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Repos\ApsimX\Tests\UnderReview\Cotton\Observed\"/>
    </mc:Choice>
  </mc:AlternateContent>
  <xr:revisionPtr revIDLastSave="0" documentId="13_ncr:1_{41320C21-315C-4B64-BF35-5FC4D5DA65F0}" xr6:coauthVersionLast="47" xr6:coauthVersionMax="47" xr10:uidLastSave="{00000000-0000-0000-0000-000000000000}"/>
  <bookViews>
    <workbookView xWindow="28690" yWindow="-110" windowWidth="38620" windowHeight="21100" xr2:uid="{2CD5F283-94FE-4198-B98E-779709417693}"/>
  </bookViews>
  <sheets>
    <sheet name="CottonObserved" sheetId="1" r:id="rId1"/>
  </sheets>
  <definedNames>
    <definedName name="_xlnm._FilterDatabase" localSheetId="0" hidden="1">CottonObserved!$A$1:$EV$2618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D1750" i="1" l="1"/>
  <c r="CD1749" i="1"/>
  <c r="CD1747" i="1"/>
  <c r="CD1745" i="1"/>
  <c r="CD1743" i="1"/>
  <c r="CD1742" i="1"/>
  <c r="CD1741" i="1"/>
  <c r="CD1740" i="1"/>
  <c r="CD1738" i="1"/>
  <c r="CD1737" i="1"/>
  <c r="CD1736" i="1"/>
  <c r="CD1734" i="1"/>
  <c r="CD1731" i="1"/>
  <c r="CD1730" i="1"/>
  <c r="CD1729" i="1"/>
  <c r="CD1727" i="1"/>
  <c r="CD1725" i="1"/>
  <c r="CD1723" i="1"/>
  <c r="CD1722" i="1"/>
  <c r="CD1721" i="1"/>
  <c r="CD1720" i="1"/>
  <c r="CD1718" i="1"/>
  <c r="CD1716" i="1"/>
  <c r="CD1715" i="1"/>
  <c r="CG1750" i="1"/>
  <c r="CG1749" i="1"/>
  <c r="CG1747" i="1"/>
  <c r="CG1745" i="1"/>
  <c r="CG1743" i="1"/>
  <c r="CG1742" i="1"/>
  <c r="CG1741" i="1"/>
  <c r="CG1740" i="1"/>
  <c r="CG1738" i="1"/>
  <c r="CG1737" i="1"/>
  <c r="CG1736" i="1"/>
  <c r="CG1734" i="1"/>
  <c r="CG1731" i="1"/>
  <c r="CG1730" i="1"/>
  <c r="CG1729" i="1"/>
  <c r="CG1727" i="1"/>
  <c r="CG1725" i="1"/>
  <c r="CG1723" i="1"/>
  <c r="CG1722" i="1"/>
  <c r="CG1721" i="1"/>
  <c r="CG1720" i="1"/>
  <c r="CG1718" i="1"/>
  <c r="CG1716" i="1"/>
  <c r="CG1715" i="1"/>
  <c r="CJ1750" i="1"/>
  <c r="CJ1749" i="1"/>
  <c r="CJ1747" i="1"/>
  <c r="CJ1745" i="1"/>
  <c r="CJ1743" i="1"/>
  <c r="CJ1742" i="1"/>
  <c r="CJ1741" i="1"/>
  <c r="CJ1740" i="1"/>
  <c r="CJ1738" i="1"/>
  <c r="CJ1737" i="1"/>
  <c r="CJ1736" i="1"/>
  <c r="CJ1734" i="1"/>
  <c r="CJ1731" i="1"/>
  <c r="CJ1730" i="1"/>
  <c r="CJ1729" i="1"/>
  <c r="CJ1727" i="1"/>
  <c r="CJ1725" i="1"/>
  <c r="CJ1723" i="1"/>
  <c r="CJ1722" i="1"/>
  <c r="CJ1721" i="1"/>
  <c r="CJ1720" i="1"/>
  <c r="CJ1718" i="1"/>
  <c r="CJ1716" i="1"/>
  <c r="CJ1715" i="1"/>
  <c r="CM1750" i="1"/>
  <c r="CM1749" i="1"/>
  <c r="CM1747" i="1"/>
  <c r="CM1745" i="1"/>
  <c r="CM1743" i="1"/>
  <c r="CM1742" i="1"/>
  <c r="CM1741" i="1"/>
  <c r="CM1740" i="1"/>
  <c r="CM1738" i="1"/>
  <c r="CM1737" i="1"/>
  <c r="CM1736" i="1"/>
  <c r="CM1734" i="1"/>
  <c r="CM1731" i="1"/>
  <c r="CM1730" i="1"/>
  <c r="CM1729" i="1"/>
  <c r="CM1727" i="1"/>
  <c r="CM1725" i="1"/>
  <c r="CM1723" i="1"/>
  <c r="CM1722" i="1"/>
  <c r="CM1721" i="1"/>
  <c r="CM1720" i="1"/>
  <c r="CM1718" i="1"/>
  <c r="CM1716" i="1"/>
  <c r="CM1715" i="1"/>
  <c r="CP1750" i="1"/>
  <c r="CP1749" i="1"/>
  <c r="CP1747" i="1"/>
  <c r="CP1745" i="1"/>
  <c r="CP1743" i="1"/>
  <c r="CP1742" i="1"/>
  <c r="CP1741" i="1"/>
  <c r="CP1740" i="1"/>
  <c r="CP1738" i="1"/>
  <c r="CP1737" i="1"/>
  <c r="CP1736" i="1"/>
  <c r="CP1734" i="1"/>
  <c r="CP1731" i="1"/>
  <c r="CP1730" i="1"/>
  <c r="CP1729" i="1"/>
  <c r="CP1727" i="1"/>
  <c r="CP1725" i="1"/>
  <c r="CP1723" i="1"/>
  <c r="CP1722" i="1"/>
  <c r="CP1721" i="1"/>
  <c r="CP1720" i="1"/>
  <c r="CP1718" i="1"/>
  <c r="CP1716" i="1"/>
  <c r="CP1715" i="1"/>
  <c r="CS1750" i="1"/>
  <c r="CS1749" i="1"/>
  <c r="CS1747" i="1"/>
  <c r="CS1745" i="1"/>
  <c r="CS1743" i="1"/>
  <c r="CS1742" i="1"/>
  <c r="CS1741" i="1"/>
  <c r="CS1740" i="1"/>
  <c r="CS1738" i="1"/>
  <c r="CS1737" i="1"/>
  <c r="CS1736" i="1"/>
  <c r="CS1734" i="1"/>
  <c r="CS1731" i="1"/>
  <c r="CS1730" i="1"/>
  <c r="CS1729" i="1"/>
  <c r="CS1727" i="1"/>
  <c r="CS1725" i="1"/>
  <c r="CS1723" i="1"/>
  <c r="CS1722" i="1"/>
  <c r="CS1721" i="1"/>
  <c r="CS1720" i="1"/>
  <c r="CS1718" i="1"/>
  <c r="CS1716" i="1"/>
  <c r="CS1715" i="1"/>
  <c r="CV1750" i="1"/>
  <c r="CV1749" i="1"/>
  <c r="CV1747" i="1"/>
  <c r="CV1745" i="1"/>
  <c r="CV1743" i="1"/>
  <c r="CV1742" i="1"/>
  <c r="CV1741" i="1"/>
  <c r="CV1740" i="1"/>
  <c r="CV1738" i="1"/>
  <c r="CV1737" i="1"/>
  <c r="CV1736" i="1"/>
  <c r="CV1734" i="1"/>
  <c r="CV1731" i="1"/>
  <c r="CV1730" i="1"/>
  <c r="CV1729" i="1"/>
  <c r="CV1727" i="1"/>
  <c r="CV1725" i="1"/>
  <c r="CV1723" i="1"/>
  <c r="CV1722" i="1"/>
  <c r="CV1721" i="1"/>
  <c r="CV1720" i="1"/>
  <c r="CV1718" i="1"/>
  <c r="CV1716" i="1"/>
  <c r="CV1715" i="1"/>
  <c r="CY1750" i="1"/>
  <c r="CY1749" i="1"/>
  <c r="CY1747" i="1"/>
  <c r="CY1745" i="1"/>
  <c r="CY1743" i="1"/>
  <c r="CY1742" i="1"/>
  <c r="CY1741" i="1"/>
  <c r="CY1740" i="1"/>
  <c r="CY1738" i="1"/>
  <c r="CY1737" i="1"/>
  <c r="CY1736" i="1"/>
  <c r="CY1734" i="1"/>
  <c r="CY1731" i="1"/>
  <c r="CY1730" i="1"/>
  <c r="CY1729" i="1"/>
  <c r="CY1727" i="1"/>
  <c r="CY1725" i="1"/>
  <c r="CY1723" i="1"/>
  <c r="CY1722" i="1"/>
  <c r="CY1721" i="1"/>
  <c r="CY1720" i="1"/>
  <c r="CY1718" i="1"/>
  <c r="CY1716" i="1"/>
  <c r="CY1715" i="1"/>
  <c r="DB1750" i="1"/>
  <c r="DB1749" i="1"/>
  <c r="DB1747" i="1"/>
  <c r="DB1745" i="1"/>
  <c r="DB1743" i="1"/>
  <c r="DB1742" i="1"/>
  <c r="DB1741" i="1"/>
  <c r="DB1740" i="1"/>
  <c r="DB1738" i="1"/>
  <c r="DB1737" i="1"/>
  <c r="DB1736" i="1"/>
  <c r="DB1734" i="1"/>
  <c r="DB1731" i="1"/>
  <c r="DB1730" i="1"/>
  <c r="DB1729" i="1"/>
  <c r="DB1727" i="1"/>
  <c r="DB1725" i="1"/>
  <c r="DB1723" i="1"/>
  <c r="DB1722" i="1"/>
  <c r="DB1721" i="1"/>
  <c r="DB1720" i="1"/>
  <c r="DB1718" i="1"/>
  <c r="DB1716" i="1"/>
  <c r="DB1715" i="1"/>
  <c r="AO1727" i="1"/>
  <c r="AO1732" i="1"/>
  <c r="AO1739" i="1"/>
  <c r="AO1748" i="1"/>
  <c r="AO1769" i="1"/>
  <c r="AO1774" i="1"/>
  <c r="AO1784" i="1"/>
  <c r="AO1795" i="1"/>
  <c r="AO1812" i="1"/>
  <c r="AO1820" i="1"/>
  <c r="AO1829" i="1"/>
  <c r="AO1840" i="1"/>
  <c r="AO1860" i="1"/>
  <c r="AO1867" i="1"/>
  <c r="AO1875" i="1"/>
  <c r="AO1888" i="1"/>
  <c r="BM2616" i="1" l="1"/>
  <c r="BM2612" i="1"/>
  <c r="BM2606" i="1"/>
  <c r="BM2602" i="1"/>
  <c r="BM2599" i="1"/>
  <c r="BM2596" i="1"/>
  <c r="BM2592" i="1"/>
  <c r="BM2589" i="1"/>
  <c r="BM2585" i="1"/>
  <c r="BM2583" i="1"/>
  <c r="BM2579" i="1"/>
  <c r="CR1599" i="1"/>
  <c r="CO1599" i="1"/>
  <c r="CL1599" i="1"/>
  <c r="CI1599" i="1"/>
  <c r="CF1599" i="1"/>
  <c r="CA1599" i="1" l="1"/>
  <c r="CR1624" i="1"/>
  <c r="CO1624" i="1"/>
  <c r="CL1624" i="1"/>
  <c r="CI1624" i="1"/>
  <c r="CF1624" i="1"/>
  <c r="CR1620" i="1"/>
  <c r="CO1620" i="1"/>
  <c r="CL1620" i="1"/>
  <c r="CI1620" i="1"/>
  <c r="CF1620" i="1"/>
  <c r="CA1620" i="1" l="1"/>
  <c r="CA2613" i="1"/>
  <c r="CA2610" i="1"/>
  <c r="CA2608" i="1"/>
  <c r="CA2607" i="1"/>
  <c r="CA2605" i="1"/>
  <c r="CA2602" i="1"/>
  <c r="CA2600" i="1"/>
  <c r="CA2597" i="1"/>
  <c r="CA2593" i="1"/>
  <c r="CA2590" i="1"/>
  <c r="CA2588" i="1"/>
  <c r="CA2585" i="1"/>
  <c r="CA2583" i="1"/>
  <c r="CA2581" i="1"/>
  <c r="AP2616" i="1"/>
  <c r="AP2612" i="1"/>
  <c r="AP2606" i="1"/>
  <c r="AP2602" i="1"/>
  <c r="AP2599" i="1"/>
  <c r="AP2596" i="1"/>
  <c r="AP2592" i="1"/>
  <c r="AP2589" i="1"/>
  <c r="AP2585" i="1"/>
  <c r="AP2583" i="1"/>
  <c r="AP2579" i="1"/>
  <c r="AO2616" i="1"/>
  <c r="AO2612" i="1"/>
  <c r="AO2606" i="1"/>
  <c r="AO2602" i="1"/>
  <c r="AO2599" i="1"/>
  <c r="AO2596" i="1"/>
  <c r="AO2592" i="1"/>
  <c r="AO2589" i="1"/>
  <c r="AO2585" i="1"/>
  <c r="AO2583" i="1"/>
  <c r="AO2579" i="1"/>
  <c r="AW2616" i="1"/>
  <c r="AZ2616" i="1" s="1"/>
  <c r="AW2612" i="1"/>
  <c r="AZ2612" i="1" s="1"/>
  <c r="AW2606" i="1"/>
  <c r="AZ2606" i="1" s="1"/>
  <c r="AW2602" i="1"/>
  <c r="AZ2602" i="1" s="1"/>
  <c r="AW2599" i="1"/>
  <c r="AZ2599" i="1" s="1"/>
  <c r="AW2596" i="1"/>
  <c r="AZ2596" i="1" s="1"/>
  <c r="AW2592" i="1"/>
  <c r="AZ2592" i="1" s="1"/>
  <c r="AW2589" i="1"/>
  <c r="AZ2589" i="1" s="1"/>
  <c r="AW2585" i="1"/>
  <c r="AZ2585" i="1" s="1"/>
  <c r="AW2583" i="1"/>
  <c r="AZ2583" i="1" s="1"/>
  <c r="AW2579" i="1"/>
  <c r="AZ2579" i="1" s="1"/>
  <c r="O2601" i="1"/>
  <c r="O2598" i="1"/>
  <c r="O2596" i="1"/>
  <c r="O2594" i="1"/>
  <c r="O2591" i="1"/>
  <c r="O2587" i="1"/>
  <c r="O2585" i="1"/>
  <c r="O2584" i="1"/>
  <c r="BL2575" i="1"/>
  <c r="BK2575" i="1"/>
  <c r="BJ2575" i="1"/>
  <c r="BL2574" i="1"/>
  <c r="BK2574" i="1"/>
  <c r="BJ2574" i="1"/>
  <c r="BL2573" i="1"/>
  <c r="BK2573" i="1"/>
  <c r="BJ2573" i="1"/>
  <c r="BL2572" i="1"/>
  <c r="BK2572" i="1"/>
  <c r="BJ2572" i="1"/>
  <c r="BL2571" i="1"/>
  <c r="BK2571" i="1"/>
  <c r="BJ2571" i="1"/>
  <c r="BL2570" i="1"/>
  <c r="BK2570" i="1"/>
  <c r="BJ2570" i="1"/>
  <c r="BL2569" i="1"/>
  <c r="BK2569" i="1"/>
  <c r="BJ2569" i="1"/>
  <c r="BL2568" i="1"/>
  <c r="BK2568" i="1"/>
  <c r="BJ2568" i="1"/>
  <c r="BL2567" i="1"/>
  <c r="BK2567" i="1"/>
  <c r="BJ2567" i="1"/>
  <c r="BL2566" i="1"/>
  <c r="BK2566" i="1"/>
  <c r="BJ2566" i="1"/>
  <c r="BL2565" i="1"/>
  <c r="BK2565" i="1"/>
  <c r="BJ2565" i="1"/>
  <c r="BL2564" i="1"/>
  <c r="BK2564" i="1"/>
  <c r="BJ2564" i="1"/>
  <c r="BL2563" i="1"/>
  <c r="BK2563" i="1"/>
  <c r="BJ2563" i="1"/>
  <c r="BL2562" i="1"/>
  <c r="BK2562" i="1"/>
  <c r="BJ2562" i="1"/>
  <c r="BL2561" i="1"/>
  <c r="BK2561" i="1"/>
  <c r="BJ2561" i="1"/>
  <c r="BL2560" i="1"/>
  <c r="BK2560" i="1"/>
  <c r="BJ2560" i="1"/>
  <c r="BL2559" i="1"/>
  <c r="BK2559" i="1"/>
  <c r="BJ2559" i="1"/>
  <c r="BL2558" i="1"/>
  <c r="BK2558" i="1"/>
  <c r="BJ2558" i="1"/>
  <c r="BL2557" i="1"/>
  <c r="BK2557" i="1"/>
  <c r="BJ2557" i="1"/>
  <c r="BL2556" i="1"/>
  <c r="BK2556" i="1"/>
  <c r="BJ2556" i="1"/>
  <c r="BL2555" i="1"/>
  <c r="BK2555" i="1"/>
  <c r="BJ2555" i="1"/>
  <c r="BL2554" i="1"/>
  <c r="BK2554" i="1"/>
  <c r="BJ2554" i="1"/>
  <c r="BL2553" i="1"/>
  <c r="BK2553" i="1"/>
  <c r="BJ2553" i="1"/>
  <c r="BL2552" i="1"/>
  <c r="BK2552" i="1"/>
  <c r="BJ2552" i="1"/>
  <c r="BL2551" i="1"/>
  <c r="BK2551" i="1"/>
  <c r="BJ2551" i="1"/>
  <c r="BL2550" i="1"/>
  <c r="BK2550" i="1"/>
  <c r="BJ2550" i="1"/>
  <c r="BL2549" i="1"/>
  <c r="BK2549" i="1"/>
  <c r="BJ2549" i="1"/>
  <c r="BL2548" i="1"/>
  <c r="BK2548" i="1"/>
  <c r="BJ2548" i="1"/>
  <c r="BL2547" i="1"/>
  <c r="BK2547" i="1"/>
  <c r="BJ2547" i="1"/>
  <c r="BL2546" i="1"/>
  <c r="BK2546" i="1"/>
  <c r="BJ2546" i="1"/>
  <c r="BB2575" i="1"/>
  <c r="BB2574" i="1"/>
  <c r="BB2573" i="1"/>
  <c r="BB2572" i="1"/>
  <c r="BB2571" i="1"/>
  <c r="BB2570" i="1"/>
  <c r="BB2569" i="1"/>
  <c r="BB2568" i="1"/>
  <c r="BB2567" i="1"/>
  <c r="BB2566" i="1"/>
  <c r="BB2565" i="1"/>
  <c r="BB2564" i="1"/>
  <c r="BB2563" i="1"/>
  <c r="BB2562" i="1"/>
  <c r="BB2561" i="1"/>
  <c r="BB2560" i="1"/>
  <c r="BB2559" i="1"/>
  <c r="BB2558" i="1"/>
  <c r="BB2557" i="1"/>
  <c r="BB2556" i="1"/>
  <c r="BB2555" i="1"/>
  <c r="BB2554" i="1"/>
  <c r="BB2553" i="1"/>
  <c r="BB2552" i="1"/>
  <c r="BB2551" i="1"/>
  <c r="BB2550" i="1"/>
  <c r="BB2549" i="1"/>
  <c r="BB2548" i="1"/>
  <c r="BB2547" i="1"/>
  <c r="BB2546" i="1"/>
  <c r="BJ2395" i="1"/>
  <c r="BK2395" i="1"/>
  <c r="BL2395" i="1"/>
  <c r="BJ2398" i="1"/>
  <c r="BK2398" i="1"/>
  <c r="BL2398" i="1"/>
  <c r="BJ2400" i="1"/>
  <c r="BK2400" i="1"/>
  <c r="BL2400" i="1"/>
  <c r="BJ2401" i="1"/>
  <c r="BK2401" i="1"/>
  <c r="BL2401" i="1"/>
  <c r="BJ2424" i="1"/>
  <c r="BK2424" i="1"/>
  <c r="BL2424" i="1"/>
  <c r="BJ2425" i="1"/>
  <c r="BK2425" i="1"/>
  <c r="BL2425" i="1"/>
  <c r="BJ2521" i="1"/>
  <c r="BK2521" i="1"/>
  <c r="BL2521" i="1"/>
  <c r="BJ2522" i="1"/>
  <c r="BK2522" i="1"/>
  <c r="BL2522" i="1"/>
  <c r="BJ2523" i="1"/>
  <c r="BK2523" i="1"/>
  <c r="BL2523" i="1"/>
  <c r="BJ2541" i="1"/>
  <c r="BK2541" i="1"/>
  <c r="BL2541" i="1"/>
  <c r="BJ2542" i="1"/>
  <c r="BK2542" i="1"/>
  <c r="BL2542" i="1"/>
  <c r="BJ2543" i="1"/>
  <c r="BK2543" i="1"/>
  <c r="BL2543" i="1"/>
  <c r="BJ2544" i="1"/>
  <c r="BK2544" i="1"/>
  <c r="BL2544" i="1"/>
  <c r="BJ2545" i="1"/>
  <c r="BK2545" i="1"/>
  <c r="BL2545" i="1"/>
  <c r="BJ2359" i="1"/>
  <c r="BK2359" i="1"/>
  <c r="BL2359" i="1"/>
  <c r="BJ2360" i="1"/>
  <c r="BK2360" i="1"/>
  <c r="BL2360" i="1"/>
  <c r="BJ2361" i="1"/>
  <c r="BK2361" i="1"/>
  <c r="BL2361" i="1"/>
  <c r="BJ2362" i="1"/>
  <c r="BK2362" i="1"/>
  <c r="BL2362" i="1"/>
  <c r="BJ2363" i="1"/>
  <c r="BK2363" i="1"/>
  <c r="BL2363" i="1"/>
  <c r="BJ2382" i="1"/>
  <c r="BK2382" i="1"/>
  <c r="BL2382" i="1"/>
  <c r="BJ2383" i="1"/>
  <c r="BK2383" i="1"/>
  <c r="BL2383" i="1"/>
  <c r="BJ2384" i="1"/>
  <c r="BK2384" i="1"/>
  <c r="BL2384" i="1"/>
  <c r="BJ2385" i="1"/>
  <c r="BK2385" i="1"/>
  <c r="BL2385" i="1"/>
  <c r="BJ2386" i="1"/>
  <c r="BK2386" i="1"/>
  <c r="BL2386" i="1"/>
  <c r="BL2390" i="1"/>
  <c r="BK2390" i="1"/>
  <c r="BJ2390" i="1"/>
  <c r="BB2395" i="1"/>
  <c r="BB2398" i="1"/>
  <c r="BB2400" i="1"/>
  <c r="BB2401" i="1"/>
  <c r="BB2424" i="1"/>
  <c r="BB2425" i="1"/>
  <c r="BB2521" i="1"/>
  <c r="BB2522" i="1"/>
  <c r="BB2523" i="1"/>
  <c r="BB2541" i="1"/>
  <c r="BB2542" i="1"/>
  <c r="BB2543" i="1"/>
  <c r="BB2544" i="1"/>
  <c r="BB2545" i="1"/>
  <c r="BB2359" i="1"/>
  <c r="BB2360" i="1"/>
  <c r="BB2361" i="1"/>
  <c r="BB2362" i="1"/>
  <c r="BB2363" i="1"/>
  <c r="BB2382" i="1"/>
  <c r="BB2383" i="1"/>
  <c r="BB2384" i="1"/>
  <c r="BB2385" i="1"/>
  <c r="BB2386" i="1"/>
  <c r="BB2390" i="1"/>
  <c r="ED1704" i="1"/>
  <c r="EB1704" i="1"/>
  <c r="DZ1704" i="1"/>
  <c r="DX1704" i="1"/>
  <c r="DV1704" i="1"/>
  <c r="DT1704" i="1"/>
  <c r="DR1704" i="1"/>
  <c r="DP1704" i="1"/>
  <c r="EB1464" i="1"/>
  <c r="DZ1464" i="1"/>
  <c r="DX1464" i="1"/>
  <c r="DV1464" i="1"/>
  <c r="DT1464" i="1"/>
  <c r="DR1464" i="1"/>
  <c r="DP1464" i="1"/>
  <c r="BZ1708" i="1"/>
  <c r="BZ1704" i="1"/>
  <c r="BZ1695" i="1"/>
  <c r="DA1708" i="1"/>
  <c r="DA1704" i="1"/>
  <c r="DA1695" i="1"/>
  <c r="CX1708" i="1"/>
  <c r="CX1704" i="1"/>
  <c r="CX1695" i="1"/>
  <c r="CU1708" i="1"/>
  <c r="CU1704" i="1"/>
  <c r="CU1695" i="1"/>
  <c r="CR1708" i="1"/>
  <c r="CR1704" i="1"/>
  <c r="CR1695" i="1"/>
  <c r="CO1708" i="1"/>
  <c r="CO1704" i="1"/>
  <c r="CO1695" i="1"/>
  <c r="CL1708" i="1"/>
  <c r="CL1704" i="1"/>
  <c r="CL1695" i="1"/>
  <c r="CI1708" i="1"/>
  <c r="CI1704" i="1"/>
  <c r="CI1695" i="1"/>
  <c r="CF1708" i="1"/>
  <c r="CF1704" i="1"/>
  <c r="CF1695" i="1"/>
  <c r="K1454" i="1"/>
  <c r="BZ1469" i="1"/>
  <c r="BZ1465" i="1"/>
  <c r="BZ1459" i="1"/>
  <c r="BZ1453" i="1"/>
  <c r="DA1469" i="1"/>
  <c r="DA1465" i="1"/>
  <c r="DA1453" i="1"/>
  <c r="DA1449" i="1"/>
  <c r="CX1469" i="1"/>
  <c r="CX1465" i="1"/>
  <c r="CX1453" i="1"/>
  <c r="CX1449" i="1"/>
  <c r="CU1469" i="1"/>
  <c r="CU1465" i="1"/>
  <c r="CU1459" i="1"/>
  <c r="CU1453" i="1"/>
  <c r="CU1449" i="1"/>
  <c r="CR1469" i="1"/>
  <c r="CR1465" i="1"/>
  <c r="CR1459" i="1"/>
  <c r="CR1453" i="1"/>
  <c r="CR1449" i="1"/>
  <c r="CO1469" i="1"/>
  <c r="CO1465" i="1"/>
  <c r="CO1459" i="1"/>
  <c r="CO1453" i="1"/>
  <c r="CO1449" i="1"/>
  <c r="CL1469" i="1"/>
  <c r="CL1465" i="1"/>
  <c r="CL1459" i="1"/>
  <c r="CL1453" i="1"/>
  <c r="CL1449" i="1"/>
  <c r="CI1469" i="1"/>
  <c r="CI1465" i="1"/>
  <c r="CI1459" i="1"/>
  <c r="CI1453" i="1"/>
  <c r="CI1449" i="1"/>
  <c r="CF1469" i="1"/>
  <c r="CF1465" i="1"/>
  <c r="CF1459" i="1"/>
  <c r="CF1453" i="1"/>
  <c r="CF1449" i="1"/>
  <c r="DB1890" i="1"/>
  <c r="DB1889" i="1"/>
  <c r="DB1886" i="1"/>
  <c r="DB1884" i="1"/>
  <c r="DB1883" i="1"/>
  <c r="DB1882" i="1"/>
  <c r="DB1881" i="1"/>
  <c r="DB1880" i="1"/>
  <c r="DB1878" i="1"/>
  <c r="DB1877" i="1"/>
  <c r="DB1876" i="1"/>
  <c r="DB1875" i="1"/>
  <c r="DB1874" i="1"/>
  <c r="DB1873" i="1"/>
  <c r="DB1872" i="1"/>
  <c r="DB1870" i="1"/>
  <c r="DB1869" i="1"/>
  <c r="DB1868" i="1"/>
  <c r="DB1867" i="1"/>
  <c r="DB1866" i="1"/>
  <c r="DB1865" i="1"/>
  <c r="DB1864" i="1"/>
  <c r="DB1862" i="1"/>
  <c r="DB1861" i="1"/>
  <c r="DB1860" i="1"/>
  <c r="DB1858" i="1"/>
  <c r="DB1856" i="1"/>
  <c r="DB1855" i="1"/>
  <c r="DB1853" i="1"/>
  <c r="DB1852" i="1"/>
  <c r="DB1850" i="1"/>
  <c r="DB1848" i="1"/>
  <c r="DB1846" i="1"/>
  <c r="DB1845" i="1"/>
  <c r="CY1890" i="1"/>
  <c r="CY1889" i="1"/>
  <c r="CY1886" i="1"/>
  <c r="CY1884" i="1"/>
  <c r="CY1883" i="1"/>
  <c r="CY1882" i="1"/>
  <c r="CY1881" i="1"/>
  <c r="CY1880" i="1"/>
  <c r="CY1878" i="1"/>
  <c r="CY1877" i="1"/>
  <c r="CY1876" i="1"/>
  <c r="CY1875" i="1"/>
  <c r="CY1874" i="1"/>
  <c r="CY1873" i="1"/>
  <c r="CY1872" i="1"/>
  <c r="CY1870" i="1"/>
  <c r="CY1869" i="1"/>
  <c r="CY1868" i="1"/>
  <c r="CY1867" i="1"/>
  <c r="CY1866" i="1"/>
  <c r="CY1865" i="1"/>
  <c r="CY1864" i="1"/>
  <c r="CY1862" i="1"/>
  <c r="CY1861" i="1"/>
  <c r="CY1860" i="1"/>
  <c r="CY1858" i="1"/>
  <c r="CY1856" i="1"/>
  <c r="CY1855" i="1"/>
  <c r="CY1853" i="1"/>
  <c r="CY1852" i="1"/>
  <c r="CY1850" i="1"/>
  <c r="CY1848" i="1"/>
  <c r="CY1846" i="1"/>
  <c r="CY1845" i="1"/>
  <c r="CV1890" i="1"/>
  <c r="CV1889" i="1"/>
  <c r="CV1886" i="1"/>
  <c r="CV1884" i="1"/>
  <c r="CV1883" i="1"/>
  <c r="CV1882" i="1"/>
  <c r="CV1881" i="1"/>
  <c r="CV1880" i="1"/>
  <c r="CV1878" i="1"/>
  <c r="CV1877" i="1"/>
  <c r="CV1876" i="1"/>
  <c r="CV1875" i="1"/>
  <c r="CV1874" i="1"/>
  <c r="CV1873" i="1"/>
  <c r="CV1872" i="1"/>
  <c r="CV1870" i="1"/>
  <c r="CV1869" i="1"/>
  <c r="CV1868" i="1"/>
  <c r="CV1867" i="1"/>
  <c r="CV1866" i="1"/>
  <c r="CV1865" i="1"/>
  <c r="CV1864" i="1"/>
  <c r="CV1862" i="1"/>
  <c r="CV1861" i="1"/>
  <c r="CV1860" i="1"/>
  <c r="CV1858" i="1"/>
  <c r="CV1856" i="1"/>
  <c r="CV1855" i="1"/>
  <c r="CV1853" i="1"/>
  <c r="CV1852" i="1"/>
  <c r="CV1850" i="1"/>
  <c r="CV1848" i="1"/>
  <c r="CV1846" i="1"/>
  <c r="CV1845" i="1"/>
  <c r="CS1890" i="1"/>
  <c r="CS1889" i="1"/>
  <c r="CS1886" i="1"/>
  <c r="CS1884" i="1"/>
  <c r="CS1883" i="1"/>
  <c r="CS1882" i="1"/>
  <c r="CS1881" i="1"/>
  <c r="CS1880" i="1"/>
  <c r="CS1878" i="1"/>
  <c r="CS1877" i="1"/>
  <c r="CS1876" i="1"/>
  <c r="CS1875" i="1"/>
  <c r="CS1874" i="1"/>
  <c r="CS1873" i="1"/>
  <c r="CS1872" i="1"/>
  <c r="CS1870" i="1"/>
  <c r="CS1869" i="1"/>
  <c r="CS1868" i="1"/>
  <c r="CS1867" i="1"/>
  <c r="CS1866" i="1"/>
  <c r="CS1865" i="1"/>
  <c r="CS1864" i="1"/>
  <c r="CS1862" i="1"/>
  <c r="CS1861" i="1"/>
  <c r="CS1860" i="1"/>
  <c r="CS1858" i="1"/>
  <c r="CS1856" i="1"/>
  <c r="CS1855" i="1"/>
  <c r="CS1853" i="1"/>
  <c r="CS1852" i="1"/>
  <c r="CS1850" i="1"/>
  <c r="CS1848" i="1"/>
  <c r="CS1846" i="1"/>
  <c r="CS1845" i="1"/>
  <c r="CP1890" i="1"/>
  <c r="CP1889" i="1"/>
  <c r="CP1886" i="1"/>
  <c r="CP1884" i="1"/>
  <c r="CP1883" i="1"/>
  <c r="CP1882" i="1"/>
  <c r="CP1881" i="1"/>
  <c r="CP1880" i="1"/>
  <c r="CP1878" i="1"/>
  <c r="CP1877" i="1"/>
  <c r="CP1876" i="1"/>
  <c r="CP1875" i="1"/>
  <c r="CP1874" i="1"/>
  <c r="CP1873" i="1"/>
  <c r="CP1872" i="1"/>
  <c r="CP1870" i="1"/>
  <c r="CP1869" i="1"/>
  <c r="CP1868" i="1"/>
  <c r="CP1867" i="1"/>
  <c r="CP1866" i="1"/>
  <c r="CP1865" i="1"/>
  <c r="CP1864" i="1"/>
  <c r="CP1862" i="1"/>
  <c r="CP1861" i="1"/>
  <c r="CP1860" i="1"/>
  <c r="CP1858" i="1"/>
  <c r="CP1856" i="1"/>
  <c r="CP1855" i="1"/>
  <c r="CP1853" i="1"/>
  <c r="CP1852" i="1"/>
  <c r="CP1850" i="1"/>
  <c r="CP1848" i="1"/>
  <c r="CP1846" i="1"/>
  <c r="CP1845" i="1"/>
  <c r="CM1890" i="1"/>
  <c r="CM1889" i="1"/>
  <c r="CM1886" i="1"/>
  <c r="CM1884" i="1"/>
  <c r="CM1883" i="1"/>
  <c r="CM1882" i="1"/>
  <c r="CM1881" i="1"/>
  <c r="CM1880" i="1"/>
  <c r="CM1878" i="1"/>
  <c r="CM1877" i="1"/>
  <c r="CM1876" i="1"/>
  <c r="CM1875" i="1"/>
  <c r="CM1874" i="1"/>
  <c r="CM1873" i="1"/>
  <c r="CM1872" i="1"/>
  <c r="CM1870" i="1"/>
  <c r="CM1869" i="1"/>
  <c r="CM1868" i="1"/>
  <c r="CM1867" i="1"/>
  <c r="CM1866" i="1"/>
  <c r="CM1865" i="1"/>
  <c r="CM1864" i="1"/>
  <c r="CM1862" i="1"/>
  <c r="CM1861" i="1"/>
  <c r="CM1860" i="1"/>
  <c r="CM1858" i="1"/>
  <c r="CM1856" i="1"/>
  <c r="CM1855" i="1"/>
  <c r="CM1853" i="1"/>
  <c r="CM1852" i="1"/>
  <c r="CM1850" i="1"/>
  <c r="CM1848" i="1"/>
  <c r="CM1846" i="1"/>
  <c r="CM1845" i="1"/>
  <c r="CJ1890" i="1"/>
  <c r="CJ1889" i="1"/>
  <c r="CJ1886" i="1"/>
  <c r="CJ1884" i="1"/>
  <c r="CJ1883" i="1"/>
  <c r="CJ1882" i="1"/>
  <c r="CJ1881" i="1"/>
  <c r="CJ1880" i="1"/>
  <c r="CJ1878" i="1"/>
  <c r="CJ1877" i="1"/>
  <c r="CJ1876" i="1"/>
  <c r="CJ1875" i="1"/>
  <c r="CJ1874" i="1"/>
  <c r="CJ1873" i="1"/>
  <c r="CJ1872" i="1"/>
  <c r="CJ1870" i="1"/>
  <c r="CJ1869" i="1"/>
  <c r="CJ1868" i="1"/>
  <c r="CJ1867" i="1"/>
  <c r="CJ1866" i="1"/>
  <c r="CJ1865" i="1"/>
  <c r="CJ1864" i="1"/>
  <c r="CJ1862" i="1"/>
  <c r="CJ1861" i="1"/>
  <c r="CJ1860" i="1"/>
  <c r="CJ1858" i="1"/>
  <c r="CJ1856" i="1"/>
  <c r="CJ1855" i="1"/>
  <c r="CJ1853" i="1"/>
  <c r="CJ1852" i="1"/>
  <c r="CJ1850" i="1"/>
  <c r="CJ1848" i="1"/>
  <c r="CJ1846" i="1"/>
  <c r="CJ1845" i="1"/>
  <c r="CG1890" i="1"/>
  <c r="CG1889" i="1"/>
  <c r="CG1886" i="1"/>
  <c r="CG1884" i="1"/>
  <c r="CG1883" i="1"/>
  <c r="CG1882" i="1"/>
  <c r="CG1881" i="1"/>
  <c r="CG1880" i="1"/>
  <c r="CG1878" i="1"/>
  <c r="CG1877" i="1"/>
  <c r="CG1876" i="1"/>
  <c r="CG1875" i="1"/>
  <c r="CG1874" i="1"/>
  <c r="CG1873" i="1"/>
  <c r="CG1872" i="1"/>
  <c r="CG1870" i="1"/>
  <c r="CG1869" i="1"/>
  <c r="CG1868" i="1"/>
  <c r="CG1867" i="1"/>
  <c r="CG1866" i="1"/>
  <c r="CG1865" i="1"/>
  <c r="CG1864" i="1"/>
  <c r="CG1862" i="1"/>
  <c r="CG1861" i="1"/>
  <c r="CG1860" i="1"/>
  <c r="CG1858" i="1"/>
  <c r="CG1856" i="1"/>
  <c r="CG1855" i="1"/>
  <c r="CG1853" i="1"/>
  <c r="CG1852" i="1"/>
  <c r="CG1850" i="1"/>
  <c r="CG1848" i="1"/>
  <c r="CG1846" i="1"/>
  <c r="CG1845" i="1"/>
  <c r="CD1890" i="1"/>
  <c r="CD1889" i="1"/>
  <c r="CD1886" i="1"/>
  <c r="CD1884" i="1"/>
  <c r="CD1883" i="1"/>
  <c r="CD1882" i="1"/>
  <c r="CD1881" i="1"/>
  <c r="CD1880" i="1"/>
  <c r="CD1878" i="1"/>
  <c r="CD1877" i="1"/>
  <c r="CD1876" i="1"/>
  <c r="CD1875" i="1"/>
  <c r="CD1874" i="1"/>
  <c r="CD1873" i="1"/>
  <c r="CD1872" i="1"/>
  <c r="CD1870" i="1"/>
  <c r="CD1869" i="1"/>
  <c r="CD1868" i="1"/>
  <c r="CD1867" i="1"/>
  <c r="CD1866" i="1"/>
  <c r="CD1865" i="1"/>
  <c r="CD1864" i="1"/>
  <c r="CD1862" i="1"/>
  <c r="CD1861" i="1"/>
  <c r="CD1860" i="1"/>
  <c r="CD1858" i="1"/>
  <c r="CD1856" i="1"/>
  <c r="CD1855" i="1"/>
  <c r="CD1853" i="1"/>
  <c r="CD1852" i="1"/>
  <c r="CD1850" i="1"/>
  <c r="CD1848" i="1"/>
  <c r="CD1846" i="1"/>
  <c r="CD1845" i="1"/>
  <c r="CB1708" i="1" l="1"/>
  <c r="CB1704" i="1"/>
  <c r="CB1695" i="1"/>
  <c r="CC1465" i="1"/>
  <c r="CC1453" i="1"/>
  <c r="CA1465" i="1"/>
  <c r="CC1469" i="1"/>
  <c r="CA1453" i="1"/>
  <c r="CC1459" i="1"/>
  <c r="CA1459" i="1"/>
  <c r="CA1469" i="1"/>
  <c r="CC1528" i="1"/>
  <c r="BY1890" i="1"/>
  <c r="BY1889" i="1"/>
  <c r="BY1886" i="1"/>
  <c r="BY1884" i="1"/>
  <c r="BY1883" i="1"/>
  <c r="BY1882" i="1"/>
  <c r="BY1881" i="1"/>
  <c r="BY1880" i="1"/>
  <c r="BY1878" i="1"/>
  <c r="BY1877" i="1"/>
  <c r="BY1876" i="1"/>
  <c r="BY1875" i="1"/>
  <c r="BY1874" i="1"/>
  <c r="BY1873" i="1"/>
  <c r="BY1872" i="1"/>
  <c r="BY1870" i="1"/>
  <c r="BY1869" i="1"/>
  <c r="BY1868" i="1"/>
  <c r="BY1867" i="1"/>
  <c r="BY1866" i="1"/>
  <c r="BY1865" i="1"/>
  <c r="BY1864" i="1"/>
  <c r="BY1862" i="1"/>
  <c r="BY1861" i="1"/>
  <c r="BY1860" i="1"/>
  <c r="BY1858" i="1"/>
  <c r="BY1856" i="1"/>
  <c r="BY1855" i="1"/>
  <c r="BY1853" i="1"/>
  <c r="BY1852" i="1"/>
  <c r="BY1850" i="1"/>
  <c r="BY1848" i="1"/>
  <c r="BY1846" i="1"/>
  <c r="BY1845" i="1"/>
  <c r="BY1842" i="1"/>
  <c r="BY1841" i="1"/>
  <c r="BY1839" i="1"/>
  <c r="BY1836" i="1"/>
  <c r="BY1835" i="1"/>
  <c r="BY1834" i="1"/>
  <c r="BY1833" i="1"/>
  <c r="BY1832" i="1"/>
  <c r="BY1831" i="1"/>
  <c r="BY1830" i="1"/>
  <c r="BY1828" i="1"/>
  <c r="BY1826" i="1"/>
  <c r="BY1824" i="1"/>
  <c r="BY1822" i="1"/>
  <c r="BY1821" i="1"/>
  <c r="BY1819" i="1"/>
  <c r="BY1818" i="1"/>
  <c r="BY1816" i="1"/>
  <c r="BY1814" i="1"/>
  <c r="BY1813" i="1"/>
  <c r="BY1812" i="1"/>
  <c r="BY1810" i="1"/>
  <c r="BY1807" i="1"/>
  <c r="BY1806" i="1"/>
  <c r="BY1803" i="1"/>
  <c r="BY1801" i="1"/>
  <c r="BY1800" i="1"/>
  <c r="BY1797" i="1"/>
  <c r="BY1796" i="1"/>
  <c r="BY1794" i="1"/>
  <c r="BY1791" i="1"/>
  <c r="BY1790" i="1"/>
  <c r="BY1789" i="1"/>
  <c r="BY1788" i="1"/>
  <c r="BY1787" i="1"/>
  <c r="BY1786" i="1"/>
  <c r="BY1785" i="1"/>
  <c r="BY1784" i="1"/>
  <c r="BY1783" i="1"/>
  <c r="BY1781" i="1"/>
  <c r="BY1780" i="1"/>
  <c r="BY1779" i="1"/>
  <c r="BY1778" i="1"/>
  <c r="BY1776" i="1"/>
  <c r="BY1775" i="1"/>
  <c r="BY1773" i="1"/>
  <c r="BY1772" i="1"/>
  <c r="BY1771" i="1"/>
  <c r="BY1769" i="1"/>
  <c r="BY1767" i="1"/>
  <c r="BY1765" i="1"/>
  <c r="BY1764" i="1"/>
  <c r="BY1762" i="1"/>
  <c r="BY1761" i="1"/>
  <c r="BY1759" i="1"/>
  <c r="BY1758" i="1"/>
  <c r="BY1757" i="1"/>
  <c r="BY1756" i="1"/>
  <c r="BY1754" i="1"/>
  <c r="BY1753" i="1"/>
  <c r="BY1750" i="1"/>
  <c r="BY1749" i="1"/>
  <c r="BY1747" i="1"/>
  <c r="BY1745" i="1"/>
  <c r="BY1743" i="1"/>
  <c r="BY1742" i="1"/>
  <c r="BY1741" i="1"/>
  <c r="BY1740" i="1"/>
  <c r="BY1738" i="1"/>
  <c r="BY1737" i="1"/>
  <c r="BY1736" i="1"/>
  <c r="BY1734" i="1"/>
  <c r="BY1731" i="1"/>
  <c r="BY1730" i="1"/>
  <c r="BY1729" i="1"/>
  <c r="BY1727" i="1"/>
  <c r="BY1725" i="1"/>
  <c r="BY1723" i="1"/>
  <c r="BY1722" i="1"/>
  <c r="BY1721" i="1"/>
  <c r="BY1720" i="1"/>
  <c r="BY1718" i="1"/>
  <c r="BY1716" i="1"/>
  <c r="BY1715" i="1"/>
  <c r="CA1797" i="1"/>
  <c r="CA1796" i="1"/>
  <c r="CA1794" i="1"/>
  <c r="CA1791" i="1"/>
  <c r="CA1790" i="1"/>
  <c r="CA1789" i="1"/>
  <c r="CA1788" i="1"/>
  <c r="CA1787" i="1"/>
  <c r="CA1786" i="1"/>
  <c r="CA1785" i="1"/>
  <c r="CA1784" i="1"/>
  <c r="CA1783" i="1"/>
  <c r="CA1781" i="1"/>
  <c r="CA1780" i="1"/>
  <c r="CA1779" i="1"/>
  <c r="CA1778" i="1"/>
  <c r="CA1776" i="1"/>
  <c r="CA1775" i="1"/>
  <c r="CA1773" i="1"/>
  <c r="CA1772" i="1"/>
  <c r="CA1771" i="1"/>
  <c r="CA1769" i="1"/>
  <c r="CA1767" i="1"/>
  <c r="CA1765" i="1"/>
  <c r="CA1764" i="1"/>
  <c r="CA1762" i="1"/>
  <c r="CA1761" i="1"/>
  <c r="CA1759" i="1"/>
  <c r="CA1758" i="1"/>
  <c r="CA1757" i="1"/>
  <c r="CA1756" i="1"/>
  <c r="CA1754" i="1"/>
  <c r="CA1753" i="1"/>
  <c r="CA1842" i="1"/>
  <c r="CA1841" i="1"/>
  <c r="CA1839" i="1"/>
  <c r="CA1836" i="1"/>
  <c r="CA1835" i="1"/>
  <c r="CA1834" i="1"/>
  <c r="CA1833" i="1"/>
  <c r="CA1832" i="1"/>
  <c r="CA1831" i="1"/>
  <c r="CA1830" i="1"/>
  <c r="CA1828" i="1"/>
  <c r="CA1826" i="1"/>
  <c r="CA1824" i="1"/>
  <c r="CA1822" i="1"/>
  <c r="CA1821" i="1"/>
  <c r="CA1819" i="1"/>
  <c r="CA1818" i="1"/>
  <c r="CA1816" i="1"/>
  <c r="CA1814" i="1"/>
  <c r="CA1813" i="1"/>
  <c r="CA1812" i="1"/>
  <c r="CA1810" i="1"/>
  <c r="CA1807" i="1"/>
  <c r="CA1806" i="1"/>
  <c r="CA1803" i="1"/>
  <c r="CA1801" i="1"/>
  <c r="CA1800" i="1"/>
  <c r="K1733" i="1"/>
  <c r="CA1715" i="1" l="1"/>
  <c r="CA1716" i="1"/>
  <c r="CA1718" i="1"/>
  <c r="CA1720" i="1"/>
  <c r="CA1721" i="1"/>
  <c r="CA1722" i="1"/>
  <c r="CA1723" i="1"/>
  <c r="CA1725" i="1"/>
  <c r="CA1727" i="1"/>
  <c r="CA1729" i="1"/>
  <c r="CA1730" i="1"/>
  <c r="CA1731" i="1"/>
  <c r="CA1734" i="1"/>
  <c r="CA1738" i="1"/>
  <c r="CA1737" i="1"/>
  <c r="CA1736" i="1"/>
  <c r="CA1743" i="1"/>
  <c r="CA1742" i="1"/>
  <c r="CA1741" i="1"/>
  <c r="CA1740" i="1"/>
  <c r="CA1745" i="1"/>
  <c r="CA1747" i="1"/>
  <c r="CA1749" i="1"/>
  <c r="CA1750" i="1"/>
  <c r="CA1890" i="1" l="1"/>
  <c r="CA1889" i="1"/>
  <c r="CA1886" i="1"/>
  <c r="CA1884" i="1"/>
  <c r="CA1883" i="1"/>
  <c r="CA1882" i="1"/>
  <c r="CA1881" i="1"/>
  <c r="CA1880" i="1"/>
  <c r="CA1878" i="1"/>
  <c r="CA1877" i="1"/>
  <c r="CA1876" i="1"/>
  <c r="CA1875" i="1"/>
  <c r="CA1874" i="1"/>
  <c r="CA1873" i="1"/>
  <c r="CA1872" i="1"/>
  <c r="CA1870" i="1"/>
  <c r="CA1869" i="1"/>
  <c r="CA1868" i="1"/>
  <c r="CA1867" i="1"/>
  <c r="CA1866" i="1"/>
  <c r="CA1865" i="1"/>
  <c r="CA1864" i="1"/>
  <c r="CA1862" i="1"/>
  <c r="CA1861" i="1"/>
  <c r="CA1860" i="1"/>
  <c r="CA1858" i="1"/>
  <c r="CA1856" i="1"/>
  <c r="CA1855" i="1"/>
  <c r="CA1853" i="1"/>
  <c r="CA1852" i="1"/>
  <c r="CA1850" i="1"/>
  <c r="CA1848" i="1"/>
  <c r="CA1846" i="1"/>
  <c r="CA1845" i="1"/>
  <c r="BT1703" i="1"/>
  <c r="BT1699" i="1"/>
  <c r="BT1697" i="1"/>
  <c r="BT1689" i="1"/>
  <c r="BT1686" i="1"/>
  <c r="BT1680" i="1"/>
  <c r="BT1678" i="1"/>
  <c r="BT1540" i="1"/>
  <c r="BT1535" i="1"/>
  <c r="BT1530" i="1"/>
  <c r="BT1466" i="1"/>
  <c r="BT1463" i="1"/>
  <c r="BT1460" i="1"/>
  <c r="BT1457" i="1"/>
  <c r="BT1452" i="1"/>
  <c r="AM1888" i="1"/>
  <c r="AM1875" i="1"/>
  <c r="AM1867" i="1"/>
  <c r="AM1860" i="1"/>
  <c r="AM1854" i="1"/>
  <c r="AM1840" i="1"/>
  <c r="AM1829" i="1"/>
  <c r="AM1820" i="1"/>
  <c r="AM1812" i="1"/>
  <c r="AM1795" i="1"/>
  <c r="AM1784" i="1"/>
  <c r="AM1774" i="1"/>
  <c r="AM1769" i="1"/>
  <c r="AM1763" i="1"/>
  <c r="AM1748" i="1"/>
  <c r="AM1739" i="1"/>
  <c r="AM1732" i="1"/>
  <c r="AM1727" i="1"/>
  <c r="AM1722" i="1"/>
  <c r="AM1703" i="1"/>
  <c r="AM1699" i="1"/>
  <c r="AM1697" i="1"/>
  <c r="AM1689" i="1"/>
  <c r="AM1686" i="1"/>
  <c r="AM1680" i="1"/>
  <c r="AM1678" i="1"/>
  <c r="AM1670" i="1"/>
  <c r="AM1669" i="1"/>
  <c r="AM1658" i="1"/>
  <c r="AM1657" i="1"/>
  <c r="AM1648" i="1"/>
  <c r="AM1647" i="1"/>
  <c r="AM1636" i="1"/>
  <c r="AM1635" i="1"/>
  <c r="AM1626" i="1"/>
  <c r="AM1625" i="1"/>
  <c r="AM1614" i="1"/>
  <c r="AM1613" i="1"/>
  <c r="AM1603" i="1"/>
  <c r="AM1599" i="1"/>
  <c r="AM1595" i="1"/>
  <c r="AM1588" i="1"/>
  <c r="AM1584" i="1"/>
  <c r="AM1580" i="1"/>
  <c r="AM1573" i="1"/>
  <c r="AM1569" i="1"/>
  <c r="AM1565" i="1"/>
  <c r="AM1558" i="1"/>
  <c r="AM1554" i="1"/>
  <c r="AM1550" i="1"/>
  <c r="AM1540" i="1"/>
  <c r="AM1535" i="1"/>
  <c r="AM1530" i="1"/>
  <c r="AM1517" i="1"/>
  <c r="AM1514" i="1"/>
  <c r="AM1511" i="1"/>
  <c r="AM1508" i="1"/>
  <c r="AM1505" i="1"/>
  <c r="AM1491" i="1"/>
  <c r="AM1488" i="1"/>
  <c r="AM1485" i="1"/>
  <c r="AM1482" i="1"/>
  <c r="AM1479" i="1"/>
  <c r="AM1466" i="1"/>
  <c r="AM1463" i="1"/>
  <c r="AM1460" i="1"/>
  <c r="AM1457" i="1"/>
  <c r="AM1452" i="1"/>
  <c r="AM1385" i="1"/>
  <c r="AM1380" i="1"/>
  <c r="AM1378" i="1"/>
  <c r="AM1373" i="1"/>
  <c r="AM1370" i="1"/>
  <c r="AM1368" i="1"/>
  <c r="AM1366" i="1"/>
  <c r="AM1360" i="1"/>
  <c r="AM1355" i="1"/>
  <c r="AM1353" i="1"/>
  <c r="AM1348" i="1"/>
  <c r="AM1345" i="1"/>
  <c r="AM1343" i="1"/>
  <c r="AM1341" i="1"/>
  <c r="AM1335" i="1"/>
  <c r="AM1330" i="1"/>
  <c r="AM1328" i="1"/>
  <c r="AM1323" i="1"/>
  <c r="AM1320" i="1"/>
  <c r="AM1318" i="1"/>
  <c r="AM1316" i="1"/>
  <c r="AM1310" i="1"/>
  <c r="AM1303" i="1"/>
  <c r="AM1301" i="1"/>
  <c r="AM1297" i="1"/>
  <c r="AM1294" i="1"/>
  <c r="AM1292" i="1"/>
  <c r="AM1283" i="1"/>
  <c r="AM1277" i="1"/>
  <c r="AM1275" i="1"/>
  <c r="AM1271" i="1"/>
  <c r="AM1268" i="1"/>
  <c r="AM1266" i="1"/>
  <c r="AM1258" i="1"/>
  <c r="AM1251" i="1"/>
  <c r="AM1249" i="1"/>
  <c r="AM1245" i="1"/>
  <c r="AM1242" i="1"/>
  <c r="AM1240" i="1"/>
  <c r="AM1230" i="1"/>
  <c r="AM1227" i="1"/>
  <c r="AM1224" i="1"/>
  <c r="AM1222" i="1"/>
  <c r="AM1220" i="1"/>
  <c r="AM1219" i="1"/>
  <c r="AM1208" i="1"/>
  <c r="AM1205" i="1"/>
  <c r="AM1202" i="1"/>
  <c r="AM1200" i="1"/>
  <c r="AM1198" i="1"/>
  <c r="AM1197" i="1"/>
  <c r="AM1186" i="1"/>
  <c r="AM1183" i="1"/>
  <c r="AM1180" i="1"/>
  <c r="AM1178" i="1"/>
  <c r="AM1176" i="1"/>
  <c r="AM1175" i="1"/>
  <c r="AM1163" i="1"/>
  <c r="AM1157" i="1"/>
  <c r="AM1155" i="1"/>
  <c r="AM1153" i="1"/>
  <c r="AM1151" i="1"/>
  <c r="AM1149" i="1"/>
  <c r="AM1138" i="1"/>
  <c r="AM1132" i="1"/>
  <c r="AM1130" i="1"/>
  <c r="AM1128" i="1"/>
  <c r="AM1126" i="1"/>
  <c r="AM1124" i="1"/>
  <c r="AM1113" i="1"/>
  <c r="AM1107" i="1"/>
  <c r="AM1105" i="1"/>
  <c r="AM1103" i="1"/>
  <c r="AM1101" i="1"/>
  <c r="AM1099" i="1"/>
  <c r="AM1093" i="1"/>
  <c r="AM1085" i="1"/>
  <c r="AM1082" i="1"/>
  <c r="AM1078" i="1"/>
  <c r="AM1074" i="1"/>
  <c r="AM1072" i="1"/>
  <c r="AM1063" i="1"/>
  <c r="AM1056" i="1"/>
  <c r="AM1053" i="1"/>
  <c r="AM1049" i="1"/>
  <c r="AM1045" i="1"/>
  <c r="AM1043" i="1"/>
  <c r="AM1034" i="1"/>
  <c r="AM1027" i="1"/>
  <c r="AM1024" i="1"/>
  <c r="AM1020" i="1"/>
  <c r="AM1016" i="1"/>
  <c r="AM1014" i="1"/>
  <c r="AM1006" i="1"/>
  <c r="AM998" i="1"/>
  <c r="AM995" i="1"/>
  <c r="AM991" i="1"/>
  <c r="AM987" i="1"/>
  <c r="AM985" i="1"/>
  <c r="AM968" i="1"/>
  <c r="AM965" i="1"/>
  <c r="AM962" i="1"/>
  <c r="AM958" i="1"/>
  <c r="AM956" i="1"/>
  <c r="AM953" i="1"/>
  <c r="AM937" i="1"/>
  <c r="AM935" i="1"/>
  <c r="AM932" i="1"/>
  <c r="AM928" i="1"/>
  <c r="AM926" i="1"/>
  <c r="AM923" i="1"/>
  <c r="AM907" i="1"/>
  <c r="AM904" i="1"/>
  <c r="AM901" i="1"/>
  <c r="AM897" i="1"/>
  <c r="AM895" i="1"/>
  <c r="AM892" i="1"/>
  <c r="AM876" i="1"/>
  <c r="AM873" i="1"/>
  <c r="AM870" i="1"/>
  <c r="AM866" i="1"/>
  <c r="AM864" i="1"/>
  <c r="AM861" i="1"/>
  <c r="AM848" i="1"/>
  <c r="AM843" i="1"/>
  <c r="AM839" i="1"/>
  <c r="AM836" i="1"/>
  <c r="AM833" i="1"/>
  <c r="AM832" i="1"/>
  <c r="AM819" i="1"/>
  <c r="AM814" i="1"/>
  <c r="AM810" i="1"/>
  <c r="AM807" i="1"/>
  <c r="AM804" i="1"/>
  <c r="AM803" i="1"/>
  <c r="AM790" i="1"/>
  <c r="AM785" i="1"/>
  <c r="AM781" i="1"/>
  <c r="AM778" i="1"/>
  <c r="AM775" i="1"/>
  <c r="AM774" i="1"/>
  <c r="AM761" i="1"/>
  <c r="AM756" i="1"/>
  <c r="AM752" i="1"/>
  <c r="AM749" i="1"/>
  <c r="AM746" i="1"/>
  <c r="AM745" i="1"/>
  <c r="AM733" i="1"/>
  <c r="AM730" i="1"/>
  <c r="AM728" i="1"/>
  <c r="AM726" i="1"/>
  <c r="AM724" i="1"/>
  <c r="AM721" i="1"/>
  <c r="AM706" i="1"/>
  <c r="AM703" i="1"/>
  <c r="AM701" i="1"/>
  <c r="AM699" i="1"/>
  <c r="AM697" i="1"/>
  <c r="AM694" i="1"/>
  <c r="AM679" i="1"/>
  <c r="AM676" i="1"/>
  <c r="AM674" i="1"/>
  <c r="AM672" i="1"/>
  <c r="AM670" i="1"/>
  <c r="AM667" i="1"/>
  <c r="AM653" i="1"/>
  <c r="AM650" i="1"/>
  <c r="AM648" i="1"/>
  <c r="AM646" i="1"/>
  <c r="AM644" i="1"/>
  <c r="AM641" i="1"/>
  <c r="AM627" i="1"/>
  <c r="AM621" i="1"/>
  <c r="AM619" i="1"/>
  <c r="AM617" i="1"/>
  <c r="AM614" i="1"/>
  <c r="AM611" i="1"/>
  <c r="AM609" i="1"/>
  <c r="AM598" i="1"/>
  <c r="AM592" i="1"/>
  <c r="AM590" i="1"/>
  <c r="AM588" i="1"/>
  <c r="AM585" i="1"/>
  <c r="AM582" i="1"/>
  <c r="AM580" i="1"/>
  <c r="AM568" i="1"/>
  <c r="AM562" i="1"/>
  <c r="AM560" i="1"/>
  <c r="AM558" i="1"/>
  <c r="AM555" i="1"/>
  <c r="AM552" i="1"/>
  <c r="AM550" i="1"/>
  <c r="AM538" i="1"/>
  <c r="AM532" i="1"/>
  <c r="AM530" i="1"/>
  <c r="AM528" i="1"/>
  <c r="AM525" i="1"/>
  <c r="AM522" i="1"/>
  <c r="AM520" i="1"/>
  <c r="AM505" i="1"/>
  <c r="AM502" i="1"/>
  <c r="AM499" i="1"/>
  <c r="AM495" i="1"/>
  <c r="AM493" i="1"/>
  <c r="AM489" i="1"/>
  <c r="AM487" i="1"/>
  <c r="AM471" i="1"/>
  <c r="AM468" i="1"/>
  <c r="AM465" i="1"/>
  <c r="AM461" i="1"/>
  <c r="AM459" i="1"/>
  <c r="AM455" i="1"/>
  <c r="AM453" i="1"/>
  <c r="AM437" i="1"/>
  <c r="AM434" i="1"/>
  <c r="AM431" i="1"/>
  <c r="AM427" i="1"/>
  <c r="AM425" i="1"/>
  <c r="AM421" i="1"/>
  <c r="AM419" i="1"/>
  <c r="AM403" i="1"/>
  <c r="AM400" i="1"/>
  <c r="AM397" i="1"/>
  <c r="AM393" i="1"/>
  <c r="AM391" i="1"/>
  <c r="AM387" i="1"/>
  <c r="AM385" i="1"/>
  <c r="AM377" i="1"/>
  <c r="AM375" i="1"/>
  <c r="AM373" i="1"/>
  <c r="AM370" i="1"/>
  <c r="AM368" i="1"/>
  <c r="AM366" i="1"/>
  <c r="AM353" i="1"/>
  <c r="AM351" i="1"/>
  <c r="AM349" i="1"/>
  <c r="AM346" i="1"/>
  <c r="AM344" i="1"/>
  <c r="AM342" i="1"/>
  <c r="AM329" i="1"/>
  <c r="AM327" i="1"/>
  <c r="AM325" i="1"/>
  <c r="AM322" i="1"/>
  <c r="AM320" i="1"/>
  <c r="AM318" i="1"/>
  <c r="AM304" i="1"/>
  <c r="AM302" i="1"/>
  <c r="AM300" i="1"/>
  <c r="AM297" i="1"/>
  <c r="AM295" i="1"/>
  <c r="AM293" i="1"/>
  <c r="AM280" i="1"/>
  <c r="AM279" i="1"/>
  <c r="AM276" i="1"/>
  <c r="AM273" i="1"/>
  <c r="AM272" i="1"/>
  <c r="AM268" i="1"/>
  <c r="AM265" i="1"/>
  <c r="AM253" i="1"/>
  <c r="AM252" i="1"/>
  <c r="AM249" i="1"/>
  <c r="AM246" i="1"/>
  <c r="AM245" i="1"/>
  <c r="AM241" i="1"/>
  <c r="AM238" i="1"/>
  <c r="AM225" i="1"/>
  <c r="AM222" i="1"/>
  <c r="AM219" i="1"/>
  <c r="AM218" i="1"/>
  <c r="AM214" i="1"/>
  <c r="AM211" i="1"/>
  <c r="AM199" i="1"/>
  <c r="AM198" i="1"/>
  <c r="AM195" i="1"/>
  <c r="AM192" i="1"/>
  <c r="AM191" i="1"/>
  <c r="AM187" i="1"/>
  <c r="AM184" i="1"/>
  <c r="AM171" i="1"/>
  <c r="AM169" i="1"/>
  <c r="AM168" i="1"/>
  <c r="AM165" i="1"/>
  <c r="AM162" i="1"/>
  <c r="AM150" i="1"/>
  <c r="AM148" i="1"/>
  <c r="AM147" i="1"/>
  <c r="AM144" i="1"/>
  <c r="AM141" i="1"/>
  <c r="AM129" i="1"/>
  <c r="AM127" i="1"/>
  <c r="AM126" i="1"/>
  <c r="AM123" i="1"/>
  <c r="AM120" i="1"/>
  <c r="AM108" i="1"/>
  <c r="AM106" i="1"/>
  <c r="AM105" i="1"/>
  <c r="AM102" i="1"/>
  <c r="AM99" i="1"/>
  <c r="AM49" i="1"/>
  <c r="AM48" i="1"/>
  <c r="AM44" i="1"/>
  <c r="AM43" i="1"/>
  <c r="AM40" i="1"/>
  <c r="AM38" i="1"/>
  <c r="AM34" i="1"/>
  <c r="AM32" i="1"/>
  <c r="AM26" i="1"/>
  <c r="AM25" i="1"/>
  <c r="AM22" i="1"/>
  <c r="AM20" i="1"/>
  <c r="AM18" i="1"/>
  <c r="AM14" i="1"/>
  <c r="AM10" i="1"/>
  <c r="AM7" i="1"/>
  <c r="AM2243" i="1"/>
  <c r="AM2236" i="1"/>
  <c r="AM2228" i="1"/>
  <c r="AM2213" i="1"/>
  <c r="AM2207" i="1"/>
  <c r="AM2186" i="1"/>
  <c r="AM2178" i="1"/>
  <c r="AM2173" i="1"/>
  <c r="AM2159" i="1"/>
  <c r="AM2154" i="1"/>
  <c r="AM2137" i="1"/>
  <c r="AM2130" i="1"/>
  <c r="AM2125" i="1"/>
  <c r="AM2114" i="1"/>
  <c r="AM2107" i="1"/>
  <c r="AM2088" i="1"/>
  <c r="AM2083" i="1"/>
  <c r="AM2078" i="1"/>
  <c r="AM2066" i="1"/>
  <c r="AM2062" i="1"/>
  <c r="AY2341" i="1"/>
  <c r="AY2340" i="1"/>
  <c r="AY2339" i="1"/>
  <c r="AY2338" i="1"/>
  <c r="AY2337" i="1"/>
  <c r="AY2336" i="1"/>
  <c r="AY2335" i="1"/>
  <c r="AY2334" i="1"/>
  <c r="AY2333" i="1"/>
  <c r="AY2332" i="1"/>
  <c r="AY2331" i="1"/>
  <c r="AY2330" i="1"/>
  <c r="AY2329" i="1"/>
  <c r="AY2328" i="1"/>
  <c r="AY2327" i="1"/>
  <c r="AY2326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Y2325" i="1"/>
  <c r="AY2324" i="1"/>
  <c r="AY2323" i="1"/>
  <c r="AY2322" i="1"/>
  <c r="AO2325" i="1"/>
  <c r="AO2324" i="1"/>
  <c r="AO2323" i="1"/>
  <c r="AO2322" i="1"/>
  <c r="AE2325" i="1"/>
  <c r="AE2324" i="1"/>
  <c r="AE2323" i="1"/>
  <c r="AE2322" i="1"/>
  <c r="AY2321" i="1"/>
  <c r="AY2320" i="1"/>
  <c r="AY2319" i="1"/>
  <c r="AY2318" i="1"/>
  <c r="AY2317" i="1"/>
  <c r="AY2316" i="1"/>
  <c r="AY2315" i="1"/>
  <c r="AY2314" i="1"/>
  <c r="AY2313" i="1"/>
  <c r="AY2312" i="1"/>
  <c r="AY2311" i="1"/>
  <c r="AY2310" i="1"/>
  <c r="AY2309" i="1"/>
  <c r="AY2308" i="1"/>
  <c r="AY2307" i="1"/>
  <c r="AY2306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Y2304" i="1"/>
  <c r="AY2303" i="1"/>
  <c r="AY2302" i="1"/>
  <c r="AY2301" i="1"/>
  <c r="AY2298" i="1"/>
  <c r="AY2297" i="1"/>
  <c r="AY2296" i="1"/>
  <c r="AY2295" i="1"/>
  <c r="AY2292" i="1"/>
  <c r="AY2291" i="1"/>
  <c r="AY2290" i="1"/>
  <c r="AY2289" i="1"/>
  <c r="AY2286" i="1"/>
  <c r="AY2285" i="1"/>
  <c r="AY2284" i="1"/>
  <c r="AO2304" i="1"/>
  <c r="AO2303" i="1"/>
  <c r="AO2302" i="1"/>
  <c r="AO2301" i="1"/>
  <c r="AO2298" i="1"/>
  <c r="AO2297" i="1"/>
  <c r="AO2296" i="1"/>
  <c r="AO2295" i="1"/>
  <c r="AO2292" i="1"/>
  <c r="AO2291" i="1"/>
  <c r="AO2290" i="1"/>
  <c r="AO2289" i="1"/>
  <c r="AO2286" i="1"/>
  <c r="AO2285" i="1"/>
  <c r="AO2284" i="1"/>
  <c r="AE2304" i="1"/>
  <c r="AE2303" i="1"/>
  <c r="AE2302" i="1"/>
  <c r="AE2301" i="1"/>
  <c r="AE2298" i="1"/>
  <c r="AE2297" i="1"/>
  <c r="AE2296" i="1"/>
  <c r="AE2295" i="1"/>
  <c r="AE2292" i="1"/>
  <c r="AE2291" i="1"/>
  <c r="AE2290" i="1"/>
  <c r="AE2289" i="1"/>
  <c r="AE2286" i="1"/>
  <c r="AE2285" i="1"/>
  <c r="AE2284" i="1"/>
  <c r="AY2283" i="1"/>
  <c r="AO2283" i="1"/>
  <c r="AE2283" i="1"/>
  <c r="AY2280" i="1"/>
  <c r="AY2277" i="1"/>
  <c r="AY2274" i="1"/>
  <c r="AY2271" i="1"/>
  <c r="AO2280" i="1"/>
  <c r="AO2277" i="1"/>
  <c r="AO2274" i="1"/>
  <c r="AO2271" i="1"/>
  <c r="AE2280" i="1"/>
  <c r="AE2277" i="1"/>
  <c r="AE2274" i="1"/>
  <c r="AE2271" i="1"/>
  <c r="AY2268" i="1"/>
  <c r="AY2267" i="1"/>
  <c r="AY2266" i="1"/>
  <c r="AY2265" i="1"/>
  <c r="AY2262" i="1"/>
  <c r="AY2261" i="1"/>
  <c r="AY2260" i="1"/>
  <c r="AY2259" i="1"/>
  <c r="AY2256" i="1"/>
  <c r="AY2255" i="1"/>
  <c r="AY2254" i="1"/>
  <c r="AY2253" i="1"/>
  <c r="AY2250" i="1"/>
  <c r="AY2249" i="1"/>
  <c r="AY2248" i="1"/>
  <c r="AY2247" i="1"/>
  <c r="AO2268" i="1"/>
  <c r="AO2267" i="1"/>
  <c r="AO2266" i="1"/>
  <c r="AO2265" i="1"/>
  <c r="AO2262" i="1"/>
  <c r="AO2261" i="1"/>
  <c r="AO2260" i="1"/>
  <c r="AO2259" i="1"/>
  <c r="AO2256" i="1"/>
  <c r="AO2255" i="1"/>
  <c r="AO2254" i="1"/>
  <c r="AO2253" i="1"/>
  <c r="AO2250" i="1"/>
  <c r="AO2249" i="1"/>
  <c r="AO2248" i="1"/>
  <c r="AO2247" i="1"/>
  <c r="AE2268" i="1"/>
  <c r="AE2267" i="1"/>
  <c r="AE2266" i="1"/>
  <c r="AE2265" i="1"/>
  <c r="AE2262" i="1"/>
  <c r="AE2261" i="1"/>
  <c r="AE2260" i="1"/>
  <c r="AE2259" i="1"/>
  <c r="AE2256" i="1"/>
  <c r="AE2255" i="1"/>
  <c r="AE2254" i="1"/>
  <c r="AE2253" i="1"/>
  <c r="AE2250" i="1"/>
  <c r="AE2249" i="1"/>
  <c r="AE2248" i="1"/>
  <c r="AE2247" i="1"/>
  <c r="BA2292" i="1" l="1"/>
  <c r="BA2301" i="1"/>
  <c r="BA2296" i="1"/>
  <c r="BA2295" i="1"/>
  <c r="BA2283" i="1"/>
  <c r="BA2302" i="1"/>
  <c r="BA2290" i="1"/>
  <c r="BA2291" i="1"/>
  <c r="BA2297" i="1"/>
  <c r="BA2298" i="1"/>
  <c r="BA2284" i="1"/>
  <c r="BA2285" i="1"/>
  <c r="BA2303" i="1"/>
  <c r="BA2286" i="1"/>
  <c r="BA2304" i="1"/>
  <c r="BA2289" i="1"/>
  <c r="BM2236" i="1"/>
  <c r="BT2236" i="1" s="1"/>
  <c r="BM2228" i="1"/>
  <c r="BT2228" i="1" s="1"/>
  <c r="BM2213" i="1"/>
  <c r="BT2213" i="1" s="1"/>
  <c r="BM2207" i="1"/>
  <c r="BT2207" i="1" s="1"/>
  <c r="BM2178" i="1"/>
  <c r="BT2178" i="1" s="1"/>
  <c r="BM2173" i="1"/>
  <c r="BT2173" i="1" s="1"/>
  <c r="BM2159" i="1"/>
  <c r="BT2159" i="1" s="1"/>
  <c r="BM2154" i="1"/>
  <c r="BT2154" i="1" s="1"/>
  <c r="BM2130" i="1"/>
  <c r="BT2130" i="1" s="1"/>
  <c r="BM2125" i="1"/>
  <c r="BT2125" i="1" s="1"/>
  <c r="BM2114" i="1"/>
  <c r="BT2114" i="1" s="1"/>
  <c r="BM2107" i="1"/>
  <c r="BT2107" i="1" s="1"/>
  <c r="BM2083" i="1"/>
  <c r="BT2083" i="1" s="1"/>
  <c r="BM2078" i="1"/>
  <c r="BT2078" i="1" s="1"/>
  <c r="BM2066" i="1"/>
  <c r="BT2066" i="1" s="1"/>
  <c r="BM2062" i="1"/>
  <c r="BT2062" i="1" s="1"/>
  <c r="AW1670" i="1"/>
  <c r="AW1625" i="1"/>
  <c r="AZ2341" i="1"/>
  <c r="AZ2340" i="1"/>
  <c r="AZ2339" i="1"/>
  <c r="AZ2338" i="1"/>
  <c r="AZ2337" i="1"/>
  <c r="AZ2336" i="1"/>
  <c r="AZ2335" i="1"/>
  <c r="AZ2334" i="1"/>
  <c r="AZ2333" i="1"/>
  <c r="AZ2332" i="1"/>
  <c r="AZ2331" i="1"/>
  <c r="AZ2330" i="1"/>
  <c r="AZ2329" i="1"/>
  <c r="AZ2328" i="1"/>
  <c r="AZ2327" i="1"/>
  <c r="AZ2326" i="1"/>
  <c r="AZ2325" i="1"/>
  <c r="AZ2324" i="1"/>
  <c r="AZ2323" i="1"/>
  <c r="AZ2322" i="1"/>
  <c r="AZ2321" i="1"/>
  <c r="AZ2320" i="1"/>
  <c r="AZ2319" i="1"/>
  <c r="AZ2318" i="1"/>
  <c r="AZ2317" i="1"/>
  <c r="AZ2316" i="1"/>
  <c r="AZ2315" i="1"/>
  <c r="AZ2314" i="1"/>
  <c r="AZ2313" i="1"/>
  <c r="AZ2312" i="1"/>
  <c r="AZ2311" i="1"/>
  <c r="AZ2310" i="1"/>
  <c r="AZ2309" i="1"/>
  <c r="AZ2308" i="1"/>
  <c r="AZ2307" i="1"/>
  <c r="AZ2306" i="1"/>
  <c r="AZ2304" i="1"/>
  <c r="AZ2303" i="1"/>
  <c r="AZ2302" i="1"/>
  <c r="AZ2301" i="1"/>
  <c r="AZ2298" i="1"/>
  <c r="AZ2297" i="1"/>
  <c r="AZ2296" i="1"/>
  <c r="AZ2295" i="1"/>
  <c r="AZ2292" i="1"/>
  <c r="AZ2291" i="1"/>
  <c r="AZ2290" i="1"/>
  <c r="AZ2289" i="1"/>
  <c r="AZ2286" i="1"/>
  <c r="AZ2285" i="1"/>
  <c r="AZ2284" i="1"/>
  <c r="AZ2283" i="1"/>
  <c r="AZ2280" i="1"/>
  <c r="AZ2277" i="1"/>
  <c r="AZ2274" i="1"/>
  <c r="AZ2271" i="1"/>
  <c r="AZ2268" i="1"/>
  <c r="AZ2267" i="1"/>
  <c r="AZ2266" i="1"/>
  <c r="AZ2265" i="1"/>
  <c r="AZ2262" i="1"/>
  <c r="AZ2261" i="1"/>
  <c r="AZ2260" i="1"/>
  <c r="AZ2259" i="1"/>
  <c r="AZ2256" i="1"/>
  <c r="AZ2255" i="1"/>
  <c r="AZ2254" i="1"/>
  <c r="AZ2253" i="1"/>
  <c r="AZ2250" i="1"/>
  <c r="AZ2249" i="1"/>
  <c r="AZ2248" i="1"/>
  <c r="AZ2247" i="1"/>
  <c r="AZ2243" i="1"/>
  <c r="AZ2236" i="1"/>
  <c r="AZ2228" i="1"/>
  <c r="AZ2213" i="1"/>
  <c r="AZ2207" i="1"/>
  <c r="AZ2186" i="1"/>
  <c r="AZ2178" i="1"/>
  <c r="AZ2173" i="1"/>
  <c r="AZ2159" i="1"/>
  <c r="AZ2154" i="1"/>
  <c r="AZ2137" i="1"/>
  <c r="AZ2130" i="1"/>
  <c r="AZ2125" i="1"/>
  <c r="AZ2114" i="1"/>
  <c r="AZ2107" i="1"/>
  <c r="AZ2088" i="1"/>
  <c r="AZ2083" i="1"/>
  <c r="AZ2078" i="1"/>
  <c r="AZ2066" i="1"/>
  <c r="AZ2062" i="1"/>
  <c r="AZ1888" i="1"/>
  <c r="AZ1875" i="1"/>
  <c r="AZ1867" i="1"/>
  <c r="AZ1860" i="1"/>
  <c r="AZ1854" i="1"/>
  <c r="AZ1840" i="1"/>
  <c r="AZ1829" i="1"/>
  <c r="AZ1820" i="1"/>
  <c r="AZ1812" i="1"/>
  <c r="AZ1795" i="1"/>
  <c r="AZ1784" i="1"/>
  <c r="AZ1774" i="1"/>
  <c r="AZ1769" i="1"/>
  <c r="AZ1763" i="1"/>
  <c r="AZ1748" i="1"/>
  <c r="AZ1739" i="1"/>
  <c r="AZ1732" i="1"/>
  <c r="AZ1727" i="1"/>
  <c r="AZ1722" i="1"/>
  <c r="AZ1703" i="1"/>
  <c r="AZ1699" i="1"/>
  <c r="AZ1697" i="1"/>
  <c r="AZ1689" i="1"/>
  <c r="AZ1686" i="1"/>
  <c r="AZ1680" i="1"/>
  <c r="AZ1678" i="1"/>
  <c r="AZ1540" i="1"/>
  <c r="AZ1535" i="1"/>
  <c r="AZ1530" i="1"/>
  <c r="AZ1517" i="1"/>
  <c r="AZ1514" i="1"/>
  <c r="AZ1511" i="1"/>
  <c r="AZ1508" i="1"/>
  <c r="AZ1505" i="1"/>
  <c r="AZ1491" i="1"/>
  <c r="AZ1488" i="1"/>
  <c r="AZ1485" i="1"/>
  <c r="AZ1482" i="1"/>
  <c r="AZ1479" i="1"/>
  <c r="AZ1466" i="1"/>
  <c r="AZ1463" i="1"/>
  <c r="AZ1460" i="1"/>
  <c r="AZ1457" i="1"/>
  <c r="AZ1452" i="1"/>
  <c r="AZ1385" i="1"/>
  <c r="AZ1380" i="1"/>
  <c r="AZ1378" i="1"/>
  <c r="AZ1373" i="1"/>
  <c r="AZ1370" i="1"/>
  <c r="AZ1368" i="1"/>
  <c r="AZ1366" i="1"/>
  <c r="AZ1360" i="1"/>
  <c r="AZ1355" i="1"/>
  <c r="AZ1353" i="1"/>
  <c r="AZ1348" i="1"/>
  <c r="AZ1345" i="1"/>
  <c r="AZ1343" i="1"/>
  <c r="AZ1341" i="1"/>
  <c r="AZ1335" i="1"/>
  <c r="AZ1330" i="1"/>
  <c r="AZ1328" i="1"/>
  <c r="AZ1323" i="1"/>
  <c r="AZ1320" i="1"/>
  <c r="AZ1318" i="1"/>
  <c r="AZ1316" i="1"/>
  <c r="AZ1310" i="1"/>
  <c r="AZ1303" i="1"/>
  <c r="AZ1301" i="1"/>
  <c r="AZ1297" i="1"/>
  <c r="AZ1294" i="1"/>
  <c r="AZ1292" i="1"/>
  <c r="AZ1283" i="1"/>
  <c r="AZ1277" i="1"/>
  <c r="AZ1275" i="1"/>
  <c r="AZ1271" i="1"/>
  <c r="AZ1268" i="1"/>
  <c r="AZ1266" i="1"/>
  <c r="AZ1258" i="1"/>
  <c r="AZ1251" i="1"/>
  <c r="AZ1249" i="1"/>
  <c r="AZ1245" i="1"/>
  <c r="AZ1242" i="1"/>
  <c r="AZ1240" i="1"/>
  <c r="AZ1230" i="1"/>
  <c r="AZ1227" i="1"/>
  <c r="AZ1224" i="1"/>
  <c r="AZ1222" i="1"/>
  <c r="AZ1220" i="1"/>
  <c r="AZ1219" i="1"/>
  <c r="AZ1208" i="1"/>
  <c r="AZ1205" i="1"/>
  <c r="AZ1202" i="1"/>
  <c r="AZ1200" i="1"/>
  <c r="AZ1198" i="1"/>
  <c r="AZ1197" i="1"/>
  <c r="AZ1186" i="1"/>
  <c r="AZ1183" i="1"/>
  <c r="AZ1180" i="1"/>
  <c r="AZ1178" i="1"/>
  <c r="AZ1176" i="1"/>
  <c r="AZ1175" i="1"/>
  <c r="AZ1163" i="1"/>
  <c r="AZ1157" i="1"/>
  <c r="AZ1155" i="1"/>
  <c r="AZ1153" i="1"/>
  <c r="AZ1151" i="1"/>
  <c r="AZ1149" i="1"/>
  <c r="AZ1138" i="1"/>
  <c r="AZ1132" i="1"/>
  <c r="AZ1130" i="1"/>
  <c r="AZ1128" i="1"/>
  <c r="AZ1126" i="1"/>
  <c r="AZ1124" i="1"/>
  <c r="AZ1113" i="1"/>
  <c r="AZ1107" i="1"/>
  <c r="AZ1105" i="1"/>
  <c r="AZ1103" i="1"/>
  <c r="AZ1101" i="1"/>
  <c r="AZ1099" i="1"/>
  <c r="AZ1093" i="1"/>
  <c r="AZ1085" i="1"/>
  <c r="AZ1082" i="1"/>
  <c r="AZ1078" i="1"/>
  <c r="AZ1074" i="1"/>
  <c r="AZ1072" i="1"/>
  <c r="AZ1063" i="1"/>
  <c r="AZ1056" i="1"/>
  <c r="AZ1053" i="1"/>
  <c r="AZ1049" i="1"/>
  <c r="AZ1045" i="1"/>
  <c r="AZ1043" i="1"/>
  <c r="AZ1034" i="1"/>
  <c r="AZ1027" i="1"/>
  <c r="AZ1024" i="1"/>
  <c r="AZ1020" i="1"/>
  <c r="AZ1016" i="1"/>
  <c r="AZ1014" i="1"/>
  <c r="AZ1006" i="1"/>
  <c r="AZ998" i="1"/>
  <c r="AZ995" i="1"/>
  <c r="AZ991" i="1"/>
  <c r="AZ987" i="1"/>
  <c r="AZ985" i="1"/>
  <c r="AZ974" i="1"/>
  <c r="AZ968" i="1"/>
  <c r="AZ965" i="1"/>
  <c r="AZ962" i="1"/>
  <c r="AZ958" i="1"/>
  <c r="AZ956" i="1"/>
  <c r="AZ953" i="1"/>
  <c r="AZ943" i="1"/>
  <c r="AZ937" i="1"/>
  <c r="AZ935" i="1"/>
  <c r="AZ932" i="1"/>
  <c r="AZ928" i="1"/>
  <c r="AZ926" i="1"/>
  <c r="AZ923" i="1"/>
  <c r="AZ913" i="1"/>
  <c r="AZ907" i="1"/>
  <c r="AZ904" i="1"/>
  <c r="AZ901" i="1"/>
  <c r="AZ897" i="1"/>
  <c r="AZ895" i="1"/>
  <c r="AZ892" i="1"/>
  <c r="AZ882" i="1"/>
  <c r="AZ876" i="1"/>
  <c r="AZ873" i="1"/>
  <c r="AZ870" i="1"/>
  <c r="AZ866" i="1"/>
  <c r="AZ864" i="1"/>
  <c r="AZ861" i="1"/>
  <c r="AZ848" i="1"/>
  <c r="AZ843" i="1"/>
  <c r="AZ839" i="1"/>
  <c r="AZ836" i="1"/>
  <c r="AZ833" i="1"/>
  <c r="AZ832" i="1"/>
  <c r="AZ819" i="1"/>
  <c r="AZ814" i="1"/>
  <c r="AZ810" i="1"/>
  <c r="AZ807" i="1"/>
  <c r="AZ804" i="1"/>
  <c r="AZ803" i="1"/>
  <c r="AZ790" i="1"/>
  <c r="AZ785" i="1"/>
  <c r="AZ781" i="1"/>
  <c r="AZ778" i="1"/>
  <c r="AZ775" i="1"/>
  <c r="AZ774" i="1"/>
  <c r="AZ761" i="1"/>
  <c r="AZ756" i="1"/>
  <c r="AZ752" i="1"/>
  <c r="AZ749" i="1"/>
  <c r="AZ746" i="1"/>
  <c r="AZ745" i="1"/>
  <c r="AZ733" i="1"/>
  <c r="AZ730" i="1"/>
  <c r="AZ728" i="1"/>
  <c r="AZ726" i="1"/>
  <c r="AZ724" i="1"/>
  <c r="AZ721" i="1"/>
  <c r="AZ706" i="1"/>
  <c r="AZ703" i="1"/>
  <c r="AZ701" i="1"/>
  <c r="AZ699" i="1"/>
  <c r="AZ697" i="1"/>
  <c r="AZ694" i="1"/>
  <c r="AZ679" i="1"/>
  <c r="AZ676" i="1"/>
  <c r="AZ674" i="1"/>
  <c r="AZ672" i="1"/>
  <c r="AZ670" i="1"/>
  <c r="AZ667" i="1"/>
  <c r="AZ653" i="1"/>
  <c r="AZ650" i="1"/>
  <c r="AZ648" i="1"/>
  <c r="AZ646" i="1"/>
  <c r="AZ644" i="1"/>
  <c r="AZ641" i="1"/>
  <c r="AZ627" i="1"/>
  <c r="AZ621" i="1"/>
  <c r="AZ619" i="1"/>
  <c r="AZ617" i="1"/>
  <c r="AZ614" i="1"/>
  <c r="AZ611" i="1"/>
  <c r="AZ609" i="1"/>
  <c r="AZ598" i="1"/>
  <c r="AZ592" i="1"/>
  <c r="AZ590" i="1"/>
  <c r="AZ588" i="1"/>
  <c r="AZ585" i="1"/>
  <c r="AZ582" i="1"/>
  <c r="AZ580" i="1"/>
  <c r="AZ568" i="1"/>
  <c r="AZ562" i="1"/>
  <c r="AZ560" i="1"/>
  <c r="AZ558" i="1"/>
  <c r="AZ555" i="1"/>
  <c r="AZ552" i="1"/>
  <c r="AZ550" i="1"/>
  <c r="AZ538" i="1"/>
  <c r="AZ532" i="1"/>
  <c r="AZ530" i="1"/>
  <c r="AZ528" i="1"/>
  <c r="AZ525" i="1"/>
  <c r="AZ522" i="1"/>
  <c r="AZ520" i="1"/>
  <c r="AZ505" i="1"/>
  <c r="AZ502" i="1"/>
  <c r="AZ499" i="1"/>
  <c r="AZ495" i="1"/>
  <c r="AZ493" i="1"/>
  <c r="AZ489" i="1"/>
  <c r="AZ487" i="1"/>
  <c r="AZ471" i="1"/>
  <c r="AZ468" i="1"/>
  <c r="AZ465" i="1"/>
  <c r="AZ461" i="1"/>
  <c r="AZ459" i="1"/>
  <c r="AZ455" i="1"/>
  <c r="AZ453" i="1"/>
  <c r="AZ437" i="1"/>
  <c r="AZ434" i="1"/>
  <c r="AZ431" i="1"/>
  <c r="AZ427" i="1"/>
  <c r="AZ425" i="1"/>
  <c r="AZ421" i="1"/>
  <c r="AZ419" i="1"/>
  <c r="AZ403" i="1"/>
  <c r="AZ400" i="1"/>
  <c r="AZ397" i="1"/>
  <c r="AZ393" i="1"/>
  <c r="AZ391" i="1"/>
  <c r="AZ387" i="1"/>
  <c r="AZ385" i="1"/>
  <c r="AZ378" i="1"/>
  <c r="AZ377" i="1"/>
  <c r="AZ375" i="1"/>
  <c r="AZ373" i="1"/>
  <c r="AZ370" i="1"/>
  <c r="AZ368" i="1"/>
  <c r="AZ366" i="1"/>
  <c r="AZ354" i="1"/>
  <c r="AZ353" i="1"/>
  <c r="AZ351" i="1"/>
  <c r="AZ349" i="1"/>
  <c r="AZ346" i="1"/>
  <c r="AZ344" i="1"/>
  <c r="AZ342" i="1"/>
  <c r="AZ330" i="1"/>
  <c r="AZ329" i="1"/>
  <c r="AZ327" i="1"/>
  <c r="AZ325" i="1"/>
  <c r="AZ322" i="1"/>
  <c r="AZ320" i="1"/>
  <c r="AZ318" i="1"/>
  <c r="AZ305" i="1"/>
  <c r="AZ304" i="1"/>
  <c r="AZ302" i="1"/>
  <c r="AZ300" i="1"/>
  <c r="AZ297" i="1"/>
  <c r="AZ295" i="1"/>
  <c r="AZ293" i="1"/>
  <c r="AZ280" i="1"/>
  <c r="AZ279" i="1"/>
  <c r="AZ278" i="1"/>
  <c r="AZ276" i="1"/>
  <c r="AZ273" i="1"/>
  <c r="AZ272" i="1"/>
  <c r="AZ268" i="1"/>
  <c r="AZ265" i="1"/>
  <c r="AZ253" i="1"/>
  <c r="AZ252" i="1"/>
  <c r="AZ251" i="1"/>
  <c r="AZ249" i="1"/>
  <c r="AZ246" i="1"/>
  <c r="AZ245" i="1"/>
  <c r="AZ241" i="1"/>
  <c r="AZ238" i="1"/>
  <c r="AZ225" i="1"/>
  <c r="AZ224" i="1"/>
  <c r="AZ222" i="1"/>
  <c r="AZ219" i="1"/>
  <c r="AZ218" i="1"/>
  <c r="AZ214" i="1"/>
  <c r="AZ211" i="1"/>
  <c r="AZ199" i="1"/>
  <c r="AZ198" i="1"/>
  <c r="AZ197" i="1"/>
  <c r="AZ195" i="1"/>
  <c r="AZ192" i="1"/>
  <c r="AZ191" i="1"/>
  <c r="AZ187" i="1"/>
  <c r="AZ184" i="1"/>
  <c r="AZ171" i="1"/>
  <c r="AZ169" i="1"/>
  <c r="AZ168" i="1"/>
  <c r="AZ165" i="1"/>
  <c r="AZ162" i="1"/>
  <c r="AZ150" i="1"/>
  <c r="AZ148" i="1"/>
  <c r="AZ147" i="1"/>
  <c r="AZ144" i="1"/>
  <c r="AZ141" i="1"/>
  <c r="AZ129" i="1"/>
  <c r="AZ127" i="1"/>
  <c r="AZ126" i="1"/>
  <c r="AZ123" i="1"/>
  <c r="AZ120" i="1"/>
  <c r="AZ108" i="1"/>
  <c r="AZ106" i="1"/>
  <c r="AZ105" i="1"/>
  <c r="AZ102" i="1"/>
  <c r="AZ99" i="1"/>
  <c r="AZ49" i="1"/>
  <c r="AZ48" i="1"/>
  <c r="AZ44" i="1"/>
  <c r="AZ43" i="1"/>
  <c r="AZ40" i="1"/>
  <c r="AZ38" i="1"/>
  <c r="AZ34" i="1"/>
  <c r="AZ32" i="1"/>
  <c r="AZ26" i="1"/>
  <c r="AZ25" i="1"/>
  <c r="AZ22" i="1"/>
  <c r="AZ20" i="1"/>
  <c r="AZ18" i="1"/>
  <c r="AZ14" i="1"/>
  <c r="AZ10" i="1"/>
  <c r="BM1670" i="1"/>
  <c r="BT1670" i="1" s="1"/>
  <c r="BM1669" i="1"/>
  <c r="BT1669" i="1" s="1"/>
  <c r="BM1658" i="1"/>
  <c r="BT1658" i="1" s="1"/>
  <c r="BM1657" i="1"/>
  <c r="BT1657" i="1" s="1"/>
  <c r="AW1669" i="1"/>
  <c r="AW1658" i="1"/>
  <c r="AW1657" i="1"/>
  <c r="BM1648" i="1"/>
  <c r="BT1648" i="1" s="1"/>
  <c r="BM1647" i="1"/>
  <c r="BT1647" i="1" s="1"/>
  <c r="BM1636" i="1"/>
  <c r="BT1636" i="1" s="1"/>
  <c r="BM1635" i="1"/>
  <c r="BT1635" i="1" s="1"/>
  <c r="AW1648" i="1"/>
  <c r="AW1647" i="1"/>
  <c r="AW1636" i="1"/>
  <c r="AW1635" i="1"/>
  <c r="BM1626" i="1"/>
  <c r="BT1626" i="1" s="1"/>
  <c r="BM1625" i="1"/>
  <c r="BT1625" i="1" s="1"/>
  <c r="AW1626" i="1"/>
  <c r="BM1614" i="1"/>
  <c r="BT1614" i="1" s="1"/>
  <c r="BM1613" i="1"/>
  <c r="BT1613" i="1" s="1"/>
  <c r="AW1614" i="1"/>
  <c r="AW1613" i="1"/>
  <c r="BM1603" i="1"/>
  <c r="BM1599" i="1"/>
  <c r="BT1599" i="1" s="1"/>
  <c r="BM1595" i="1"/>
  <c r="BT1595" i="1" s="1"/>
  <c r="AW1603" i="1"/>
  <c r="AW1599" i="1"/>
  <c r="AW1595" i="1"/>
  <c r="BM1588" i="1"/>
  <c r="BM1584" i="1"/>
  <c r="BT1584" i="1" s="1"/>
  <c r="BM1580" i="1"/>
  <c r="BT1580" i="1" s="1"/>
  <c r="BM1573" i="1"/>
  <c r="BM1569" i="1"/>
  <c r="BT1569" i="1" s="1"/>
  <c r="BM1565" i="1"/>
  <c r="BT1565" i="1" s="1"/>
  <c r="BM1558" i="1"/>
  <c r="BM1554" i="1"/>
  <c r="BT1554" i="1" s="1"/>
  <c r="BM1550" i="1"/>
  <c r="BT1550" i="1" s="1"/>
  <c r="AW1588" i="1"/>
  <c r="AW1584" i="1"/>
  <c r="AW1580" i="1"/>
  <c r="AW1573" i="1"/>
  <c r="AW1569" i="1"/>
  <c r="AW1565" i="1"/>
  <c r="AW1558" i="1"/>
  <c r="AW1554" i="1"/>
  <c r="AW1550" i="1"/>
  <c r="BB2125" i="1" l="1"/>
  <c r="BK2125" i="1"/>
  <c r="BL2125" i="1"/>
  <c r="BJ2125" i="1"/>
  <c r="BB2207" i="1"/>
  <c r="BK2207" i="1"/>
  <c r="BL2207" i="1"/>
  <c r="BJ2207" i="1"/>
  <c r="BB2250" i="1"/>
  <c r="BK2250" i="1"/>
  <c r="BL2250" i="1"/>
  <c r="BJ2250" i="1"/>
  <c r="BB2262" i="1"/>
  <c r="BK2262" i="1"/>
  <c r="BL2262" i="1"/>
  <c r="BJ2262" i="1"/>
  <c r="BB2280" i="1"/>
  <c r="BK2280" i="1"/>
  <c r="BL2280" i="1"/>
  <c r="BJ2280" i="1"/>
  <c r="BB2292" i="1"/>
  <c r="BK2292" i="1"/>
  <c r="BL2292" i="1"/>
  <c r="BJ2292" i="1"/>
  <c r="BB2304" i="1"/>
  <c r="BK2304" i="1"/>
  <c r="BL2304" i="1"/>
  <c r="BJ2304" i="1"/>
  <c r="BB2313" i="1"/>
  <c r="BK2313" i="1"/>
  <c r="BL2313" i="1"/>
  <c r="BJ2313" i="1"/>
  <c r="BB2321" i="1"/>
  <c r="BK2321" i="1"/>
  <c r="BL2321" i="1"/>
  <c r="BJ2321" i="1"/>
  <c r="BB2329" i="1"/>
  <c r="BK2329" i="1"/>
  <c r="BL2329" i="1"/>
  <c r="BJ2329" i="1"/>
  <c r="BB2337" i="1"/>
  <c r="BK2337" i="1"/>
  <c r="BL2337" i="1"/>
  <c r="BJ2337" i="1"/>
  <c r="BB222" i="1"/>
  <c r="BK222" i="1"/>
  <c r="BJ222" i="1"/>
  <c r="BL222" i="1"/>
  <c r="AZ1635" i="1"/>
  <c r="BL1635" i="1" s="1"/>
  <c r="BB1318" i="1"/>
  <c r="BL1318" i="1"/>
  <c r="BK1318" i="1"/>
  <c r="BJ1318" i="1"/>
  <c r="BB1466" i="1"/>
  <c r="BL1466" i="1"/>
  <c r="BK1466" i="1"/>
  <c r="BJ1466" i="1"/>
  <c r="BB1511" i="1"/>
  <c r="BL1511" i="1"/>
  <c r="BJ1511" i="1"/>
  <c r="BK1511" i="1"/>
  <c r="BB1686" i="1"/>
  <c r="BL1686" i="1"/>
  <c r="BK1686" i="1"/>
  <c r="BJ1686" i="1"/>
  <c r="BB1739" i="1"/>
  <c r="BL1739" i="1"/>
  <c r="BK1739" i="1"/>
  <c r="BJ1739" i="1"/>
  <c r="BB1820" i="1"/>
  <c r="BL1820" i="1"/>
  <c r="BJ1820" i="1"/>
  <c r="BK1820" i="1"/>
  <c r="BB2062" i="1"/>
  <c r="BL2062" i="1"/>
  <c r="BK2062" i="1"/>
  <c r="BJ2062" i="1"/>
  <c r="BB2130" i="1"/>
  <c r="BL2130" i="1"/>
  <c r="BJ2130" i="1"/>
  <c r="BK2130" i="1"/>
  <c r="BB2213" i="1"/>
  <c r="BL2213" i="1"/>
  <c r="BK2213" i="1"/>
  <c r="BJ2213" i="1"/>
  <c r="BB2253" i="1"/>
  <c r="BL2253" i="1"/>
  <c r="BK2253" i="1"/>
  <c r="BJ2253" i="1"/>
  <c r="BB2265" i="1"/>
  <c r="BL2265" i="1"/>
  <c r="BK2265" i="1"/>
  <c r="BJ2265" i="1"/>
  <c r="BB2283" i="1"/>
  <c r="BL2283" i="1"/>
  <c r="BK2283" i="1"/>
  <c r="BJ2283" i="1"/>
  <c r="BB2295" i="1"/>
  <c r="BL2295" i="1"/>
  <c r="BK2295" i="1"/>
  <c r="BJ2295" i="1"/>
  <c r="BB2306" i="1"/>
  <c r="BL2306" i="1"/>
  <c r="BJ2306" i="1"/>
  <c r="BK2306" i="1"/>
  <c r="BB2314" i="1"/>
  <c r="BL2314" i="1"/>
  <c r="BK2314" i="1"/>
  <c r="BJ2314" i="1"/>
  <c r="BB2322" i="1"/>
  <c r="BL2322" i="1"/>
  <c r="BJ2322" i="1"/>
  <c r="BK2322" i="1"/>
  <c r="BB2330" i="1"/>
  <c r="BL2330" i="1"/>
  <c r="BK2330" i="1"/>
  <c r="BJ2330" i="1"/>
  <c r="BB2338" i="1"/>
  <c r="BL2338" i="1"/>
  <c r="BK2338" i="1"/>
  <c r="BJ2338" i="1"/>
  <c r="BB1245" i="1"/>
  <c r="BL1245" i="1"/>
  <c r="BK1245" i="1"/>
  <c r="BJ1245" i="1"/>
  <c r="BB552" i="1"/>
  <c r="BL552" i="1"/>
  <c r="BK552" i="1"/>
  <c r="BJ552" i="1"/>
  <c r="BB650" i="1"/>
  <c r="BL650" i="1"/>
  <c r="BK650" i="1"/>
  <c r="BJ650" i="1"/>
  <c r="BB756" i="1"/>
  <c r="BL756" i="1"/>
  <c r="BK756" i="1"/>
  <c r="BJ756" i="1"/>
  <c r="BB873" i="1"/>
  <c r="BL873" i="1"/>
  <c r="BK873" i="1"/>
  <c r="BJ873" i="1"/>
  <c r="BB907" i="1"/>
  <c r="BL907" i="1"/>
  <c r="BK907" i="1"/>
  <c r="BJ907" i="1"/>
  <c r="BB943" i="1"/>
  <c r="BL943" i="1"/>
  <c r="BK943" i="1"/>
  <c r="BJ943" i="1"/>
  <c r="BB985" i="1"/>
  <c r="BL985" i="1"/>
  <c r="BK985" i="1"/>
  <c r="BJ985" i="1"/>
  <c r="BB1020" i="1"/>
  <c r="BL1020" i="1"/>
  <c r="BK1020" i="1"/>
  <c r="BJ1020" i="1"/>
  <c r="BB1056" i="1"/>
  <c r="BL1056" i="1"/>
  <c r="BK1056" i="1"/>
  <c r="BJ1056" i="1"/>
  <c r="BB1099" i="1"/>
  <c r="BL1099" i="1"/>
  <c r="BK1099" i="1"/>
  <c r="BJ1099" i="1"/>
  <c r="BB1128" i="1"/>
  <c r="BL1128" i="1"/>
  <c r="BK1128" i="1"/>
  <c r="BJ1128" i="1"/>
  <c r="BB1157" i="1"/>
  <c r="BL1157" i="1"/>
  <c r="BK1157" i="1"/>
  <c r="BJ1157" i="1"/>
  <c r="BB1197" i="1"/>
  <c r="BL1197" i="1"/>
  <c r="BK1197" i="1"/>
  <c r="BJ1197" i="1"/>
  <c r="BB1222" i="1"/>
  <c r="BL1222" i="1"/>
  <c r="BK1222" i="1"/>
  <c r="BJ1222" i="1"/>
  <c r="BB1251" i="1"/>
  <c r="BL1251" i="1"/>
  <c r="BK1251" i="1"/>
  <c r="BJ1251" i="1"/>
  <c r="BB1292" i="1"/>
  <c r="BL1292" i="1"/>
  <c r="BK1292" i="1"/>
  <c r="BJ1292" i="1"/>
  <c r="BB1320" i="1"/>
  <c r="BL1320" i="1"/>
  <c r="BK1320" i="1"/>
  <c r="BJ1320" i="1"/>
  <c r="BB1348" i="1"/>
  <c r="BL1348" i="1"/>
  <c r="BK1348" i="1"/>
  <c r="BJ1348" i="1"/>
  <c r="BB1378" i="1"/>
  <c r="BL1378" i="1"/>
  <c r="BK1378" i="1"/>
  <c r="BJ1378" i="1"/>
  <c r="BB1479" i="1"/>
  <c r="BL1479" i="1"/>
  <c r="BK1479" i="1"/>
  <c r="BJ1479" i="1"/>
  <c r="BB1514" i="1"/>
  <c r="BL1514" i="1"/>
  <c r="BK1514" i="1"/>
  <c r="BJ1514" i="1"/>
  <c r="BB1689" i="1"/>
  <c r="BL1689" i="1"/>
  <c r="BK1689" i="1"/>
  <c r="BJ1689" i="1"/>
  <c r="BB1748" i="1"/>
  <c r="BL1748" i="1"/>
  <c r="BK1748" i="1"/>
  <c r="BJ1748" i="1"/>
  <c r="BB1829" i="1"/>
  <c r="BL1829" i="1"/>
  <c r="BK1829" i="1"/>
  <c r="BJ1829" i="1"/>
  <c r="BB2066" i="1"/>
  <c r="BL2066" i="1"/>
  <c r="BK2066" i="1"/>
  <c r="BJ2066" i="1"/>
  <c r="BB2137" i="1"/>
  <c r="BL2137" i="1"/>
  <c r="BK2137" i="1"/>
  <c r="BJ2137" i="1"/>
  <c r="BB2228" i="1"/>
  <c r="BL2228" i="1"/>
  <c r="BK2228" i="1"/>
  <c r="BJ2228" i="1"/>
  <c r="BB2254" i="1"/>
  <c r="BL2254" i="1"/>
  <c r="BK2254" i="1"/>
  <c r="BJ2254" i="1"/>
  <c r="BB2266" i="1"/>
  <c r="BL2266" i="1"/>
  <c r="BK2266" i="1"/>
  <c r="BJ2266" i="1"/>
  <c r="BB2284" i="1"/>
  <c r="BL2284" i="1"/>
  <c r="BK2284" i="1"/>
  <c r="BJ2284" i="1"/>
  <c r="BB2296" i="1"/>
  <c r="BL2296" i="1"/>
  <c r="BK2296" i="1"/>
  <c r="BJ2296" i="1"/>
  <c r="BB2307" i="1"/>
  <c r="BL2307" i="1"/>
  <c r="BK2307" i="1"/>
  <c r="BJ2307" i="1"/>
  <c r="BB2315" i="1"/>
  <c r="BL2315" i="1"/>
  <c r="BK2315" i="1"/>
  <c r="BJ2315" i="1"/>
  <c r="BB2323" i="1"/>
  <c r="BL2323" i="1"/>
  <c r="BK2323" i="1"/>
  <c r="BJ2323" i="1"/>
  <c r="BB2331" i="1"/>
  <c r="BL2331" i="1"/>
  <c r="BK2331" i="1"/>
  <c r="BJ2331" i="1"/>
  <c r="BB2339" i="1"/>
  <c r="BL2339" i="1"/>
  <c r="BK2339" i="1"/>
  <c r="BJ2339" i="1"/>
  <c r="AZ1573" i="1"/>
  <c r="BL1573" i="1" s="1"/>
  <c r="BB32" i="1"/>
  <c r="BK32" i="1"/>
  <c r="BL32" i="1"/>
  <c r="BJ32" i="1"/>
  <c r="BB278" i="1"/>
  <c r="BK278" i="1"/>
  <c r="BL278" i="1"/>
  <c r="BJ278" i="1"/>
  <c r="BB425" i="1"/>
  <c r="BL425" i="1"/>
  <c r="BK425" i="1"/>
  <c r="BJ425" i="1"/>
  <c r="BB644" i="1"/>
  <c r="BK644" i="1"/>
  <c r="BL644" i="1"/>
  <c r="BJ644" i="1"/>
  <c r="BB819" i="1"/>
  <c r="BK819" i="1"/>
  <c r="BL819" i="1"/>
  <c r="BJ819" i="1"/>
  <c r="BB1045" i="1"/>
  <c r="BL1045" i="1"/>
  <c r="BK1045" i="1"/>
  <c r="BJ1045" i="1"/>
  <c r="BB1208" i="1"/>
  <c r="BL1208" i="1"/>
  <c r="BK1208" i="1"/>
  <c r="BJ1208" i="1"/>
  <c r="BB1460" i="1"/>
  <c r="BK1460" i="1"/>
  <c r="BL1460" i="1"/>
  <c r="BJ1460" i="1"/>
  <c r="BB1875" i="1"/>
  <c r="BK1875" i="1"/>
  <c r="BL1875" i="1"/>
  <c r="BJ1875" i="1"/>
  <c r="BB2261" i="1"/>
  <c r="BK2261" i="1"/>
  <c r="BL2261" i="1"/>
  <c r="BJ2261" i="1"/>
  <c r="BB2320" i="1"/>
  <c r="BK2320" i="1"/>
  <c r="BL2320" i="1"/>
  <c r="BJ2320" i="1"/>
  <c r="BB129" i="1"/>
  <c r="BL129" i="1"/>
  <c r="BK129" i="1"/>
  <c r="BJ129" i="1"/>
  <c r="BB305" i="1"/>
  <c r="BL305" i="1"/>
  <c r="BJ305" i="1"/>
  <c r="BK305" i="1"/>
  <c r="BB465" i="1"/>
  <c r="BL465" i="1"/>
  <c r="BK465" i="1"/>
  <c r="BJ465" i="1"/>
  <c r="BB676" i="1"/>
  <c r="BL676" i="1"/>
  <c r="BJ676" i="1"/>
  <c r="BK676" i="1"/>
  <c r="BB832" i="1"/>
  <c r="BL832" i="1"/>
  <c r="BK832" i="1"/>
  <c r="BJ832" i="1"/>
  <c r="BB1049" i="1"/>
  <c r="BL1049" i="1"/>
  <c r="BK1049" i="1"/>
  <c r="BJ1049" i="1"/>
  <c r="BB1219" i="1"/>
  <c r="BL1219" i="1"/>
  <c r="BK1219" i="1"/>
  <c r="BJ1219" i="1"/>
  <c r="BB1680" i="1"/>
  <c r="BK1680" i="1"/>
  <c r="BL1680" i="1"/>
  <c r="BJ1680" i="1"/>
  <c r="AZ1584" i="1"/>
  <c r="BL1584" i="1" s="1"/>
  <c r="BB38" i="1"/>
  <c r="BL38" i="1"/>
  <c r="BK38" i="1"/>
  <c r="BJ38" i="1"/>
  <c r="BB225" i="1"/>
  <c r="BL225" i="1"/>
  <c r="BK225" i="1"/>
  <c r="BJ225" i="1"/>
  <c r="BB370" i="1"/>
  <c r="BL370" i="1"/>
  <c r="BK370" i="1"/>
  <c r="BJ370" i="1"/>
  <c r="BB550" i="1"/>
  <c r="BL550" i="1"/>
  <c r="BK550" i="1"/>
  <c r="BJ550" i="1"/>
  <c r="BB679" i="1"/>
  <c r="BL679" i="1"/>
  <c r="BK679" i="1"/>
  <c r="BJ679" i="1"/>
  <c r="BB833" i="1"/>
  <c r="BL833" i="1"/>
  <c r="BK833" i="1"/>
  <c r="BJ833" i="1"/>
  <c r="BB974" i="1"/>
  <c r="BL974" i="1"/>
  <c r="BK974" i="1"/>
  <c r="BJ974" i="1"/>
  <c r="BB1126" i="1"/>
  <c r="BL1126" i="1"/>
  <c r="BK1126" i="1"/>
  <c r="BJ1126" i="1"/>
  <c r="BB1249" i="1"/>
  <c r="BL1249" i="1"/>
  <c r="BK1249" i="1"/>
  <c r="BJ1249" i="1"/>
  <c r="AZ1550" i="1"/>
  <c r="BL1550" i="1" s="1"/>
  <c r="AZ1613" i="1"/>
  <c r="BL1613" i="1" s="1"/>
  <c r="BB40" i="1"/>
  <c r="BL40" i="1"/>
  <c r="BK40" i="1"/>
  <c r="BJ40" i="1"/>
  <c r="BB199" i="1"/>
  <c r="BL199" i="1"/>
  <c r="BK199" i="1"/>
  <c r="BJ199" i="1"/>
  <c r="BB293" i="1"/>
  <c r="BL293" i="1"/>
  <c r="BK293" i="1"/>
  <c r="BJ293" i="1"/>
  <c r="BB373" i="1"/>
  <c r="BL373" i="1"/>
  <c r="BK373" i="1"/>
  <c r="BJ373" i="1"/>
  <c r="BB471" i="1"/>
  <c r="BL471" i="1"/>
  <c r="BK471" i="1"/>
  <c r="BJ471" i="1"/>
  <c r="BB520" i="1"/>
  <c r="BL520" i="1"/>
  <c r="BK520" i="1"/>
  <c r="BJ520" i="1"/>
  <c r="BB585" i="1"/>
  <c r="BL585" i="1"/>
  <c r="BK585" i="1"/>
  <c r="BJ585" i="1"/>
  <c r="BB617" i="1"/>
  <c r="BL617" i="1"/>
  <c r="BK617" i="1"/>
  <c r="BJ617" i="1"/>
  <c r="BB694" i="1"/>
  <c r="BL694" i="1"/>
  <c r="BK694" i="1"/>
  <c r="BJ694" i="1"/>
  <c r="AZ1614" i="1"/>
  <c r="BL1614" i="1" s="1"/>
  <c r="AZ1647" i="1"/>
  <c r="BL1647" i="1" s="1"/>
  <c r="AZ1669" i="1"/>
  <c r="BL1669" i="1" s="1"/>
  <c r="BB20" i="1"/>
  <c r="BL20" i="1"/>
  <c r="BK20" i="1"/>
  <c r="BJ20" i="1"/>
  <c r="BB43" i="1"/>
  <c r="BL43" i="1"/>
  <c r="BK43" i="1"/>
  <c r="BJ43" i="1"/>
  <c r="BB108" i="1"/>
  <c r="BL108" i="1"/>
  <c r="BK108" i="1"/>
  <c r="BJ108" i="1"/>
  <c r="BB147" i="1"/>
  <c r="BL147" i="1"/>
  <c r="BK147" i="1"/>
  <c r="BJ147" i="1"/>
  <c r="BB184" i="1"/>
  <c r="BL184" i="1"/>
  <c r="BK184" i="1"/>
  <c r="BJ184" i="1"/>
  <c r="BB211" i="1"/>
  <c r="BL211" i="1"/>
  <c r="BK211" i="1"/>
  <c r="BJ211" i="1"/>
  <c r="BB241" i="1"/>
  <c r="BL241" i="1"/>
  <c r="BK241" i="1"/>
  <c r="BJ241" i="1"/>
  <c r="BB268" i="1"/>
  <c r="BL268" i="1"/>
  <c r="BK268" i="1"/>
  <c r="BJ268" i="1"/>
  <c r="BB295" i="1"/>
  <c r="BL295" i="1"/>
  <c r="BK295" i="1"/>
  <c r="BJ295" i="1"/>
  <c r="BB322" i="1"/>
  <c r="BL322" i="1"/>
  <c r="BK322" i="1"/>
  <c r="BJ322" i="1"/>
  <c r="BB349" i="1"/>
  <c r="BL349" i="1"/>
  <c r="BK349" i="1"/>
  <c r="BJ349" i="1"/>
  <c r="BB375" i="1"/>
  <c r="BL375" i="1"/>
  <c r="BK375" i="1"/>
  <c r="BJ375" i="1"/>
  <c r="BB400" i="1"/>
  <c r="BL400" i="1"/>
  <c r="BK400" i="1"/>
  <c r="BJ400" i="1"/>
  <c r="BB437" i="1"/>
  <c r="BL437" i="1"/>
  <c r="BK437" i="1"/>
  <c r="BJ437" i="1"/>
  <c r="BB487" i="1"/>
  <c r="BL487" i="1"/>
  <c r="BK487" i="1"/>
  <c r="BJ487" i="1"/>
  <c r="BB522" i="1"/>
  <c r="BL522" i="1"/>
  <c r="BK522" i="1"/>
  <c r="BJ522" i="1"/>
  <c r="BB555" i="1"/>
  <c r="BL555" i="1"/>
  <c r="BK555" i="1"/>
  <c r="BJ555" i="1"/>
  <c r="BB588" i="1"/>
  <c r="BL588" i="1"/>
  <c r="BK588" i="1"/>
  <c r="BJ588" i="1"/>
  <c r="BB619" i="1"/>
  <c r="BL619" i="1"/>
  <c r="BK619" i="1"/>
  <c r="BJ619" i="1"/>
  <c r="BB653" i="1"/>
  <c r="BL653" i="1"/>
  <c r="BK653" i="1"/>
  <c r="BJ653" i="1"/>
  <c r="BB697" i="1"/>
  <c r="BL697" i="1"/>
  <c r="BK697" i="1"/>
  <c r="BJ697" i="1"/>
  <c r="BB728" i="1"/>
  <c r="BL728" i="1"/>
  <c r="BK728" i="1"/>
  <c r="BJ728" i="1"/>
  <c r="BB761" i="1"/>
  <c r="BL761" i="1"/>
  <c r="BK761" i="1"/>
  <c r="BJ761" i="1"/>
  <c r="BB804" i="1"/>
  <c r="BL804" i="1"/>
  <c r="BK804" i="1"/>
  <c r="BJ804" i="1"/>
  <c r="BB839" i="1"/>
  <c r="BL839" i="1"/>
  <c r="BK839" i="1"/>
  <c r="BJ839" i="1"/>
  <c r="BB876" i="1"/>
  <c r="BL876" i="1"/>
  <c r="BK876" i="1"/>
  <c r="BJ876" i="1"/>
  <c r="BB913" i="1"/>
  <c r="BL913" i="1"/>
  <c r="BK913" i="1"/>
  <c r="BJ913" i="1"/>
  <c r="BB953" i="1"/>
  <c r="BL953" i="1"/>
  <c r="BK953" i="1"/>
  <c r="BJ953" i="1"/>
  <c r="BB987" i="1"/>
  <c r="BL987" i="1"/>
  <c r="BK987" i="1"/>
  <c r="BJ987" i="1"/>
  <c r="BB1024" i="1"/>
  <c r="BL1024" i="1"/>
  <c r="BK1024" i="1"/>
  <c r="BJ1024" i="1"/>
  <c r="BB1063" i="1"/>
  <c r="BL1063" i="1"/>
  <c r="BK1063" i="1"/>
  <c r="BJ1063" i="1"/>
  <c r="BB1101" i="1"/>
  <c r="BL1101" i="1"/>
  <c r="BK1101" i="1"/>
  <c r="BJ1101" i="1"/>
  <c r="BB1130" i="1"/>
  <c r="BL1130" i="1"/>
  <c r="BK1130" i="1"/>
  <c r="BJ1130" i="1"/>
  <c r="BB1163" i="1"/>
  <c r="BL1163" i="1"/>
  <c r="BK1163" i="1"/>
  <c r="BJ1163" i="1"/>
  <c r="BB1198" i="1"/>
  <c r="BL1198" i="1"/>
  <c r="BK1198" i="1"/>
  <c r="BJ1198" i="1"/>
  <c r="BB1224" i="1"/>
  <c r="BL1224" i="1"/>
  <c r="BK1224" i="1"/>
  <c r="BJ1224" i="1"/>
  <c r="BB1258" i="1"/>
  <c r="BL1258" i="1"/>
  <c r="BK1258" i="1"/>
  <c r="BJ1258" i="1"/>
  <c r="BB1294" i="1"/>
  <c r="BL1294" i="1"/>
  <c r="BJ1294" i="1"/>
  <c r="BK1294" i="1"/>
  <c r="BB1323" i="1"/>
  <c r="BL1323" i="1"/>
  <c r="BK1323" i="1"/>
  <c r="BJ1323" i="1"/>
  <c r="BB1353" i="1"/>
  <c r="BL1353" i="1"/>
  <c r="BK1353" i="1"/>
  <c r="BJ1353" i="1"/>
  <c r="BB1380" i="1"/>
  <c r="BL1380" i="1"/>
  <c r="BK1380" i="1"/>
  <c r="BJ1380" i="1"/>
  <c r="BB1482" i="1"/>
  <c r="BL1482" i="1"/>
  <c r="BK1482" i="1"/>
  <c r="BJ1482" i="1"/>
  <c r="BB1517" i="1"/>
  <c r="BL1517" i="1"/>
  <c r="BK1517" i="1"/>
  <c r="BJ1517" i="1"/>
  <c r="BB1697" i="1"/>
  <c r="BL1697" i="1"/>
  <c r="BK1697" i="1"/>
  <c r="BJ1697" i="1"/>
  <c r="BB1763" i="1"/>
  <c r="BL1763" i="1"/>
  <c r="BK1763" i="1"/>
  <c r="BJ1763" i="1"/>
  <c r="BB1840" i="1"/>
  <c r="BL1840" i="1"/>
  <c r="BK1840" i="1"/>
  <c r="BJ1840" i="1"/>
  <c r="BB2078" i="1"/>
  <c r="BL2078" i="1"/>
  <c r="BK2078" i="1"/>
  <c r="BJ2078" i="1"/>
  <c r="BB2154" i="1"/>
  <c r="BL2154" i="1"/>
  <c r="BK2154" i="1"/>
  <c r="BJ2154" i="1"/>
  <c r="BB2236" i="1"/>
  <c r="BL2236" i="1"/>
  <c r="BK2236" i="1"/>
  <c r="BJ2236" i="1"/>
  <c r="BB2255" i="1"/>
  <c r="BL2255" i="1"/>
  <c r="BK2255" i="1"/>
  <c r="BJ2255" i="1"/>
  <c r="BB2267" i="1"/>
  <c r="BL2267" i="1"/>
  <c r="BJ2267" i="1"/>
  <c r="BK2267" i="1"/>
  <c r="BB2285" i="1"/>
  <c r="BL2285" i="1"/>
  <c r="BK2285" i="1"/>
  <c r="BJ2285" i="1"/>
  <c r="BB2297" i="1"/>
  <c r="BL2297" i="1"/>
  <c r="BK2297" i="1"/>
  <c r="BJ2297" i="1"/>
  <c r="BB2308" i="1"/>
  <c r="BL2308" i="1"/>
  <c r="BK2308" i="1"/>
  <c r="BJ2308" i="1"/>
  <c r="BB2316" i="1"/>
  <c r="BL2316" i="1"/>
  <c r="BK2316" i="1"/>
  <c r="BJ2316" i="1"/>
  <c r="BB2324" i="1"/>
  <c r="BL2324" i="1"/>
  <c r="BK2324" i="1"/>
  <c r="BJ2324" i="1"/>
  <c r="BB2332" i="1"/>
  <c r="BL2332" i="1"/>
  <c r="BK2332" i="1"/>
  <c r="BJ2332" i="1"/>
  <c r="BB2340" i="1"/>
  <c r="BL2340" i="1"/>
  <c r="BK2340" i="1"/>
  <c r="BJ2340" i="1"/>
  <c r="BB127" i="1"/>
  <c r="BK127" i="1"/>
  <c r="BL127" i="1"/>
  <c r="BJ127" i="1"/>
  <c r="BB251" i="1"/>
  <c r="BL251" i="1"/>
  <c r="BK251" i="1"/>
  <c r="BJ251" i="1"/>
  <c r="BB330" i="1"/>
  <c r="BL330" i="1"/>
  <c r="BK330" i="1"/>
  <c r="BJ330" i="1"/>
  <c r="BB461" i="1"/>
  <c r="BK461" i="1"/>
  <c r="BL461" i="1"/>
  <c r="BJ461" i="1"/>
  <c r="BB609" i="1"/>
  <c r="BL609" i="1"/>
  <c r="BK609" i="1"/>
  <c r="BJ609" i="1"/>
  <c r="BB746" i="1"/>
  <c r="BK746" i="1"/>
  <c r="BJ746" i="1"/>
  <c r="BL746" i="1"/>
  <c r="BB864" i="1"/>
  <c r="BK864" i="1"/>
  <c r="BL864" i="1"/>
  <c r="BJ864" i="1"/>
  <c r="BB965" i="1"/>
  <c r="BK965" i="1"/>
  <c r="BL965" i="1"/>
  <c r="BJ965" i="1"/>
  <c r="BB1082" i="1"/>
  <c r="BK1082" i="1"/>
  <c r="BL1082" i="1"/>
  <c r="BJ1082" i="1"/>
  <c r="BB1180" i="1"/>
  <c r="BL1180" i="1"/>
  <c r="BK1180" i="1"/>
  <c r="BJ1180" i="1"/>
  <c r="BB1310" i="1"/>
  <c r="BK1310" i="1"/>
  <c r="BL1310" i="1"/>
  <c r="BJ1310" i="1"/>
  <c r="BB1368" i="1"/>
  <c r="BK1368" i="1"/>
  <c r="BL1368" i="1"/>
  <c r="BJ1368" i="1"/>
  <c r="BB1678" i="1"/>
  <c r="BK1678" i="1"/>
  <c r="BL1678" i="1"/>
  <c r="BJ1678" i="1"/>
  <c r="BB2114" i="1"/>
  <c r="BK2114" i="1"/>
  <c r="BL2114" i="1"/>
  <c r="BJ2114" i="1"/>
  <c r="BB2277" i="1"/>
  <c r="BK2277" i="1"/>
  <c r="BL2277" i="1"/>
  <c r="BJ2277" i="1"/>
  <c r="BB2312" i="1"/>
  <c r="BK2312" i="1"/>
  <c r="BL2312" i="1"/>
  <c r="BJ2312" i="1"/>
  <c r="BB2328" i="1"/>
  <c r="BK2328" i="1"/>
  <c r="BL2328" i="1"/>
  <c r="BJ2328" i="1"/>
  <c r="AZ1580" i="1"/>
  <c r="BL1580" i="1" s="1"/>
  <c r="BB102" i="1"/>
  <c r="BL102" i="1"/>
  <c r="BK102" i="1"/>
  <c r="BJ102" i="1"/>
  <c r="BB197" i="1"/>
  <c r="BL197" i="1"/>
  <c r="BK197" i="1"/>
  <c r="BJ197" i="1"/>
  <c r="BB279" i="1"/>
  <c r="BL279" i="1"/>
  <c r="BK279" i="1"/>
  <c r="BJ279" i="1"/>
  <c r="BB368" i="1"/>
  <c r="BL368" i="1"/>
  <c r="BK368" i="1"/>
  <c r="BJ368" i="1"/>
  <c r="BB502" i="1"/>
  <c r="BL502" i="1"/>
  <c r="BK502" i="1"/>
  <c r="BJ502" i="1"/>
  <c r="BB580" i="1"/>
  <c r="BL580" i="1"/>
  <c r="BJ580" i="1"/>
  <c r="BK580" i="1"/>
  <c r="BB749" i="1"/>
  <c r="BL749" i="1"/>
  <c r="BK749" i="1"/>
  <c r="BJ749" i="1"/>
  <c r="BB901" i="1"/>
  <c r="BL901" i="1"/>
  <c r="BJ901" i="1"/>
  <c r="BK901" i="1"/>
  <c r="BB968" i="1"/>
  <c r="BL968" i="1"/>
  <c r="BK968" i="1"/>
  <c r="BJ968" i="1"/>
  <c r="BB1124" i="1"/>
  <c r="BL1124" i="1"/>
  <c r="BK1124" i="1"/>
  <c r="BJ1124" i="1"/>
  <c r="BB1343" i="1"/>
  <c r="BK1343" i="1"/>
  <c r="BL1343" i="1"/>
  <c r="BJ1343" i="1"/>
  <c r="BB1812" i="1"/>
  <c r="BK1812" i="1"/>
  <c r="BL1812" i="1"/>
  <c r="BJ1812" i="1"/>
  <c r="BB14" i="1"/>
  <c r="BL14" i="1"/>
  <c r="BK14" i="1"/>
  <c r="BJ14" i="1"/>
  <c r="BB169" i="1"/>
  <c r="BL169" i="1"/>
  <c r="BK169" i="1"/>
  <c r="BJ169" i="1"/>
  <c r="BB280" i="1"/>
  <c r="BL280" i="1"/>
  <c r="BK280" i="1"/>
  <c r="BJ280" i="1"/>
  <c r="BB344" i="1"/>
  <c r="BL344" i="1"/>
  <c r="BK344" i="1"/>
  <c r="BJ344" i="1"/>
  <c r="BB468" i="1"/>
  <c r="BL468" i="1"/>
  <c r="BK468" i="1"/>
  <c r="BJ468" i="1"/>
  <c r="BB614" i="1"/>
  <c r="BL614" i="1"/>
  <c r="BK614" i="1"/>
  <c r="BJ614" i="1"/>
  <c r="BB724" i="1"/>
  <c r="BL724" i="1"/>
  <c r="BK724" i="1"/>
  <c r="BJ724" i="1"/>
  <c r="BB870" i="1"/>
  <c r="BL870" i="1"/>
  <c r="BK870" i="1"/>
  <c r="BJ870" i="1"/>
  <c r="BB1016" i="1"/>
  <c r="BL1016" i="1"/>
  <c r="BK1016" i="1"/>
  <c r="BJ1016" i="1"/>
  <c r="BB1186" i="1"/>
  <c r="BL1186" i="1"/>
  <c r="BK1186" i="1"/>
  <c r="BJ1186" i="1"/>
  <c r="BB1373" i="1"/>
  <c r="BL1373" i="1"/>
  <c r="BJ1373" i="1"/>
  <c r="BK1373" i="1"/>
  <c r="BB18" i="1"/>
  <c r="BL18" i="1"/>
  <c r="BJ18" i="1"/>
  <c r="BK18" i="1"/>
  <c r="BB106" i="1"/>
  <c r="BL106" i="1"/>
  <c r="BK106" i="1"/>
  <c r="BJ106" i="1"/>
  <c r="BB265" i="1"/>
  <c r="BL265" i="1"/>
  <c r="BK265" i="1"/>
  <c r="BJ265" i="1"/>
  <c r="BB397" i="1"/>
  <c r="BL397" i="1"/>
  <c r="BK397" i="1"/>
  <c r="BJ397" i="1"/>
  <c r="BB803" i="1"/>
  <c r="BL803" i="1"/>
  <c r="BK803" i="1"/>
  <c r="BJ803" i="1"/>
  <c r="AZ1558" i="1"/>
  <c r="BL1558" i="1" s="1"/>
  <c r="AZ1595" i="1"/>
  <c r="BB1595" i="1" s="1"/>
  <c r="AZ1648" i="1"/>
  <c r="BB1648" i="1" s="1"/>
  <c r="BB22" i="1"/>
  <c r="BL22" i="1"/>
  <c r="BK22" i="1"/>
  <c r="BJ22" i="1"/>
  <c r="BB44" i="1"/>
  <c r="BL44" i="1"/>
  <c r="BK44" i="1"/>
  <c r="BJ44" i="1"/>
  <c r="BB120" i="1"/>
  <c r="BL120" i="1"/>
  <c r="BK120" i="1"/>
  <c r="BJ120" i="1"/>
  <c r="BB148" i="1"/>
  <c r="BK148" i="1"/>
  <c r="BL148" i="1"/>
  <c r="BJ148" i="1"/>
  <c r="BB187" i="1"/>
  <c r="BL187" i="1"/>
  <c r="BK187" i="1"/>
  <c r="BJ187" i="1"/>
  <c r="BB214" i="1"/>
  <c r="BK214" i="1"/>
  <c r="BL214" i="1"/>
  <c r="BJ214" i="1"/>
  <c r="BB245" i="1"/>
  <c r="BL245" i="1"/>
  <c r="BK245" i="1"/>
  <c r="BJ245" i="1"/>
  <c r="BB272" i="1"/>
  <c r="BL272" i="1"/>
  <c r="BK272" i="1"/>
  <c r="BJ272" i="1"/>
  <c r="BB297" i="1"/>
  <c r="BL297" i="1"/>
  <c r="BK297" i="1"/>
  <c r="BJ297" i="1"/>
  <c r="BB325" i="1"/>
  <c r="BL325" i="1"/>
  <c r="BK325" i="1"/>
  <c r="BJ325" i="1"/>
  <c r="BB351" i="1"/>
  <c r="BL351" i="1"/>
  <c r="BK351" i="1"/>
  <c r="BJ351" i="1"/>
  <c r="BB377" i="1"/>
  <c r="BK377" i="1"/>
  <c r="BL377" i="1"/>
  <c r="BJ377" i="1"/>
  <c r="BB403" i="1"/>
  <c r="BL403" i="1"/>
  <c r="BK403" i="1"/>
  <c r="BJ403" i="1"/>
  <c r="BB453" i="1"/>
  <c r="BK453" i="1"/>
  <c r="BL453" i="1"/>
  <c r="BJ453" i="1"/>
  <c r="BB489" i="1"/>
  <c r="BL489" i="1"/>
  <c r="BK489" i="1"/>
  <c r="BJ489" i="1"/>
  <c r="BB525" i="1"/>
  <c r="BL525" i="1"/>
  <c r="BK525" i="1"/>
  <c r="BJ525" i="1"/>
  <c r="BB558" i="1"/>
  <c r="BL558" i="1"/>
  <c r="BK558" i="1"/>
  <c r="BJ558" i="1"/>
  <c r="BB590" i="1"/>
  <c r="BL590" i="1"/>
  <c r="BK590" i="1"/>
  <c r="BJ590" i="1"/>
  <c r="BB621" i="1"/>
  <c r="BL621" i="1"/>
  <c r="BK621" i="1"/>
  <c r="BJ621" i="1"/>
  <c r="BB667" i="1"/>
  <c r="BK667" i="1"/>
  <c r="BL667" i="1"/>
  <c r="BJ667" i="1"/>
  <c r="BB699" i="1"/>
  <c r="BL699" i="1"/>
  <c r="BK699" i="1"/>
  <c r="BJ699" i="1"/>
  <c r="BB730" i="1"/>
  <c r="BK730" i="1"/>
  <c r="BL730" i="1"/>
  <c r="BJ730" i="1"/>
  <c r="BB774" i="1"/>
  <c r="BL774" i="1"/>
  <c r="BK774" i="1"/>
  <c r="BJ774" i="1"/>
  <c r="BB807" i="1"/>
  <c r="BL807" i="1"/>
  <c r="BK807" i="1"/>
  <c r="BJ807" i="1"/>
  <c r="BB843" i="1"/>
  <c r="BL843" i="1"/>
  <c r="BK843" i="1"/>
  <c r="BJ843" i="1"/>
  <c r="BB882" i="1"/>
  <c r="BL882" i="1"/>
  <c r="BK882" i="1"/>
  <c r="BJ882" i="1"/>
  <c r="BB923" i="1"/>
  <c r="BL923" i="1"/>
  <c r="BK923" i="1"/>
  <c r="BJ923" i="1"/>
  <c r="BB956" i="1"/>
  <c r="BK956" i="1"/>
  <c r="BL956" i="1"/>
  <c r="BJ956" i="1"/>
  <c r="BB991" i="1"/>
  <c r="BL991" i="1"/>
  <c r="BK991" i="1"/>
  <c r="BJ991" i="1"/>
  <c r="BB1027" i="1"/>
  <c r="BL1027" i="1"/>
  <c r="BK1027" i="1"/>
  <c r="BJ1027" i="1"/>
  <c r="BB1072" i="1"/>
  <c r="BK1072" i="1"/>
  <c r="BL1072" i="1"/>
  <c r="BJ1072" i="1"/>
  <c r="BB1103" i="1"/>
  <c r="BK1103" i="1"/>
  <c r="BL1103" i="1"/>
  <c r="BJ1103" i="1"/>
  <c r="BB1132" i="1"/>
  <c r="BL1132" i="1"/>
  <c r="BK1132" i="1"/>
  <c r="BJ1132" i="1"/>
  <c r="BB1175" i="1"/>
  <c r="BL1175" i="1"/>
  <c r="BK1175" i="1"/>
  <c r="BJ1175" i="1"/>
  <c r="BB1200" i="1"/>
  <c r="BL1200" i="1"/>
  <c r="BK1200" i="1"/>
  <c r="BJ1200" i="1"/>
  <c r="BB1227" i="1"/>
  <c r="BL1227" i="1"/>
  <c r="BK1227" i="1"/>
  <c r="BJ1227" i="1"/>
  <c r="BB1266" i="1"/>
  <c r="BJ1266" i="1"/>
  <c r="BL1266" i="1"/>
  <c r="BK1266" i="1"/>
  <c r="BB1297" i="1"/>
  <c r="BJ1297" i="1"/>
  <c r="BK1297" i="1"/>
  <c r="BL1297" i="1"/>
  <c r="BB1328" i="1"/>
  <c r="BK1328" i="1"/>
  <c r="BJ1328" i="1"/>
  <c r="BL1328" i="1"/>
  <c r="BB1355" i="1"/>
  <c r="BJ1355" i="1"/>
  <c r="BL1355" i="1"/>
  <c r="BK1355" i="1"/>
  <c r="BB1385" i="1"/>
  <c r="BL1385" i="1"/>
  <c r="BK1385" i="1"/>
  <c r="BJ1385" i="1"/>
  <c r="BB1485" i="1"/>
  <c r="BK1485" i="1"/>
  <c r="BL1485" i="1"/>
  <c r="BJ1485" i="1"/>
  <c r="BB1530" i="1"/>
  <c r="BL1530" i="1"/>
  <c r="BJ1530" i="1"/>
  <c r="BK1530" i="1"/>
  <c r="BB1699" i="1"/>
  <c r="BK1699" i="1"/>
  <c r="BJ1699" i="1"/>
  <c r="BL1699" i="1"/>
  <c r="BB1769" i="1"/>
  <c r="BJ1769" i="1"/>
  <c r="BL1769" i="1"/>
  <c r="BK1769" i="1"/>
  <c r="BB1854" i="1"/>
  <c r="BL1854" i="1"/>
  <c r="BK1854" i="1"/>
  <c r="BJ1854" i="1"/>
  <c r="BB2083" i="1"/>
  <c r="BK2083" i="1"/>
  <c r="BL2083" i="1"/>
  <c r="BJ2083" i="1"/>
  <c r="BB2159" i="1"/>
  <c r="BL2159" i="1"/>
  <c r="BJ2159" i="1"/>
  <c r="BK2159" i="1"/>
  <c r="BB2243" i="1"/>
  <c r="BL2243" i="1"/>
  <c r="BK2243" i="1"/>
  <c r="BJ2243" i="1"/>
  <c r="BB2256" i="1"/>
  <c r="BJ2256" i="1"/>
  <c r="BL2256" i="1"/>
  <c r="BK2256" i="1"/>
  <c r="BB2268" i="1"/>
  <c r="BJ2268" i="1"/>
  <c r="BK2268" i="1"/>
  <c r="BL2268" i="1"/>
  <c r="BB2286" i="1"/>
  <c r="BK2286" i="1"/>
  <c r="BJ2286" i="1"/>
  <c r="BL2286" i="1"/>
  <c r="BB2298" i="1"/>
  <c r="BJ2298" i="1"/>
  <c r="BL2298" i="1"/>
  <c r="BK2298" i="1"/>
  <c r="BB2309" i="1"/>
  <c r="BL2309" i="1"/>
  <c r="BK2309" i="1"/>
  <c r="BJ2309" i="1"/>
  <c r="BB2317" i="1"/>
  <c r="BK2317" i="1"/>
  <c r="BL2317" i="1"/>
  <c r="BJ2317" i="1"/>
  <c r="BB2325" i="1"/>
  <c r="BL2325" i="1"/>
  <c r="BJ2325" i="1"/>
  <c r="BK2325" i="1"/>
  <c r="BB2333" i="1"/>
  <c r="BL2333" i="1"/>
  <c r="BK2333" i="1"/>
  <c r="BJ2333" i="1"/>
  <c r="BB2341" i="1"/>
  <c r="BL2341" i="1"/>
  <c r="BJ2341" i="1"/>
  <c r="BK2341" i="1"/>
  <c r="BB195" i="1"/>
  <c r="BL195" i="1"/>
  <c r="BK195" i="1"/>
  <c r="BJ195" i="1"/>
  <c r="BB366" i="1"/>
  <c r="BK366" i="1"/>
  <c r="BL366" i="1"/>
  <c r="BJ366" i="1"/>
  <c r="BB532" i="1"/>
  <c r="BK532" i="1"/>
  <c r="BL532" i="1"/>
  <c r="BJ532" i="1"/>
  <c r="BB706" i="1"/>
  <c r="BL706" i="1"/>
  <c r="BK706" i="1"/>
  <c r="BJ706" i="1"/>
  <c r="BB897" i="1"/>
  <c r="BL897" i="1"/>
  <c r="BK897" i="1"/>
  <c r="BJ897" i="1"/>
  <c r="BB1113" i="1"/>
  <c r="BK1113" i="1"/>
  <c r="BL1113" i="1"/>
  <c r="BJ1113" i="1"/>
  <c r="BB1275" i="1"/>
  <c r="BK1275" i="1"/>
  <c r="BL1275" i="1"/>
  <c r="BJ1275" i="1"/>
  <c r="BB1505" i="1"/>
  <c r="BK1505" i="1"/>
  <c r="BL1505" i="1"/>
  <c r="BJ1505" i="1"/>
  <c r="BB1795" i="1"/>
  <c r="BK1795" i="1"/>
  <c r="BL1795" i="1"/>
  <c r="BJ1795" i="1"/>
  <c r="BB2249" i="1"/>
  <c r="BK2249" i="1"/>
  <c r="BL2249" i="1"/>
  <c r="BJ2249" i="1"/>
  <c r="BB2303" i="1"/>
  <c r="BK2303" i="1"/>
  <c r="BL2303" i="1"/>
  <c r="BJ2303" i="1"/>
  <c r="BB2336" i="1"/>
  <c r="BK2336" i="1"/>
  <c r="BL2336" i="1"/>
  <c r="BJ2336" i="1"/>
  <c r="BB10" i="1"/>
  <c r="BL10" i="1"/>
  <c r="BK10" i="1"/>
  <c r="BJ10" i="1"/>
  <c r="BB224" i="1"/>
  <c r="BL224" i="1"/>
  <c r="BK224" i="1"/>
  <c r="BJ224" i="1"/>
  <c r="BB391" i="1"/>
  <c r="BL391" i="1"/>
  <c r="BJ391" i="1"/>
  <c r="BK391" i="1"/>
  <c r="BB611" i="1"/>
  <c r="BL611" i="1"/>
  <c r="BK611" i="1"/>
  <c r="BJ611" i="1"/>
  <c r="BB785" i="1"/>
  <c r="BL785" i="1"/>
  <c r="BJ785" i="1"/>
  <c r="BK785" i="1"/>
  <c r="BB935" i="1"/>
  <c r="BL935" i="1"/>
  <c r="BK935" i="1"/>
  <c r="BJ935" i="1"/>
  <c r="BB1085" i="1"/>
  <c r="BL1085" i="1"/>
  <c r="BK1085" i="1"/>
  <c r="BJ1085" i="1"/>
  <c r="BB1183" i="1"/>
  <c r="BL1183" i="1"/>
  <c r="BK1183" i="1"/>
  <c r="BJ1183" i="1"/>
  <c r="BB1277" i="1"/>
  <c r="BK1277" i="1"/>
  <c r="BL1277" i="1"/>
  <c r="BJ1277" i="1"/>
  <c r="BB1370" i="1"/>
  <c r="BK1370" i="1"/>
  <c r="BL1370" i="1"/>
  <c r="BJ1370" i="1"/>
  <c r="BB1463" i="1"/>
  <c r="BK1463" i="1"/>
  <c r="BL1463" i="1"/>
  <c r="BJ1463" i="1"/>
  <c r="BB1508" i="1"/>
  <c r="BK1508" i="1"/>
  <c r="BL1508" i="1"/>
  <c r="BJ1508" i="1"/>
  <c r="BB1732" i="1"/>
  <c r="BK1732" i="1"/>
  <c r="BL1732" i="1"/>
  <c r="BJ1732" i="1"/>
  <c r="AZ1657" i="1"/>
  <c r="BB198" i="1"/>
  <c r="BL198" i="1"/>
  <c r="BK198" i="1"/>
  <c r="BJ198" i="1"/>
  <c r="BB393" i="1"/>
  <c r="BL393" i="1"/>
  <c r="BK393" i="1"/>
  <c r="BJ393" i="1"/>
  <c r="BB582" i="1"/>
  <c r="BL582" i="1"/>
  <c r="BK582" i="1"/>
  <c r="BJ582" i="1"/>
  <c r="BB752" i="1"/>
  <c r="BL752" i="1"/>
  <c r="BK752" i="1"/>
  <c r="BJ752" i="1"/>
  <c r="BB904" i="1"/>
  <c r="BL904" i="1"/>
  <c r="BK904" i="1"/>
  <c r="BJ904" i="1"/>
  <c r="BB1093" i="1"/>
  <c r="BL1093" i="1"/>
  <c r="BK1093" i="1"/>
  <c r="BJ1093" i="1"/>
  <c r="BB1283" i="1"/>
  <c r="BL1283" i="1"/>
  <c r="BK1283" i="1"/>
  <c r="BJ1283" i="1"/>
  <c r="AZ1636" i="1"/>
  <c r="BL1636" i="1" s="1"/>
  <c r="BB171" i="1"/>
  <c r="BL171" i="1"/>
  <c r="BK171" i="1"/>
  <c r="BJ171" i="1"/>
  <c r="BB346" i="1"/>
  <c r="BL346" i="1"/>
  <c r="BK346" i="1"/>
  <c r="BJ346" i="1"/>
  <c r="BB836" i="1"/>
  <c r="BL836" i="1"/>
  <c r="BK836" i="1"/>
  <c r="BJ836" i="1"/>
  <c r="AZ1599" i="1"/>
  <c r="BB1599" i="1" s="1"/>
  <c r="BB25" i="1"/>
  <c r="BL25" i="1"/>
  <c r="BK25" i="1"/>
  <c r="BJ25" i="1"/>
  <c r="BB48" i="1"/>
  <c r="BL48" i="1"/>
  <c r="BK48" i="1"/>
  <c r="BJ48" i="1"/>
  <c r="BB123" i="1"/>
  <c r="BL123" i="1"/>
  <c r="BK123" i="1"/>
  <c r="BJ123" i="1"/>
  <c r="BB150" i="1"/>
  <c r="BL150" i="1"/>
  <c r="BK150" i="1"/>
  <c r="BJ150" i="1"/>
  <c r="BB191" i="1"/>
  <c r="BL191" i="1"/>
  <c r="BK191" i="1"/>
  <c r="BJ191" i="1"/>
  <c r="BB218" i="1"/>
  <c r="BL218" i="1"/>
  <c r="BK218" i="1"/>
  <c r="BJ218" i="1"/>
  <c r="BB246" i="1"/>
  <c r="BL246" i="1"/>
  <c r="BJ246" i="1"/>
  <c r="BK246" i="1"/>
  <c r="BB273" i="1"/>
  <c r="BL273" i="1"/>
  <c r="BK273" i="1"/>
  <c r="BJ273" i="1"/>
  <c r="BB300" i="1"/>
  <c r="BL300" i="1"/>
  <c r="BK300" i="1"/>
  <c r="BJ300" i="1"/>
  <c r="BB327" i="1"/>
  <c r="BL327" i="1"/>
  <c r="BK327" i="1"/>
  <c r="BJ327" i="1"/>
  <c r="BB353" i="1"/>
  <c r="BL353" i="1"/>
  <c r="BK353" i="1"/>
  <c r="BJ353" i="1"/>
  <c r="BB378" i="1"/>
  <c r="BL378" i="1"/>
  <c r="BK378" i="1"/>
  <c r="BJ378" i="1"/>
  <c r="BB419" i="1"/>
  <c r="BL419" i="1"/>
  <c r="BK419" i="1"/>
  <c r="BJ419" i="1"/>
  <c r="BB455" i="1"/>
  <c r="BL455" i="1"/>
  <c r="BK455" i="1"/>
  <c r="BJ455" i="1"/>
  <c r="BB493" i="1"/>
  <c r="BL493" i="1"/>
  <c r="BJ493" i="1"/>
  <c r="BK493" i="1"/>
  <c r="BB528" i="1"/>
  <c r="BL528" i="1"/>
  <c r="BK528" i="1"/>
  <c r="BJ528" i="1"/>
  <c r="BB560" i="1"/>
  <c r="BL560" i="1"/>
  <c r="BK560" i="1"/>
  <c r="BJ560" i="1"/>
  <c r="BB592" i="1"/>
  <c r="BL592" i="1"/>
  <c r="BK592" i="1"/>
  <c r="BJ592" i="1"/>
  <c r="BB627" i="1"/>
  <c r="BL627" i="1"/>
  <c r="BK627" i="1"/>
  <c r="BJ627" i="1"/>
  <c r="BB670" i="1"/>
  <c r="BL670" i="1"/>
  <c r="BK670" i="1"/>
  <c r="BJ670" i="1"/>
  <c r="BB701" i="1"/>
  <c r="BL701" i="1"/>
  <c r="BK701" i="1"/>
  <c r="BJ701" i="1"/>
  <c r="BB733" i="1"/>
  <c r="BL733" i="1"/>
  <c r="BK733" i="1"/>
  <c r="BJ733" i="1"/>
  <c r="BB775" i="1"/>
  <c r="BL775" i="1"/>
  <c r="BJ775" i="1"/>
  <c r="BK775" i="1"/>
  <c r="BB810" i="1"/>
  <c r="BL810" i="1"/>
  <c r="BK810" i="1"/>
  <c r="BJ810" i="1"/>
  <c r="BB848" i="1"/>
  <c r="BL848" i="1"/>
  <c r="BK848" i="1"/>
  <c r="BJ848" i="1"/>
  <c r="BB892" i="1"/>
  <c r="BL892" i="1"/>
  <c r="BK892" i="1"/>
  <c r="BJ892" i="1"/>
  <c r="BB926" i="1"/>
  <c r="BL926" i="1"/>
  <c r="BK926" i="1"/>
  <c r="BJ926" i="1"/>
  <c r="BB958" i="1"/>
  <c r="BL958" i="1"/>
  <c r="BK958" i="1"/>
  <c r="BJ958" i="1"/>
  <c r="BB995" i="1"/>
  <c r="BL995" i="1"/>
  <c r="BJ995" i="1"/>
  <c r="BK995" i="1"/>
  <c r="BB1034" i="1"/>
  <c r="BL1034" i="1"/>
  <c r="BK1034" i="1"/>
  <c r="BJ1034" i="1"/>
  <c r="BB1074" i="1"/>
  <c r="BL1074" i="1"/>
  <c r="BK1074" i="1"/>
  <c r="BJ1074" i="1"/>
  <c r="BB1105" i="1"/>
  <c r="BL1105" i="1"/>
  <c r="BK1105" i="1"/>
  <c r="BJ1105" i="1"/>
  <c r="BB1138" i="1"/>
  <c r="BL1138" i="1"/>
  <c r="BK1138" i="1"/>
  <c r="BJ1138" i="1"/>
  <c r="BB1176" i="1"/>
  <c r="BL1176" i="1"/>
  <c r="BK1176" i="1"/>
  <c r="BJ1176" i="1"/>
  <c r="BB1202" i="1"/>
  <c r="BL1202" i="1"/>
  <c r="BK1202" i="1"/>
  <c r="BJ1202" i="1"/>
  <c r="BB1230" i="1"/>
  <c r="BL1230" i="1"/>
  <c r="BK1230" i="1"/>
  <c r="BJ1230" i="1"/>
  <c r="BB1268" i="1"/>
  <c r="BK1268" i="1"/>
  <c r="BL1268" i="1"/>
  <c r="BJ1268" i="1"/>
  <c r="BB1301" i="1"/>
  <c r="BK1301" i="1"/>
  <c r="BL1301" i="1"/>
  <c r="BJ1301" i="1"/>
  <c r="BB1330" i="1"/>
  <c r="BK1330" i="1"/>
  <c r="BL1330" i="1"/>
  <c r="BJ1330" i="1"/>
  <c r="BB1360" i="1"/>
  <c r="BK1360" i="1"/>
  <c r="BL1360" i="1"/>
  <c r="BJ1360" i="1"/>
  <c r="BB1452" i="1"/>
  <c r="BK1452" i="1"/>
  <c r="BL1452" i="1"/>
  <c r="BJ1452" i="1"/>
  <c r="BB1488" i="1"/>
  <c r="BK1488" i="1"/>
  <c r="BL1488" i="1"/>
  <c r="BJ1488" i="1"/>
  <c r="BB1535" i="1"/>
  <c r="BK1535" i="1"/>
  <c r="BL1535" i="1"/>
  <c r="BJ1535" i="1"/>
  <c r="BB1703" i="1"/>
  <c r="BK1703" i="1"/>
  <c r="BL1703" i="1"/>
  <c r="BJ1703" i="1"/>
  <c r="BB1774" i="1"/>
  <c r="BK1774" i="1"/>
  <c r="BL1774" i="1"/>
  <c r="BJ1774" i="1"/>
  <c r="BB1860" i="1"/>
  <c r="BK1860" i="1"/>
  <c r="BL1860" i="1"/>
  <c r="BJ1860" i="1"/>
  <c r="BB2088" i="1"/>
  <c r="BK2088" i="1"/>
  <c r="BL2088" i="1"/>
  <c r="BJ2088" i="1"/>
  <c r="BB2173" i="1"/>
  <c r="BK2173" i="1"/>
  <c r="BL2173" i="1"/>
  <c r="BJ2173" i="1"/>
  <c r="BB2247" i="1"/>
  <c r="BK2247" i="1"/>
  <c r="BL2247" i="1"/>
  <c r="BJ2247" i="1"/>
  <c r="BB2259" i="1"/>
  <c r="BK2259" i="1"/>
  <c r="BL2259" i="1"/>
  <c r="BJ2259" i="1"/>
  <c r="BB2271" i="1"/>
  <c r="BK2271" i="1"/>
  <c r="BL2271" i="1"/>
  <c r="BJ2271" i="1"/>
  <c r="BB2289" i="1"/>
  <c r="BK2289" i="1"/>
  <c r="BL2289" i="1"/>
  <c r="BJ2289" i="1"/>
  <c r="BB2301" i="1"/>
  <c r="BK2301" i="1"/>
  <c r="BL2301" i="1"/>
  <c r="BJ2301" i="1"/>
  <c r="BB2310" i="1"/>
  <c r="BK2310" i="1"/>
  <c r="BL2310" i="1"/>
  <c r="BJ2310" i="1"/>
  <c r="BB2318" i="1"/>
  <c r="BK2318" i="1"/>
  <c r="BL2318" i="1"/>
  <c r="BJ2318" i="1"/>
  <c r="BB2326" i="1"/>
  <c r="BK2326" i="1"/>
  <c r="BL2326" i="1"/>
  <c r="BJ2326" i="1"/>
  <c r="BB2334" i="1"/>
  <c r="BK2334" i="1"/>
  <c r="BL2334" i="1"/>
  <c r="BJ2334" i="1"/>
  <c r="BB99" i="1"/>
  <c r="BL99" i="1"/>
  <c r="BK99" i="1"/>
  <c r="BJ99" i="1"/>
  <c r="BB165" i="1"/>
  <c r="BL165" i="1"/>
  <c r="BK165" i="1"/>
  <c r="BJ165" i="1"/>
  <c r="BB304" i="1"/>
  <c r="BK304" i="1"/>
  <c r="BL304" i="1"/>
  <c r="BJ304" i="1"/>
  <c r="BB387" i="1"/>
  <c r="BL387" i="1"/>
  <c r="BK387" i="1"/>
  <c r="BJ387" i="1"/>
  <c r="BB499" i="1"/>
  <c r="BL499" i="1"/>
  <c r="BK499" i="1"/>
  <c r="BJ499" i="1"/>
  <c r="BB568" i="1"/>
  <c r="BK568" i="1"/>
  <c r="BL568" i="1"/>
  <c r="BJ568" i="1"/>
  <c r="BB674" i="1"/>
  <c r="BL674" i="1"/>
  <c r="BK674" i="1"/>
  <c r="BJ674" i="1"/>
  <c r="BB781" i="1"/>
  <c r="BL781" i="1"/>
  <c r="BK781" i="1"/>
  <c r="BJ781" i="1"/>
  <c r="BB932" i="1"/>
  <c r="BK932" i="1"/>
  <c r="BL932" i="1"/>
  <c r="BJ932" i="1"/>
  <c r="BB1006" i="1"/>
  <c r="BL1006" i="1"/>
  <c r="BK1006" i="1"/>
  <c r="BJ1006" i="1"/>
  <c r="BB1151" i="1"/>
  <c r="BL1151" i="1"/>
  <c r="BK1151" i="1"/>
  <c r="BJ1151" i="1"/>
  <c r="BB1242" i="1"/>
  <c r="BL1242" i="1"/>
  <c r="BK1242" i="1"/>
  <c r="BJ1242" i="1"/>
  <c r="BB1341" i="1"/>
  <c r="BK1341" i="1"/>
  <c r="BL1341" i="1"/>
  <c r="BJ1341" i="1"/>
  <c r="BB1727" i="1"/>
  <c r="BK1727" i="1"/>
  <c r="BL1727" i="1"/>
  <c r="BJ1727" i="1"/>
  <c r="BB2186" i="1"/>
  <c r="BK2186" i="1"/>
  <c r="BL2186" i="1"/>
  <c r="BJ2186" i="1"/>
  <c r="BB2291" i="1"/>
  <c r="BK2291" i="1"/>
  <c r="BL2291" i="1"/>
  <c r="BJ2291" i="1"/>
  <c r="BB34" i="1"/>
  <c r="BL34" i="1"/>
  <c r="BJ34" i="1"/>
  <c r="BK34" i="1"/>
  <c r="BB168" i="1"/>
  <c r="BL168" i="1"/>
  <c r="BJ168" i="1"/>
  <c r="BK168" i="1"/>
  <c r="BB252" i="1"/>
  <c r="BL252" i="1"/>
  <c r="BK252" i="1"/>
  <c r="BJ252" i="1"/>
  <c r="BB342" i="1"/>
  <c r="BL342" i="1"/>
  <c r="BK342" i="1"/>
  <c r="BJ342" i="1"/>
  <c r="BB427" i="1"/>
  <c r="BL427" i="1"/>
  <c r="BK427" i="1"/>
  <c r="BJ427" i="1"/>
  <c r="BB538" i="1"/>
  <c r="BL538" i="1"/>
  <c r="BK538" i="1"/>
  <c r="BJ538" i="1"/>
  <c r="BB646" i="1"/>
  <c r="BL646" i="1"/>
  <c r="BK646" i="1"/>
  <c r="BJ646" i="1"/>
  <c r="BB721" i="1"/>
  <c r="BL721" i="1"/>
  <c r="BK721" i="1"/>
  <c r="BJ721" i="1"/>
  <c r="BB866" i="1"/>
  <c r="BL866" i="1"/>
  <c r="BJ866" i="1"/>
  <c r="BK866" i="1"/>
  <c r="BB1014" i="1"/>
  <c r="BL1014" i="1"/>
  <c r="BK1014" i="1"/>
  <c r="BJ1014" i="1"/>
  <c r="BB1153" i="1"/>
  <c r="BL1153" i="1"/>
  <c r="BK1153" i="1"/>
  <c r="BJ1153" i="1"/>
  <c r="BB1316" i="1"/>
  <c r="BK1316" i="1"/>
  <c r="BL1316" i="1"/>
  <c r="BJ1316" i="1"/>
  <c r="BB1888" i="1"/>
  <c r="BK1888" i="1"/>
  <c r="BL1888" i="1"/>
  <c r="BJ1888" i="1"/>
  <c r="BB105" i="1"/>
  <c r="BL105" i="1"/>
  <c r="BK105" i="1"/>
  <c r="BJ105" i="1"/>
  <c r="BB141" i="1"/>
  <c r="BL141" i="1"/>
  <c r="BK141" i="1"/>
  <c r="BJ141" i="1"/>
  <c r="BB253" i="1"/>
  <c r="BL253" i="1"/>
  <c r="BK253" i="1"/>
  <c r="BJ253" i="1"/>
  <c r="BB318" i="1"/>
  <c r="BL318" i="1"/>
  <c r="BK318" i="1"/>
  <c r="BJ318" i="1"/>
  <c r="BB431" i="1"/>
  <c r="BL431" i="1"/>
  <c r="BK431" i="1"/>
  <c r="BJ431" i="1"/>
  <c r="BB505" i="1"/>
  <c r="BL505" i="1"/>
  <c r="BK505" i="1"/>
  <c r="BJ505" i="1"/>
  <c r="BB648" i="1"/>
  <c r="BL648" i="1"/>
  <c r="BK648" i="1"/>
  <c r="BJ648" i="1"/>
  <c r="BB790" i="1"/>
  <c r="BL790" i="1"/>
  <c r="BK790" i="1"/>
  <c r="BJ790" i="1"/>
  <c r="BB937" i="1"/>
  <c r="BL937" i="1"/>
  <c r="BK937" i="1"/>
  <c r="BJ937" i="1"/>
  <c r="BB1053" i="1"/>
  <c r="BL1053" i="1"/>
  <c r="BK1053" i="1"/>
  <c r="BJ1053" i="1"/>
  <c r="BB1155" i="1"/>
  <c r="BL1155" i="1"/>
  <c r="BK1155" i="1"/>
  <c r="BJ1155" i="1"/>
  <c r="BB1220" i="1"/>
  <c r="BL1220" i="1"/>
  <c r="BK1220" i="1"/>
  <c r="BJ1220" i="1"/>
  <c r="BB1345" i="1"/>
  <c r="BL1345" i="1"/>
  <c r="BK1345" i="1"/>
  <c r="BJ1345" i="1"/>
  <c r="AZ1588" i="1"/>
  <c r="AZ1658" i="1"/>
  <c r="BL1658" i="1" s="1"/>
  <c r="BB144" i="1"/>
  <c r="BL144" i="1"/>
  <c r="BK144" i="1"/>
  <c r="BJ144" i="1"/>
  <c r="BB238" i="1"/>
  <c r="BL238" i="1"/>
  <c r="BK238" i="1"/>
  <c r="BJ238" i="1"/>
  <c r="BB320" i="1"/>
  <c r="BL320" i="1"/>
  <c r="BK320" i="1"/>
  <c r="BJ320" i="1"/>
  <c r="BB434" i="1"/>
  <c r="BL434" i="1"/>
  <c r="BK434" i="1"/>
  <c r="BJ434" i="1"/>
  <c r="BB726" i="1"/>
  <c r="BL726" i="1"/>
  <c r="BK726" i="1"/>
  <c r="BJ726" i="1"/>
  <c r="AZ1554" i="1"/>
  <c r="BB1554" i="1" s="1"/>
  <c r="AZ1565" i="1"/>
  <c r="AZ1569" i="1"/>
  <c r="BL1569" i="1" s="1"/>
  <c r="AZ1603" i="1"/>
  <c r="BB1603" i="1" s="1"/>
  <c r="AZ1626" i="1"/>
  <c r="BL1626" i="1" s="1"/>
  <c r="BB26" i="1"/>
  <c r="BK26" i="1"/>
  <c r="BL26" i="1"/>
  <c r="BJ26" i="1"/>
  <c r="BB49" i="1"/>
  <c r="BL49" i="1"/>
  <c r="BK49" i="1"/>
  <c r="BJ49" i="1"/>
  <c r="BB126" i="1"/>
  <c r="BL126" i="1"/>
  <c r="BK126" i="1"/>
  <c r="BJ126" i="1"/>
  <c r="BB162" i="1"/>
  <c r="BL162" i="1"/>
  <c r="BK162" i="1"/>
  <c r="BJ162" i="1"/>
  <c r="BB192" i="1"/>
  <c r="BL192" i="1"/>
  <c r="BK192" i="1"/>
  <c r="BJ192" i="1"/>
  <c r="BB219" i="1"/>
  <c r="BL219" i="1"/>
  <c r="BK219" i="1"/>
  <c r="BJ219" i="1"/>
  <c r="BB249" i="1"/>
  <c r="BL249" i="1"/>
  <c r="BK249" i="1"/>
  <c r="BJ249" i="1"/>
  <c r="BB276" i="1"/>
  <c r="BL276" i="1"/>
  <c r="BK276" i="1"/>
  <c r="BJ276" i="1"/>
  <c r="BB302" i="1"/>
  <c r="BK302" i="1"/>
  <c r="BL302" i="1"/>
  <c r="BJ302" i="1"/>
  <c r="BB329" i="1"/>
  <c r="BL329" i="1"/>
  <c r="BK329" i="1"/>
  <c r="BJ329" i="1"/>
  <c r="BB354" i="1"/>
  <c r="BL354" i="1"/>
  <c r="BK354" i="1"/>
  <c r="BJ354" i="1"/>
  <c r="BB385" i="1"/>
  <c r="BL385" i="1"/>
  <c r="BK385" i="1"/>
  <c r="BJ385" i="1"/>
  <c r="BB421" i="1"/>
  <c r="BL421" i="1"/>
  <c r="BK421" i="1"/>
  <c r="BJ421" i="1"/>
  <c r="BB459" i="1"/>
  <c r="BL459" i="1"/>
  <c r="BK459" i="1"/>
  <c r="BJ459" i="1"/>
  <c r="BB495" i="1"/>
  <c r="BL495" i="1"/>
  <c r="BK495" i="1"/>
  <c r="BJ495" i="1"/>
  <c r="BB530" i="1"/>
  <c r="BL530" i="1"/>
  <c r="BK530" i="1"/>
  <c r="BJ530" i="1"/>
  <c r="BB562" i="1"/>
  <c r="BL562" i="1"/>
  <c r="BK562" i="1"/>
  <c r="BJ562" i="1"/>
  <c r="BB598" i="1"/>
  <c r="BL598" i="1"/>
  <c r="BK598" i="1"/>
  <c r="BJ598" i="1"/>
  <c r="BB641" i="1"/>
  <c r="BL641" i="1"/>
  <c r="BK641" i="1"/>
  <c r="BJ641" i="1"/>
  <c r="BB672" i="1"/>
  <c r="BL672" i="1"/>
  <c r="BK672" i="1"/>
  <c r="BJ672" i="1"/>
  <c r="BB703" i="1"/>
  <c r="BL703" i="1"/>
  <c r="BK703" i="1"/>
  <c r="BJ703" i="1"/>
  <c r="BB745" i="1"/>
  <c r="BL745" i="1"/>
  <c r="BK745" i="1"/>
  <c r="BJ745" i="1"/>
  <c r="BB778" i="1"/>
  <c r="BL778" i="1"/>
  <c r="BK778" i="1"/>
  <c r="BJ778" i="1"/>
  <c r="BB814" i="1"/>
  <c r="BL814" i="1"/>
  <c r="BK814" i="1"/>
  <c r="BJ814" i="1"/>
  <c r="BB861" i="1"/>
  <c r="BK861" i="1"/>
  <c r="BL861" i="1"/>
  <c r="BJ861" i="1"/>
  <c r="BB895" i="1"/>
  <c r="BL895" i="1"/>
  <c r="BK895" i="1"/>
  <c r="BJ895" i="1"/>
  <c r="BB928" i="1"/>
  <c r="BL928" i="1"/>
  <c r="BK928" i="1"/>
  <c r="BJ928" i="1"/>
  <c r="BB962" i="1"/>
  <c r="BL962" i="1"/>
  <c r="BK962" i="1"/>
  <c r="BJ962" i="1"/>
  <c r="BB998" i="1"/>
  <c r="BL998" i="1"/>
  <c r="BK998" i="1"/>
  <c r="BJ998" i="1"/>
  <c r="BB1043" i="1"/>
  <c r="BL1043" i="1"/>
  <c r="BK1043" i="1"/>
  <c r="BJ1043" i="1"/>
  <c r="BB1078" i="1"/>
  <c r="BL1078" i="1"/>
  <c r="BK1078" i="1"/>
  <c r="BJ1078" i="1"/>
  <c r="BB1107" i="1"/>
  <c r="BL1107" i="1"/>
  <c r="BK1107" i="1"/>
  <c r="BJ1107" i="1"/>
  <c r="BB1149" i="1"/>
  <c r="BL1149" i="1"/>
  <c r="BK1149" i="1"/>
  <c r="BJ1149" i="1"/>
  <c r="BB1178" i="1"/>
  <c r="BL1178" i="1"/>
  <c r="BK1178" i="1"/>
  <c r="BJ1178" i="1"/>
  <c r="BB1205" i="1"/>
  <c r="BL1205" i="1"/>
  <c r="BK1205" i="1"/>
  <c r="BJ1205" i="1"/>
  <c r="BB1240" i="1"/>
  <c r="BL1240" i="1"/>
  <c r="BK1240" i="1"/>
  <c r="BJ1240" i="1"/>
  <c r="BB1271" i="1"/>
  <c r="BK1271" i="1"/>
  <c r="BL1271" i="1"/>
  <c r="BJ1271" i="1"/>
  <c r="BB1303" i="1"/>
  <c r="BK1303" i="1"/>
  <c r="BL1303" i="1"/>
  <c r="BJ1303" i="1"/>
  <c r="BB1335" i="1"/>
  <c r="BK1335" i="1"/>
  <c r="BL1335" i="1"/>
  <c r="BJ1335" i="1"/>
  <c r="BB1366" i="1"/>
  <c r="BK1366" i="1"/>
  <c r="BL1366" i="1"/>
  <c r="BJ1366" i="1"/>
  <c r="BB1457" i="1"/>
  <c r="BK1457" i="1"/>
  <c r="BL1457" i="1"/>
  <c r="BJ1457" i="1"/>
  <c r="BB1491" i="1"/>
  <c r="BK1491" i="1"/>
  <c r="BL1491" i="1"/>
  <c r="BJ1491" i="1"/>
  <c r="BB1540" i="1"/>
  <c r="BK1540" i="1"/>
  <c r="BL1540" i="1"/>
  <c r="BJ1540" i="1"/>
  <c r="BB1722" i="1"/>
  <c r="BK1722" i="1"/>
  <c r="BL1722" i="1"/>
  <c r="BJ1722" i="1"/>
  <c r="BB1784" i="1"/>
  <c r="BK1784" i="1"/>
  <c r="BL1784" i="1"/>
  <c r="BJ1784" i="1"/>
  <c r="BB1867" i="1"/>
  <c r="BK1867" i="1"/>
  <c r="BL1867" i="1"/>
  <c r="BJ1867" i="1"/>
  <c r="BB2107" i="1"/>
  <c r="BK2107" i="1"/>
  <c r="BL2107" i="1"/>
  <c r="BJ2107" i="1"/>
  <c r="BB2178" i="1"/>
  <c r="BK2178" i="1"/>
  <c r="BL2178" i="1"/>
  <c r="BJ2178" i="1"/>
  <c r="BB2248" i="1"/>
  <c r="BK2248" i="1"/>
  <c r="BL2248" i="1"/>
  <c r="BJ2248" i="1"/>
  <c r="BB2260" i="1"/>
  <c r="BK2260" i="1"/>
  <c r="BL2260" i="1"/>
  <c r="BJ2260" i="1"/>
  <c r="BB2274" i="1"/>
  <c r="BK2274" i="1"/>
  <c r="BL2274" i="1"/>
  <c r="BJ2274" i="1"/>
  <c r="BB2290" i="1"/>
  <c r="BK2290" i="1"/>
  <c r="BL2290" i="1"/>
  <c r="BJ2290" i="1"/>
  <c r="BB2302" i="1"/>
  <c r="BK2302" i="1"/>
  <c r="BL2302" i="1"/>
  <c r="BJ2302" i="1"/>
  <c r="BB2311" i="1"/>
  <c r="BK2311" i="1"/>
  <c r="BL2311" i="1"/>
  <c r="BJ2311" i="1"/>
  <c r="BB2319" i="1"/>
  <c r="BK2319" i="1"/>
  <c r="BL2319" i="1"/>
  <c r="BJ2319" i="1"/>
  <c r="BB2327" i="1"/>
  <c r="BK2327" i="1"/>
  <c r="BL2327" i="1"/>
  <c r="BJ2327" i="1"/>
  <c r="BB2335" i="1"/>
  <c r="BK2335" i="1"/>
  <c r="BL2335" i="1"/>
  <c r="BJ2335" i="1"/>
  <c r="AZ1670" i="1"/>
  <c r="BB1670" i="1" s="1"/>
  <c r="AZ1625" i="1"/>
  <c r="BB1635" i="1" l="1"/>
  <c r="BB1580" i="1"/>
  <c r="BL1603" i="1"/>
  <c r="BB1584" i="1"/>
  <c r="BB1613" i="1"/>
  <c r="BB1550" i="1"/>
  <c r="BB1647" i="1"/>
  <c r="BB1573" i="1"/>
  <c r="BB1614" i="1"/>
  <c r="BB1569" i="1"/>
  <c r="BL1670" i="1"/>
  <c r="BL1599" i="1"/>
  <c r="BL1648" i="1"/>
  <c r="BB1636" i="1"/>
  <c r="BB1558" i="1"/>
  <c r="BB1669" i="1"/>
  <c r="BK1554" i="1"/>
  <c r="BJ1554" i="1"/>
  <c r="BK1595" i="1"/>
  <c r="BJ1595" i="1"/>
  <c r="BK1569" i="1"/>
  <c r="BJ1569" i="1"/>
  <c r="BK1565" i="1"/>
  <c r="BJ1565" i="1"/>
  <c r="BK1588" i="1"/>
  <c r="BJ1588" i="1"/>
  <c r="BJ1657" i="1"/>
  <c r="BK1657" i="1"/>
  <c r="BB1657" i="1"/>
  <c r="BB1626" i="1"/>
  <c r="BL1565" i="1"/>
  <c r="BK1636" i="1"/>
  <c r="BJ1636" i="1"/>
  <c r="BK1558" i="1"/>
  <c r="BJ1558" i="1"/>
  <c r="BK1669" i="1"/>
  <c r="BJ1669" i="1"/>
  <c r="BK1573" i="1"/>
  <c r="BJ1573" i="1"/>
  <c r="BL1554" i="1"/>
  <c r="BL1588" i="1"/>
  <c r="BK1599" i="1"/>
  <c r="BJ1599" i="1"/>
  <c r="BK1580" i="1"/>
  <c r="BJ1580" i="1"/>
  <c r="BK1647" i="1"/>
  <c r="BJ1647" i="1"/>
  <c r="BK1613" i="1"/>
  <c r="BJ1613" i="1"/>
  <c r="BK1584" i="1"/>
  <c r="BJ1584" i="1"/>
  <c r="BB1625" i="1"/>
  <c r="BK1625" i="1"/>
  <c r="BJ1625" i="1"/>
  <c r="BK1648" i="1"/>
  <c r="BJ1648" i="1"/>
  <c r="BJ1614" i="1"/>
  <c r="BK1614" i="1"/>
  <c r="BK1550" i="1"/>
  <c r="BJ1550" i="1"/>
  <c r="BJ1658" i="1"/>
  <c r="BK1658" i="1"/>
  <c r="BK1626" i="1"/>
  <c r="BJ1626" i="1"/>
  <c r="BL1625" i="1"/>
  <c r="BB1658" i="1"/>
  <c r="BB1565" i="1"/>
  <c r="BB1588" i="1"/>
  <c r="BK1670" i="1"/>
  <c r="BJ1670" i="1"/>
  <c r="BK1603" i="1"/>
  <c r="BJ1603" i="1"/>
  <c r="BL1657" i="1"/>
  <c r="BL1595" i="1"/>
  <c r="BK1635" i="1"/>
  <c r="BJ1635" i="1"/>
  <c r="CA1664" i="1"/>
  <c r="CA1668" i="1"/>
  <c r="CA1646" i="1"/>
  <c r="CA1642" i="1"/>
  <c r="CA1624" i="1"/>
  <c r="CA1708" i="1" l="1"/>
  <c r="CA1704" i="1"/>
  <c r="CA1695" i="1"/>
  <c r="CA1449" i="1" l="1"/>
  <c r="CA1476" i="1"/>
  <c r="CA1484" i="1"/>
  <c r="CA1490" i="1"/>
  <c r="CA1495" i="1"/>
  <c r="BZ1449" i="1"/>
  <c r="BZ1476" i="1"/>
  <c r="BZ1484" i="1"/>
  <c r="BZ1490" i="1"/>
  <c r="BZ1495" i="1"/>
  <c r="CC1495" i="1"/>
  <c r="CC1490" i="1"/>
  <c r="CC1484" i="1"/>
  <c r="CC1476" i="1"/>
  <c r="CC1449" i="1"/>
  <c r="CC1521" i="1"/>
  <c r="CA1521" i="1"/>
  <c r="BZ1521" i="1"/>
  <c r="CC1516" i="1"/>
  <c r="CA1516" i="1"/>
  <c r="BZ1516" i="1"/>
  <c r="CC1510" i="1"/>
  <c r="CA1510" i="1"/>
  <c r="BZ1510" i="1"/>
  <c r="BZ1502" i="1"/>
  <c r="CA1502" i="1"/>
  <c r="CC1502" i="1"/>
  <c r="BM1517" i="1"/>
  <c r="BT1517" i="1" s="1"/>
  <c r="BM1514" i="1"/>
  <c r="BT1514" i="1" s="1"/>
  <c r="BM1511" i="1"/>
  <c r="BT1511" i="1" s="1"/>
  <c r="BM1508" i="1"/>
  <c r="BT1508" i="1" s="1"/>
  <c r="BM1505" i="1"/>
  <c r="BT1505" i="1" s="1"/>
  <c r="BM1491" i="1"/>
  <c r="BT1491" i="1" s="1"/>
  <c r="BM1488" i="1"/>
  <c r="BT1488" i="1" s="1"/>
  <c r="BM1485" i="1"/>
  <c r="BT1485" i="1" s="1"/>
  <c r="BM1482" i="1"/>
  <c r="BT1482" i="1" s="1"/>
  <c r="BM1479" i="1"/>
  <c r="BT1479" i="1" s="1"/>
  <c r="AZ7" i="1" l="1"/>
  <c r="BB7" i="1" l="1"/>
  <c r="BL7" i="1"/>
  <c r="BJ7" i="1"/>
  <c r="BK7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1084" i="1" l="1"/>
  <c r="K1055" i="1"/>
  <c r="K1026" i="1"/>
  <c r="K997" i="1"/>
  <c r="K961" i="1"/>
  <c r="K931" i="1"/>
  <c r="K900" i="1"/>
  <c r="K869" i="1"/>
  <c r="K841" i="1"/>
  <c r="K812" i="1"/>
  <c r="K783" i="1"/>
  <c r="K754" i="1"/>
  <c r="BM746" i="1" l="1"/>
  <c r="BM742" i="1"/>
  <c r="BM745" i="1"/>
  <c r="BM749" i="1"/>
  <c r="BM752" i="1"/>
  <c r="BM756" i="1"/>
  <c r="BM761" i="1"/>
  <c r="BM741" i="1"/>
  <c r="BM775" i="1"/>
  <c r="BM771" i="1"/>
  <c r="BM774" i="1"/>
  <c r="BM778" i="1"/>
  <c r="BM781" i="1"/>
  <c r="BM785" i="1"/>
  <c r="BM790" i="1"/>
  <c r="BM770" i="1"/>
  <c r="BM804" i="1"/>
  <c r="BM800" i="1"/>
  <c r="BM803" i="1"/>
  <c r="BM807" i="1"/>
  <c r="BM810" i="1"/>
  <c r="BM814" i="1"/>
  <c r="BM819" i="1"/>
  <c r="BM799" i="1"/>
  <c r="BM833" i="1"/>
  <c r="BM829" i="1"/>
  <c r="BM832" i="1"/>
  <c r="BM836" i="1"/>
  <c r="BM839" i="1"/>
  <c r="BM843" i="1"/>
  <c r="BM848" i="1"/>
  <c r="BM828" i="1"/>
  <c r="K2305" i="1" l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195" i="1"/>
  <c r="K2194" i="1"/>
  <c r="K2193" i="1"/>
  <c r="K2192" i="1"/>
  <c r="K2191" i="1"/>
  <c r="K2189" i="1"/>
  <c r="K2190" i="1"/>
  <c r="K2144" i="1"/>
  <c r="K2143" i="1"/>
  <c r="K2142" i="1"/>
  <c r="K2141" i="1"/>
  <c r="K2139" i="1"/>
  <c r="K2140" i="1"/>
  <c r="K2098" i="1"/>
  <c r="K2097" i="1"/>
  <c r="K2096" i="1"/>
  <c r="K2095" i="1"/>
  <c r="K2094" i="1"/>
  <c r="K2093" i="1"/>
  <c r="K2091" i="1"/>
  <c r="K2092" i="1"/>
  <c r="K2054" i="1"/>
  <c r="K2053" i="1"/>
  <c r="K2052" i="1"/>
  <c r="K2051" i="1"/>
  <c r="K2049" i="1"/>
  <c r="K2050" i="1"/>
  <c r="K2004" i="1"/>
  <c r="K2047" i="1"/>
  <c r="K2045" i="1"/>
  <c r="K2044" i="1"/>
  <c r="K2043" i="1"/>
  <c r="K2042" i="1"/>
  <c r="K2041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2" i="1"/>
  <c r="K2011" i="1"/>
  <c r="K2010" i="1"/>
  <c r="K2009" i="1"/>
  <c r="K2008" i="1"/>
  <c r="K2007" i="1"/>
  <c r="K2006" i="1"/>
  <c r="K2005" i="1"/>
  <c r="K2003" i="1"/>
  <c r="K2002" i="1"/>
  <c r="K2000" i="1"/>
  <c r="K2040" i="1"/>
  <c r="K2046" i="1"/>
  <c r="K2048" i="1"/>
  <c r="K2013" i="1"/>
  <c r="K2001" i="1"/>
  <c r="K1965" i="1"/>
  <c r="K1998" i="1"/>
  <c r="K1996" i="1"/>
  <c r="K1995" i="1"/>
  <c r="K1994" i="1"/>
  <c r="K1993" i="1"/>
  <c r="K1992" i="1"/>
  <c r="K1991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0" i="1"/>
  <c r="K1969" i="1"/>
  <c r="K1968" i="1"/>
  <c r="K1967" i="1"/>
  <c r="K1966" i="1"/>
  <c r="K1964" i="1"/>
  <c r="K1962" i="1"/>
  <c r="K1990" i="1"/>
  <c r="K1997" i="1"/>
  <c r="K1999" i="1"/>
  <c r="K1971" i="1"/>
  <c r="K1963" i="1"/>
  <c r="K1927" i="1"/>
  <c r="K1960" i="1"/>
  <c r="K1959" i="1"/>
  <c r="K1958" i="1"/>
  <c r="K1956" i="1"/>
  <c r="K1955" i="1"/>
  <c r="K1954" i="1"/>
  <c r="K1953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2" i="1"/>
  <c r="K1931" i="1"/>
  <c r="K1930" i="1"/>
  <c r="K1929" i="1"/>
  <c r="K1928" i="1"/>
  <c r="K1924" i="1"/>
  <c r="K1926" i="1"/>
  <c r="K1952" i="1"/>
  <c r="K1957" i="1"/>
  <c r="K1961" i="1"/>
  <c r="K1933" i="1"/>
  <c r="K1925" i="1"/>
  <c r="K1894" i="1"/>
  <c r="K1891" i="1"/>
  <c r="K1922" i="1"/>
  <c r="K1921" i="1"/>
  <c r="K1920" i="1"/>
  <c r="K1918" i="1"/>
  <c r="K1917" i="1"/>
  <c r="K1916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7" i="1"/>
  <c r="K1896" i="1"/>
  <c r="K1895" i="1"/>
  <c r="K1893" i="1"/>
  <c r="K1915" i="1"/>
  <c r="K1919" i="1"/>
  <c r="K1923" i="1"/>
  <c r="K1898" i="1"/>
  <c r="K1892" i="1"/>
  <c r="K1695" i="1"/>
  <c r="K1693" i="1"/>
  <c r="K1711" i="1"/>
  <c r="K1710" i="1"/>
  <c r="K1708" i="1"/>
  <c r="K1707" i="1"/>
  <c r="K1706" i="1"/>
  <c r="K1704" i="1"/>
  <c r="K1702" i="1"/>
  <c r="K1701" i="1"/>
  <c r="K1700" i="1"/>
  <c r="K1698" i="1"/>
  <c r="K1703" i="1"/>
  <c r="K1696" i="1"/>
  <c r="K1694" i="1"/>
  <c r="K1712" i="1"/>
  <c r="K1705" i="1"/>
  <c r="K1709" i="1"/>
  <c r="K1699" i="1"/>
  <c r="K1697" i="1"/>
  <c r="K1676" i="1"/>
  <c r="K1672" i="1"/>
  <c r="K1692" i="1"/>
  <c r="K1689" i="1"/>
  <c r="K1687" i="1"/>
  <c r="K1686" i="1"/>
  <c r="K1685" i="1"/>
  <c r="K1683" i="1"/>
  <c r="K1682" i="1"/>
  <c r="K1681" i="1"/>
  <c r="K1680" i="1"/>
  <c r="K1678" i="1"/>
  <c r="K1677" i="1"/>
  <c r="K1675" i="1"/>
  <c r="K1674" i="1"/>
  <c r="K1673" i="1"/>
  <c r="K1691" i="1"/>
  <c r="K1688" i="1"/>
  <c r="K1690" i="1"/>
  <c r="K1679" i="1"/>
  <c r="K1684" i="1"/>
  <c r="K1661" i="1"/>
  <c r="K1660" i="1"/>
  <c r="K1670" i="1"/>
  <c r="K1669" i="1"/>
  <c r="K1668" i="1"/>
  <c r="K1667" i="1"/>
  <c r="K1666" i="1"/>
  <c r="K1665" i="1"/>
  <c r="K1664" i="1"/>
  <c r="K1662" i="1"/>
  <c r="K1671" i="1"/>
  <c r="K1663" i="1"/>
  <c r="K1651" i="1"/>
  <c r="K1650" i="1"/>
  <c r="K1658" i="1"/>
  <c r="K1657" i="1"/>
  <c r="K1656" i="1"/>
  <c r="K1655" i="1"/>
  <c r="K1654" i="1"/>
  <c r="K1652" i="1"/>
  <c r="K1659" i="1"/>
  <c r="K1653" i="1"/>
  <c r="K1639" i="1"/>
  <c r="K1638" i="1"/>
  <c r="K1648" i="1"/>
  <c r="K1647" i="1"/>
  <c r="K1646" i="1"/>
  <c r="K1645" i="1"/>
  <c r="K1644" i="1"/>
  <c r="K1643" i="1"/>
  <c r="K1642" i="1"/>
  <c r="K1640" i="1"/>
  <c r="K1649" i="1"/>
  <c r="K1641" i="1"/>
  <c r="K1629" i="1"/>
  <c r="K1628" i="1"/>
  <c r="K1636" i="1"/>
  <c r="K1635" i="1"/>
  <c r="K1634" i="1"/>
  <c r="K1633" i="1"/>
  <c r="K1632" i="1"/>
  <c r="K1630" i="1"/>
  <c r="K1637" i="1"/>
  <c r="K1631" i="1"/>
  <c r="K1617" i="1"/>
  <c r="K1616" i="1"/>
  <c r="K1626" i="1"/>
  <c r="K1625" i="1"/>
  <c r="K1624" i="1"/>
  <c r="K1623" i="1"/>
  <c r="K1622" i="1"/>
  <c r="K1621" i="1"/>
  <c r="K1620" i="1"/>
  <c r="K1618" i="1"/>
  <c r="K1627" i="1"/>
  <c r="K1619" i="1"/>
  <c r="K1607" i="1"/>
  <c r="K1606" i="1"/>
  <c r="K1614" i="1"/>
  <c r="K1613" i="1"/>
  <c r="K1612" i="1"/>
  <c r="K1611" i="1"/>
  <c r="K1610" i="1"/>
  <c r="K1608" i="1"/>
  <c r="K1615" i="1"/>
  <c r="K1609" i="1"/>
  <c r="K1592" i="1"/>
  <c r="K1591" i="1"/>
  <c r="K1603" i="1"/>
  <c r="K1602" i="1"/>
  <c r="K1601" i="1"/>
  <c r="K1600" i="1"/>
  <c r="K1599" i="1"/>
  <c r="K1598" i="1"/>
  <c r="K1597" i="1"/>
  <c r="K1605" i="1"/>
  <c r="K1595" i="1"/>
  <c r="K1594" i="1"/>
  <c r="K1593" i="1"/>
  <c r="K1604" i="1"/>
  <c r="K1596" i="1"/>
  <c r="K1577" i="1"/>
  <c r="K1576" i="1"/>
  <c r="K1590" i="1"/>
  <c r="K1588" i="1"/>
  <c r="K1587" i="1"/>
  <c r="K1586" i="1"/>
  <c r="K1585" i="1"/>
  <c r="K1584" i="1"/>
  <c r="K1583" i="1"/>
  <c r="K1582" i="1"/>
  <c r="K1580" i="1"/>
  <c r="K1579" i="1"/>
  <c r="K1578" i="1"/>
  <c r="K1589" i="1"/>
  <c r="K1581" i="1"/>
  <c r="K1562" i="1"/>
  <c r="K1561" i="1"/>
  <c r="K1575" i="1"/>
  <c r="K1573" i="1"/>
  <c r="K1572" i="1"/>
  <c r="K1571" i="1"/>
  <c r="K1570" i="1"/>
  <c r="K1569" i="1"/>
  <c r="K1568" i="1"/>
  <c r="K1567" i="1"/>
  <c r="K1565" i="1"/>
  <c r="K1564" i="1"/>
  <c r="K1563" i="1"/>
  <c r="K1574" i="1"/>
  <c r="K1566" i="1"/>
  <c r="K1547" i="1"/>
  <c r="K1546" i="1"/>
  <c r="K1560" i="1"/>
  <c r="K1558" i="1"/>
  <c r="K1557" i="1"/>
  <c r="K1556" i="1"/>
  <c r="K1555" i="1"/>
  <c r="K1554" i="1"/>
  <c r="K1553" i="1"/>
  <c r="K1552" i="1"/>
  <c r="K1550" i="1"/>
  <c r="K1549" i="1"/>
  <c r="K1548" i="1"/>
  <c r="K1559" i="1"/>
  <c r="K1551" i="1"/>
  <c r="K1540" i="1"/>
  <c r="K1527" i="1"/>
  <c r="K1543" i="1"/>
  <c r="K1545" i="1"/>
  <c r="K1544" i="1"/>
  <c r="K1535" i="1"/>
  <c r="K1539" i="1"/>
  <c r="K1538" i="1"/>
  <c r="K1536" i="1"/>
  <c r="K1530" i="1"/>
  <c r="K1534" i="1"/>
  <c r="K1533" i="1"/>
  <c r="K1531" i="1"/>
  <c r="K1529" i="1"/>
  <c r="K1528" i="1"/>
  <c r="K1541" i="1"/>
  <c r="K1542" i="1"/>
  <c r="K1532" i="1"/>
  <c r="K153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67" i="1"/>
  <c r="K1365" i="1"/>
  <c r="K1389" i="1"/>
  <c r="K1388" i="1"/>
  <c r="K1387" i="1"/>
  <c r="K1385" i="1"/>
  <c r="K1384" i="1"/>
  <c r="K1383" i="1"/>
  <c r="K1382" i="1"/>
  <c r="K1381" i="1"/>
  <c r="K1380" i="1"/>
  <c r="K1379" i="1"/>
  <c r="K1378" i="1"/>
  <c r="K1377" i="1"/>
  <c r="K1375" i="1"/>
  <c r="K1374" i="1"/>
  <c r="K1373" i="1"/>
  <c r="K1372" i="1"/>
  <c r="K1371" i="1"/>
  <c r="K1369" i="1"/>
  <c r="K1368" i="1"/>
  <c r="K1366" i="1"/>
  <c r="K1376" i="1"/>
  <c r="K1386" i="1"/>
  <c r="K1370" i="1"/>
  <c r="K1342" i="1"/>
  <c r="K1340" i="1"/>
  <c r="K1364" i="1"/>
  <c r="K1363" i="1"/>
  <c r="K1362" i="1"/>
  <c r="K1360" i="1"/>
  <c r="K1359" i="1"/>
  <c r="K1358" i="1"/>
  <c r="K1357" i="1"/>
  <c r="K1356" i="1"/>
  <c r="K1355" i="1"/>
  <c r="K1354" i="1"/>
  <c r="K1353" i="1"/>
  <c r="K1352" i="1"/>
  <c r="K1350" i="1"/>
  <c r="K1349" i="1"/>
  <c r="K1348" i="1"/>
  <c r="K1347" i="1"/>
  <c r="K1346" i="1"/>
  <c r="K1344" i="1"/>
  <c r="K1343" i="1"/>
  <c r="K1341" i="1"/>
  <c r="K1351" i="1"/>
  <c r="K1361" i="1"/>
  <c r="K1345" i="1"/>
  <c r="K1317" i="1"/>
  <c r="K1315" i="1"/>
  <c r="K1339" i="1"/>
  <c r="K1338" i="1"/>
  <c r="K1337" i="1"/>
  <c r="K1335" i="1"/>
  <c r="K1334" i="1"/>
  <c r="K1333" i="1"/>
  <c r="K1332" i="1"/>
  <c r="K1331" i="1"/>
  <c r="K1330" i="1"/>
  <c r="K1329" i="1"/>
  <c r="K1328" i="1"/>
  <c r="K1327" i="1"/>
  <c r="K1325" i="1"/>
  <c r="K1324" i="1"/>
  <c r="K1323" i="1"/>
  <c r="K1322" i="1"/>
  <c r="K1321" i="1"/>
  <c r="K1319" i="1"/>
  <c r="K1318" i="1"/>
  <c r="K1316" i="1"/>
  <c r="K1326" i="1"/>
  <c r="K1336" i="1"/>
  <c r="K1320" i="1"/>
  <c r="K1290" i="1"/>
  <c r="K1289" i="1"/>
  <c r="K1314" i="1"/>
  <c r="K1313" i="1"/>
  <c r="K1312" i="1"/>
  <c r="K1311" i="1"/>
  <c r="K1310" i="1"/>
  <c r="K1309" i="1"/>
  <c r="K1307" i="1"/>
  <c r="K1306" i="1"/>
  <c r="K1305" i="1"/>
  <c r="K1304" i="1"/>
  <c r="K1302" i="1"/>
  <c r="K1301" i="1"/>
  <c r="K1300" i="1"/>
  <c r="K1299" i="1"/>
  <c r="K1298" i="1"/>
  <c r="K1297" i="1"/>
  <c r="K1296" i="1"/>
  <c r="K1295" i="1"/>
  <c r="K1293" i="1"/>
  <c r="K1292" i="1"/>
  <c r="K1291" i="1"/>
  <c r="K1303" i="1"/>
  <c r="K1308" i="1"/>
  <c r="K1294" i="1"/>
  <c r="K1264" i="1"/>
  <c r="K1263" i="1"/>
  <c r="K1288" i="1"/>
  <c r="K1287" i="1"/>
  <c r="K1286" i="1"/>
  <c r="K1285" i="1"/>
  <c r="K1284" i="1"/>
  <c r="K1283" i="1"/>
  <c r="K1282" i="1"/>
  <c r="K1280" i="1"/>
  <c r="K1279" i="1"/>
  <c r="K1278" i="1"/>
  <c r="K1276" i="1"/>
  <c r="K1275" i="1"/>
  <c r="K1274" i="1"/>
  <c r="K1273" i="1"/>
  <c r="K1272" i="1"/>
  <c r="K1271" i="1"/>
  <c r="K1270" i="1"/>
  <c r="K1269" i="1"/>
  <c r="K1267" i="1"/>
  <c r="K1266" i="1"/>
  <c r="K1265" i="1"/>
  <c r="K1277" i="1"/>
  <c r="K1281" i="1"/>
  <c r="K1268" i="1"/>
  <c r="K1238" i="1"/>
  <c r="K1237" i="1"/>
  <c r="K1262" i="1"/>
  <c r="K1261" i="1"/>
  <c r="K1260" i="1"/>
  <c r="K1259" i="1"/>
  <c r="K1258" i="1"/>
  <c r="K1256" i="1"/>
  <c r="K1255" i="1"/>
  <c r="K1254" i="1"/>
  <c r="K1253" i="1"/>
  <c r="K1252" i="1"/>
  <c r="K1250" i="1"/>
  <c r="K1249" i="1"/>
  <c r="K1248" i="1"/>
  <c r="K1247" i="1"/>
  <c r="K1246" i="1"/>
  <c r="K1245" i="1"/>
  <c r="K1244" i="1"/>
  <c r="K1243" i="1"/>
  <c r="K1241" i="1"/>
  <c r="K1240" i="1"/>
  <c r="K1239" i="1"/>
  <c r="K1251" i="1"/>
  <c r="K1257" i="1"/>
  <c r="K1242" i="1"/>
  <c r="K1216" i="1"/>
  <c r="K1214" i="1"/>
  <c r="K1235" i="1"/>
  <c r="K1226" i="1"/>
  <c r="K1236" i="1"/>
  <c r="K1234" i="1"/>
  <c r="K1233" i="1"/>
  <c r="K1232" i="1"/>
  <c r="K1230" i="1"/>
  <c r="K1229" i="1"/>
  <c r="K1228" i="1"/>
  <c r="K1227" i="1"/>
  <c r="K1225" i="1"/>
  <c r="K1224" i="1"/>
  <c r="K1223" i="1"/>
  <c r="K1222" i="1"/>
  <c r="K1221" i="1"/>
  <c r="K1219" i="1"/>
  <c r="K1218" i="1"/>
  <c r="K1217" i="1"/>
  <c r="K1215" i="1"/>
  <c r="K1231" i="1"/>
  <c r="K1220" i="1"/>
  <c r="K1194" i="1"/>
  <c r="K1192" i="1"/>
  <c r="K1213" i="1"/>
  <c r="K1204" i="1"/>
  <c r="K1212" i="1"/>
  <c r="K1211" i="1"/>
  <c r="K1210" i="1"/>
  <c r="K1208" i="1"/>
  <c r="K1207" i="1"/>
  <c r="K1206" i="1"/>
  <c r="K1205" i="1"/>
  <c r="K1203" i="1"/>
  <c r="K1202" i="1"/>
  <c r="K1201" i="1"/>
  <c r="K1200" i="1"/>
  <c r="K1199" i="1"/>
  <c r="K1197" i="1"/>
  <c r="K1196" i="1"/>
  <c r="K1195" i="1"/>
  <c r="K1193" i="1"/>
  <c r="K1209" i="1"/>
  <c r="K1198" i="1"/>
  <c r="K1172" i="1"/>
  <c r="K1170" i="1"/>
  <c r="K1190" i="1"/>
  <c r="K1182" i="1"/>
  <c r="K1191" i="1"/>
  <c r="K1189" i="1"/>
  <c r="K1188" i="1"/>
  <c r="K1186" i="1"/>
  <c r="K1185" i="1"/>
  <c r="K1184" i="1"/>
  <c r="K1183" i="1"/>
  <c r="K1181" i="1"/>
  <c r="K1180" i="1"/>
  <c r="K1179" i="1"/>
  <c r="K1178" i="1"/>
  <c r="K1177" i="1"/>
  <c r="K1175" i="1"/>
  <c r="K1174" i="1"/>
  <c r="K1173" i="1"/>
  <c r="K1171" i="1"/>
  <c r="K1187" i="1"/>
  <c r="K1176" i="1"/>
  <c r="K1146" i="1"/>
  <c r="K1145" i="1"/>
  <c r="K1168" i="1"/>
  <c r="K1156" i="1"/>
  <c r="K1169" i="1"/>
  <c r="K1167" i="1"/>
  <c r="K1166" i="1"/>
  <c r="K1165" i="1"/>
  <c r="K1163" i="1"/>
  <c r="K1162" i="1"/>
  <c r="K1161" i="1"/>
  <c r="K1160" i="1"/>
  <c r="K1159" i="1"/>
  <c r="K1158" i="1"/>
  <c r="K1157" i="1"/>
  <c r="K1155" i="1"/>
  <c r="K1154" i="1"/>
  <c r="K1153" i="1"/>
  <c r="K1152" i="1"/>
  <c r="K1150" i="1"/>
  <c r="K1149" i="1"/>
  <c r="K1148" i="1"/>
  <c r="K1147" i="1"/>
  <c r="K1164" i="1"/>
  <c r="K1151" i="1"/>
  <c r="K1121" i="1"/>
  <c r="K1120" i="1"/>
  <c r="K1144" i="1"/>
  <c r="K1131" i="1"/>
  <c r="K1143" i="1"/>
  <c r="K1142" i="1"/>
  <c r="K1141" i="1"/>
  <c r="K1140" i="1"/>
  <c r="K1138" i="1"/>
  <c r="K1137" i="1"/>
  <c r="K1136" i="1"/>
  <c r="K1135" i="1"/>
  <c r="K1134" i="1"/>
  <c r="K1133" i="1"/>
  <c r="K1132" i="1"/>
  <c r="K1130" i="1"/>
  <c r="K1129" i="1"/>
  <c r="K1128" i="1"/>
  <c r="K1127" i="1"/>
  <c r="K1125" i="1"/>
  <c r="K1124" i="1"/>
  <c r="K1123" i="1"/>
  <c r="K1122" i="1"/>
  <c r="K1139" i="1"/>
  <c r="K1126" i="1"/>
  <c r="K1096" i="1"/>
  <c r="K1095" i="1"/>
  <c r="K1118" i="1"/>
  <c r="K1106" i="1"/>
  <c r="K1119" i="1"/>
  <c r="K1117" i="1"/>
  <c r="K1116" i="1"/>
  <c r="K1115" i="1"/>
  <c r="K1113" i="1"/>
  <c r="K1112" i="1"/>
  <c r="K1111" i="1"/>
  <c r="K1110" i="1"/>
  <c r="K1109" i="1"/>
  <c r="K1108" i="1"/>
  <c r="K1107" i="1"/>
  <c r="K1105" i="1"/>
  <c r="K1104" i="1"/>
  <c r="K1103" i="1"/>
  <c r="K1102" i="1"/>
  <c r="K1100" i="1"/>
  <c r="K1099" i="1"/>
  <c r="K1098" i="1"/>
  <c r="K1097" i="1"/>
  <c r="K1114" i="1"/>
  <c r="K1101" i="1"/>
  <c r="K1069" i="1"/>
  <c r="K1066" i="1"/>
  <c r="K1094" i="1"/>
  <c r="K1087" i="1"/>
  <c r="K1093" i="1"/>
  <c r="K1092" i="1"/>
  <c r="K1090" i="1"/>
  <c r="K1089" i="1"/>
  <c r="K1088" i="1"/>
  <c r="K1086" i="1"/>
  <c r="K1085" i="1"/>
  <c r="K1083" i="1"/>
  <c r="K1082" i="1"/>
  <c r="K1081" i="1"/>
  <c r="K1080" i="1"/>
  <c r="K1079" i="1"/>
  <c r="K1078" i="1"/>
  <c r="K1077" i="1"/>
  <c r="K1076" i="1"/>
  <c r="K1074" i="1"/>
  <c r="K1073" i="1"/>
  <c r="K1072" i="1"/>
  <c r="K1071" i="1"/>
  <c r="K1070" i="1"/>
  <c r="K1068" i="1"/>
  <c r="K1067" i="1"/>
  <c r="K1091" i="1"/>
  <c r="K1075" i="1"/>
  <c r="K1040" i="1"/>
  <c r="K1037" i="1"/>
  <c r="K1065" i="1"/>
  <c r="K1058" i="1"/>
  <c r="K1063" i="1"/>
  <c r="K1062" i="1"/>
  <c r="K1061" i="1"/>
  <c r="K1060" i="1"/>
  <c r="K1059" i="1"/>
  <c r="K1057" i="1"/>
  <c r="K1056" i="1"/>
  <c r="K1054" i="1"/>
  <c r="K1053" i="1"/>
  <c r="K1052" i="1"/>
  <c r="K1051" i="1"/>
  <c r="K1050" i="1"/>
  <c r="K1049" i="1"/>
  <c r="K1048" i="1"/>
  <c r="K1047" i="1"/>
  <c r="K1045" i="1"/>
  <c r="K1044" i="1"/>
  <c r="K1043" i="1"/>
  <c r="K1042" i="1"/>
  <c r="K1041" i="1"/>
  <c r="K1039" i="1"/>
  <c r="K1038" i="1"/>
  <c r="K1064" i="1"/>
  <c r="K1046" i="1"/>
  <c r="K1011" i="1"/>
  <c r="K1008" i="1"/>
  <c r="K1036" i="1"/>
  <c r="K1029" i="1"/>
  <c r="K1034" i="1"/>
  <c r="K1033" i="1"/>
  <c r="K1032" i="1"/>
  <c r="K1031" i="1"/>
  <c r="K1030" i="1"/>
  <c r="K1028" i="1"/>
  <c r="K1027" i="1"/>
  <c r="K1025" i="1"/>
  <c r="K1024" i="1"/>
  <c r="K1023" i="1"/>
  <c r="K1022" i="1"/>
  <c r="K1021" i="1"/>
  <c r="K1020" i="1"/>
  <c r="K1019" i="1"/>
  <c r="K1018" i="1"/>
  <c r="K1016" i="1"/>
  <c r="K1015" i="1"/>
  <c r="K1014" i="1"/>
  <c r="K1013" i="1"/>
  <c r="K1012" i="1"/>
  <c r="K1010" i="1"/>
  <c r="K1009" i="1"/>
  <c r="K1035" i="1"/>
  <c r="K1017" i="1"/>
  <c r="K982" i="1"/>
  <c r="K979" i="1"/>
  <c r="K1007" i="1"/>
  <c r="K1000" i="1"/>
  <c r="K1006" i="1"/>
  <c r="K1005" i="1"/>
  <c r="K1004" i="1"/>
  <c r="K1002" i="1"/>
  <c r="K1001" i="1"/>
  <c r="K999" i="1"/>
  <c r="K998" i="1"/>
  <c r="K996" i="1"/>
  <c r="K995" i="1"/>
  <c r="K994" i="1"/>
  <c r="K993" i="1"/>
  <c r="K992" i="1"/>
  <c r="K991" i="1"/>
  <c r="K990" i="1"/>
  <c r="K989" i="1"/>
  <c r="K987" i="1"/>
  <c r="K986" i="1"/>
  <c r="K985" i="1"/>
  <c r="K984" i="1"/>
  <c r="K983" i="1"/>
  <c r="K981" i="1"/>
  <c r="K980" i="1"/>
  <c r="K1003" i="1"/>
  <c r="K988" i="1"/>
  <c r="K950" i="1"/>
  <c r="K948" i="1"/>
  <c r="K978" i="1"/>
  <c r="K967" i="1"/>
  <c r="K977" i="1"/>
  <c r="K976" i="1"/>
  <c r="K975" i="1"/>
  <c r="K974" i="1"/>
  <c r="K973" i="1"/>
  <c r="K971" i="1"/>
  <c r="K970" i="1"/>
  <c r="K969" i="1"/>
  <c r="K968" i="1"/>
  <c r="K966" i="1"/>
  <c r="K965" i="1"/>
  <c r="K964" i="1"/>
  <c r="K963" i="1"/>
  <c r="K962" i="1"/>
  <c r="K960" i="1"/>
  <c r="K959" i="1"/>
  <c r="K958" i="1"/>
  <c r="K957" i="1"/>
  <c r="K955" i="1"/>
  <c r="K954" i="1"/>
  <c r="K953" i="1"/>
  <c r="K952" i="1"/>
  <c r="K951" i="1"/>
  <c r="K949" i="1"/>
  <c r="K972" i="1"/>
  <c r="K956" i="1"/>
  <c r="K920" i="1"/>
  <c r="K918" i="1"/>
  <c r="K947" i="1"/>
  <c r="K938" i="1"/>
  <c r="K946" i="1"/>
  <c r="K945" i="1"/>
  <c r="K944" i="1"/>
  <c r="K943" i="1"/>
  <c r="K942" i="1"/>
  <c r="K940" i="1"/>
  <c r="K939" i="1"/>
  <c r="K937" i="1"/>
  <c r="K936" i="1"/>
  <c r="K935" i="1"/>
  <c r="K934" i="1"/>
  <c r="K933" i="1"/>
  <c r="K932" i="1"/>
  <c r="K930" i="1"/>
  <c r="K929" i="1"/>
  <c r="K928" i="1"/>
  <c r="K927" i="1"/>
  <c r="K925" i="1"/>
  <c r="K924" i="1"/>
  <c r="K923" i="1"/>
  <c r="K922" i="1"/>
  <c r="K921" i="1"/>
  <c r="K919" i="1"/>
  <c r="K941" i="1"/>
  <c r="K926" i="1"/>
  <c r="K889" i="1"/>
  <c r="K887" i="1"/>
  <c r="K917" i="1"/>
  <c r="K906" i="1"/>
  <c r="K916" i="1"/>
  <c r="K915" i="1"/>
  <c r="K914" i="1"/>
  <c r="K913" i="1"/>
  <c r="K912" i="1"/>
  <c r="K910" i="1"/>
  <c r="K909" i="1"/>
  <c r="K908" i="1"/>
  <c r="K907" i="1"/>
  <c r="K905" i="1"/>
  <c r="K904" i="1"/>
  <c r="K903" i="1"/>
  <c r="K902" i="1"/>
  <c r="K901" i="1"/>
  <c r="K899" i="1"/>
  <c r="K898" i="1"/>
  <c r="K897" i="1"/>
  <c r="K896" i="1"/>
  <c r="K894" i="1"/>
  <c r="K893" i="1"/>
  <c r="K892" i="1"/>
  <c r="K891" i="1"/>
  <c r="K890" i="1"/>
  <c r="K888" i="1"/>
  <c r="K911" i="1"/>
  <c r="K895" i="1"/>
  <c r="K858" i="1"/>
  <c r="K856" i="1"/>
  <c r="K886" i="1"/>
  <c r="K875" i="1"/>
  <c r="K885" i="1"/>
  <c r="K884" i="1"/>
  <c r="K883" i="1"/>
  <c r="K882" i="1"/>
  <c r="K881" i="1"/>
  <c r="K879" i="1"/>
  <c r="K878" i="1"/>
  <c r="K877" i="1"/>
  <c r="K876" i="1"/>
  <c r="K874" i="1"/>
  <c r="K873" i="1"/>
  <c r="K872" i="1"/>
  <c r="K871" i="1"/>
  <c r="K870" i="1"/>
  <c r="K868" i="1"/>
  <c r="K867" i="1"/>
  <c r="K866" i="1"/>
  <c r="K865" i="1"/>
  <c r="K863" i="1"/>
  <c r="K862" i="1"/>
  <c r="K861" i="1"/>
  <c r="K860" i="1"/>
  <c r="K859" i="1"/>
  <c r="K857" i="1"/>
  <c r="K880" i="1"/>
  <c r="K864" i="1"/>
  <c r="K830" i="1"/>
  <c r="K828" i="1"/>
  <c r="K854" i="1"/>
  <c r="K842" i="1"/>
  <c r="K855" i="1"/>
  <c r="K853" i="1"/>
  <c r="K852" i="1"/>
  <c r="K850" i="1"/>
  <c r="K849" i="1"/>
  <c r="K848" i="1"/>
  <c r="K847" i="1"/>
  <c r="K846" i="1"/>
  <c r="K845" i="1"/>
  <c r="K844" i="1"/>
  <c r="K843" i="1"/>
  <c r="K840" i="1"/>
  <c r="K839" i="1"/>
  <c r="K838" i="1"/>
  <c r="K837" i="1"/>
  <c r="K836" i="1"/>
  <c r="K835" i="1"/>
  <c r="K834" i="1"/>
  <c r="K832" i="1"/>
  <c r="K831" i="1"/>
  <c r="K851" i="1"/>
  <c r="K829" i="1"/>
  <c r="K833" i="1"/>
  <c r="K801" i="1"/>
  <c r="K799" i="1"/>
  <c r="K826" i="1"/>
  <c r="K813" i="1"/>
  <c r="K827" i="1"/>
  <c r="K824" i="1"/>
  <c r="K823" i="1"/>
  <c r="K822" i="1"/>
  <c r="K821" i="1"/>
  <c r="K820" i="1"/>
  <c r="K819" i="1"/>
  <c r="K818" i="1"/>
  <c r="K817" i="1"/>
  <c r="K816" i="1"/>
  <c r="K815" i="1"/>
  <c r="K814" i="1"/>
  <c r="K811" i="1"/>
  <c r="K810" i="1"/>
  <c r="K809" i="1"/>
  <c r="K808" i="1"/>
  <c r="K807" i="1"/>
  <c r="K806" i="1"/>
  <c r="K805" i="1"/>
  <c r="K803" i="1"/>
  <c r="K802" i="1"/>
  <c r="K800" i="1"/>
  <c r="K825" i="1"/>
  <c r="K804" i="1"/>
  <c r="K772" i="1"/>
  <c r="K770" i="1"/>
  <c r="K797" i="1"/>
  <c r="K784" i="1"/>
  <c r="K792" i="1"/>
  <c r="K798" i="1"/>
  <c r="K796" i="1"/>
  <c r="K795" i="1"/>
  <c r="K794" i="1"/>
  <c r="K793" i="1"/>
  <c r="K791" i="1"/>
  <c r="K790" i="1"/>
  <c r="K789" i="1"/>
  <c r="K788" i="1"/>
  <c r="K787" i="1"/>
  <c r="K786" i="1"/>
  <c r="K785" i="1"/>
  <c r="K782" i="1"/>
  <c r="K781" i="1"/>
  <c r="K780" i="1"/>
  <c r="K779" i="1"/>
  <c r="K778" i="1"/>
  <c r="K777" i="1"/>
  <c r="K776" i="1"/>
  <c r="K774" i="1"/>
  <c r="K773" i="1"/>
  <c r="K771" i="1"/>
  <c r="K775" i="1"/>
  <c r="K743" i="1"/>
  <c r="K741" i="1"/>
  <c r="K768" i="1"/>
  <c r="K755" i="1"/>
  <c r="K769" i="1"/>
  <c r="K767" i="1"/>
  <c r="K766" i="1"/>
  <c r="K765" i="1"/>
  <c r="K764" i="1"/>
  <c r="K762" i="1"/>
  <c r="K761" i="1"/>
  <c r="K760" i="1"/>
  <c r="K759" i="1"/>
  <c r="K758" i="1"/>
  <c r="K757" i="1"/>
  <c r="K756" i="1"/>
  <c r="K753" i="1"/>
  <c r="K752" i="1"/>
  <c r="K751" i="1"/>
  <c r="K750" i="1"/>
  <c r="K749" i="1"/>
  <c r="K748" i="1"/>
  <c r="K747" i="1"/>
  <c r="K745" i="1"/>
  <c r="K744" i="1"/>
  <c r="K742" i="1"/>
  <c r="K763" i="1"/>
  <c r="K746" i="1"/>
  <c r="K715" i="1"/>
  <c r="K714" i="1"/>
  <c r="K738" i="1"/>
  <c r="K730" i="1"/>
  <c r="K735" i="1"/>
  <c r="K740" i="1"/>
  <c r="K739" i="1"/>
  <c r="K737" i="1"/>
  <c r="K736" i="1"/>
  <c r="K734" i="1"/>
  <c r="K733" i="1"/>
  <c r="K732" i="1"/>
  <c r="K731" i="1"/>
  <c r="K729" i="1"/>
  <c r="K728" i="1"/>
  <c r="K727" i="1"/>
  <c r="K726" i="1"/>
  <c r="K725" i="1"/>
  <c r="K724" i="1"/>
  <c r="K723" i="1"/>
  <c r="K721" i="1"/>
  <c r="K720" i="1"/>
  <c r="K719" i="1"/>
  <c r="K718" i="1"/>
  <c r="K717" i="1"/>
  <c r="K716" i="1"/>
  <c r="K722" i="1"/>
  <c r="K688" i="1"/>
  <c r="K687" i="1"/>
  <c r="K712" i="1"/>
  <c r="K703" i="1"/>
  <c r="K708" i="1"/>
  <c r="K713" i="1"/>
  <c r="K711" i="1"/>
  <c r="K710" i="1"/>
  <c r="K709" i="1"/>
  <c r="K707" i="1"/>
  <c r="K706" i="1"/>
  <c r="K705" i="1"/>
  <c r="K704" i="1"/>
  <c r="K702" i="1"/>
  <c r="K701" i="1"/>
  <c r="K700" i="1"/>
  <c r="K699" i="1"/>
  <c r="K698" i="1"/>
  <c r="K697" i="1"/>
  <c r="K696" i="1"/>
  <c r="K694" i="1"/>
  <c r="K693" i="1"/>
  <c r="K692" i="1"/>
  <c r="K691" i="1"/>
  <c r="K690" i="1"/>
  <c r="K689" i="1"/>
  <c r="K695" i="1"/>
  <c r="K661" i="1"/>
  <c r="K660" i="1"/>
  <c r="K685" i="1"/>
  <c r="K676" i="1"/>
  <c r="K681" i="1"/>
  <c r="K686" i="1"/>
  <c r="K684" i="1"/>
  <c r="K683" i="1"/>
  <c r="K682" i="1"/>
  <c r="K680" i="1"/>
  <c r="K679" i="1"/>
  <c r="K678" i="1"/>
  <c r="K677" i="1"/>
  <c r="K675" i="1"/>
  <c r="K674" i="1"/>
  <c r="K673" i="1"/>
  <c r="K672" i="1"/>
  <c r="K671" i="1"/>
  <c r="K670" i="1"/>
  <c r="K669" i="1"/>
  <c r="K667" i="1"/>
  <c r="K666" i="1"/>
  <c r="K665" i="1"/>
  <c r="K664" i="1"/>
  <c r="K663" i="1"/>
  <c r="K662" i="1"/>
  <c r="K668" i="1"/>
  <c r="K635" i="1"/>
  <c r="K634" i="1"/>
  <c r="K657" i="1"/>
  <c r="K650" i="1"/>
  <c r="K654" i="1"/>
  <c r="K659" i="1"/>
  <c r="K658" i="1"/>
  <c r="K656" i="1"/>
  <c r="K655" i="1"/>
  <c r="K653" i="1"/>
  <c r="K652" i="1"/>
  <c r="K651" i="1"/>
  <c r="K649" i="1"/>
  <c r="K648" i="1"/>
  <c r="K647" i="1"/>
  <c r="K646" i="1"/>
  <c r="K645" i="1"/>
  <c r="K644" i="1"/>
  <c r="K643" i="1"/>
  <c r="K641" i="1"/>
  <c r="K640" i="1"/>
  <c r="K639" i="1"/>
  <c r="K638" i="1"/>
  <c r="K637" i="1"/>
  <c r="K636" i="1"/>
  <c r="K642" i="1"/>
  <c r="K607" i="1"/>
  <c r="K604" i="1"/>
  <c r="K632" i="1"/>
  <c r="K625" i="1"/>
  <c r="K630" i="1"/>
  <c r="K633" i="1"/>
  <c r="K631" i="1"/>
  <c r="K629" i="1"/>
  <c r="K628" i="1"/>
  <c r="K627" i="1"/>
  <c r="K626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1" i="1"/>
  <c r="K610" i="1"/>
  <c r="K609" i="1"/>
  <c r="K608" i="1"/>
  <c r="K606" i="1"/>
  <c r="K605" i="1"/>
  <c r="K612" i="1"/>
  <c r="K578" i="1"/>
  <c r="K575" i="1"/>
  <c r="K603" i="1"/>
  <c r="K596" i="1"/>
  <c r="K600" i="1"/>
  <c r="K602" i="1"/>
  <c r="K601" i="1"/>
  <c r="K599" i="1"/>
  <c r="K598" i="1"/>
  <c r="K597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2" i="1"/>
  <c r="K581" i="1"/>
  <c r="K580" i="1"/>
  <c r="K579" i="1"/>
  <c r="K577" i="1"/>
  <c r="K576" i="1"/>
  <c r="K583" i="1"/>
  <c r="K548" i="1"/>
  <c r="K545" i="1"/>
  <c r="K573" i="1"/>
  <c r="K566" i="1"/>
  <c r="K570" i="1"/>
  <c r="K574" i="1"/>
  <c r="K572" i="1"/>
  <c r="K571" i="1"/>
  <c r="K569" i="1"/>
  <c r="K568" i="1"/>
  <c r="K567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2" i="1"/>
  <c r="K551" i="1"/>
  <c r="K550" i="1"/>
  <c r="K549" i="1"/>
  <c r="K547" i="1"/>
  <c r="K546" i="1"/>
  <c r="K553" i="1"/>
  <c r="K518" i="1"/>
  <c r="K515" i="1"/>
  <c r="K543" i="1"/>
  <c r="K536" i="1"/>
  <c r="K540" i="1"/>
  <c r="K544" i="1"/>
  <c r="K542" i="1"/>
  <c r="K541" i="1"/>
  <c r="K539" i="1"/>
  <c r="K538" i="1"/>
  <c r="K537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2" i="1"/>
  <c r="K521" i="1"/>
  <c r="K520" i="1"/>
  <c r="K519" i="1"/>
  <c r="K517" i="1"/>
  <c r="K516" i="1"/>
  <c r="K523" i="1"/>
  <c r="K484" i="1"/>
  <c r="K482" i="1"/>
  <c r="K512" i="1"/>
  <c r="K500" i="1"/>
  <c r="K511" i="1"/>
  <c r="K514" i="1"/>
  <c r="K513" i="1"/>
  <c r="K510" i="1"/>
  <c r="K509" i="1"/>
  <c r="K508" i="1"/>
  <c r="K507" i="1"/>
  <c r="K506" i="1"/>
  <c r="K505" i="1"/>
  <c r="K504" i="1"/>
  <c r="K503" i="1"/>
  <c r="K502" i="1"/>
  <c r="K501" i="1"/>
  <c r="K499" i="1"/>
  <c r="K498" i="1"/>
  <c r="K497" i="1"/>
  <c r="K496" i="1"/>
  <c r="K495" i="1"/>
  <c r="K494" i="1"/>
  <c r="K493" i="1"/>
  <c r="K492" i="1"/>
  <c r="K491" i="1"/>
  <c r="K490" i="1"/>
  <c r="K488" i="1"/>
  <c r="K487" i="1"/>
  <c r="K486" i="1"/>
  <c r="K485" i="1"/>
  <c r="K483" i="1"/>
  <c r="K489" i="1"/>
  <c r="K450" i="1"/>
  <c r="K448" i="1"/>
  <c r="K480" i="1"/>
  <c r="K466" i="1"/>
  <c r="K478" i="1"/>
  <c r="K481" i="1"/>
  <c r="K479" i="1"/>
  <c r="K477" i="1"/>
  <c r="K476" i="1"/>
  <c r="K475" i="1"/>
  <c r="K474" i="1"/>
  <c r="K473" i="1"/>
  <c r="K472" i="1"/>
  <c r="K471" i="1"/>
  <c r="K470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55" i="1"/>
  <c r="K416" i="1"/>
  <c r="K414" i="1"/>
  <c r="K445" i="1"/>
  <c r="K432" i="1"/>
  <c r="K443" i="1"/>
  <c r="K447" i="1"/>
  <c r="K446" i="1"/>
  <c r="K444" i="1"/>
  <c r="K442" i="1"/>
  <c r="K441" i="1"/>
  <c r="K440" i="1"/>
  <c r="K439" i="1"/>
  <c r="K438" i="1"/>
  <c r="K437" i="1"/>
  <c r="K436" i="1"/>
  <c r="K435" i="1"/>
  <c r="K434" i="1"/>
  <c r="K433" i="1"/>
  <c r="K431" i="1"/>
  <c r="K430" i="1"/>
  <c r="K429" i="1"/>
  <c r="K428" i="1"/>
  <c r="K427" i="1"/>
  <c r="K426" i="1"/>
  <c r="K425" i="1"/>
  <c r="K424" i="1"/>
  <c r="K423" i="1"/>
  <c r="K422" i="1"/>
  <c r="K420" i="1"/>
  <c r="K419" i="1"/>
  <c r="K418" i="1"/>
  <c r="K417" i="1"/>
  <c r="K415" i="1"/>
  <c r="K421" i="1"/>
  <c r="K382" i="1"/>
  <c r="K380" i="1"/>
  <c r="K411" i="1"/>
  <c r="K398" i="1"/>
  <c r="K410" i="1"/>
  <c r="K413" i="1"/>
  <c r="K412" i="1"/>
  <c r="K409" i="1"/>
  <c r="K408" i="1"/>
  <c r="K407" i="1"/>
  <c r="K406" i="1"/>
  <c r="K405" i="1"/>
  <c r="K404" i="1"/>
  <c r="K403" i="1"/>
  <c r="K402" i="1"/>
  <c r="K401" i="1"/>
  <c r="K400" i="1"/>
  <c r="K399" i="1"/>
  <c r="K397" i="1"/>
  <c r="K396" i="1"/>
  <c r="K395" i="1"/>
  <c r="K394" i="1"/>
  <c r="K393" i="1"/>
  <c r="K392" i="1"/>
  <c r="K391" i="1"/>
  <c r="K390" i="1"/>
  <c r="K389" i="1"/>
  <c r="K388" i="1"/>
  <c r="K386" i="1"/>
  <c r="K385" i="1"/>
  <c r="K384" i="1"/>
  <c r="K383" i="1"/>
  <c r="K381" i="1"/>
  <c r="K387" i="1"/>
  <c r="K360" i="1"/>
  <c r="K357" i="1"/>
  <c r="K356" i="1"/>
  <c r="K376" i="1"/>
  <c r="K379" i="1"/>
  <c r="K378" i="1"/>
  <c r="K377" i="1"/>
  <c r="K375" i="1"/>
  <c r="K374" i="1"/>
  <c r="K373" i="1"/>
  <c r="K372" i="1"/>
  <c r="K371" i="1"/>
  <c r="K370" i="1"/>
  <c r="K369" i="1"/>
  <c r="K368" i="1"/>
  <c r="K367" i="1"/>
  <c r="K366" i="1"/>
  <c r="K364" i="1"/>
  <c r="K363" i="1"/>
  <c r="K362" i="1"/>
  <c r="K361" i="1"/>
  <c r="K359" i="1"/>
  <c r="K358" i="1"/>
  <c r="K365" i="1"/>
  <c r="K336" i="1"/>
  <c r="K333" i="1"/>
  <c r="K332" i="1"/>
  <c r="K352" i="1"/>
  <c r="K355" i="1"/>
  <c r="K354" i="1"/>
  <c r="K353" i="1"/>
  <c r="K351" i="1"/>
  <c r="K350" i="1"/>
  <c r="K349" i="1"/>
  <c r="K348" i="1"/>
  <c r="K347" i="1"/>
  <c r="K346" i="1"/>
  <c r="K345" i="1"/>
  <c r="K344" i="1"/>
  <c r="K343" i="1"/>
  <c r="K342" i="1"/>
  <c r="K340" i="1"/>
  <c r="K339" i="1"/>
  <c r="K338" i="1"/>
  <c r="K337" i="1"/>
  <c r="K335" i="1"/>
  <c r="K334" i="1"/>
  <c r="K341" i="1"/>
  <c r="K312" i="1"/>
  <c r="K309" i="1"/>
  <c r="K308" i="1"/>
  <c r="K328" i="1"/>
  <c r="K331" i="1"/>
  <c r="K330" i="1"/>
  <c r="K329" i="1"/>
  <c r="K327" i="1"/>
  <c r="K326" i="1"/>
  <c r="K325" i="1"/>
  <c r="K324" i="1"/>
  <c r="K323" i="1"/>
  <c r="K322" i="1"/>
  <c r="K321" i="1"/>
  <c r="K320" i="1"/>
  <c r="K319" i="1"/>
  <c r="K318" i="1"/>
  <c r="K316" i="1"/>
  <c r="K315" i="1"/>
  <c r="K314" i="1"/>
  <c r="K313" i="1"/>
  <c r="K311" i="1"/>
  <c r="K310" i="1"/>
  <c r="K317" i="1"/>
  <c r="K286" i="1"/>
  <c r="K283" i="1"/>
  <c r="K307" i="1"/>
  <c r="K303" i="1"/>
  <c r="K306" i="1"/>
  <c r="K305" i="1"/>
  <c r="K304" i="1"/>
  <c r="K302" i="1"/>
  <c r="K301" i="1"/>
  <c r="K300" i="1"/>
  <c r="K299" i="1"/>
  <c r="K298" i="1"/>
  <c r="K297" i="1"/>
  <c r="K296" i="1"/>
  <c r="K295" i="1"/>
  <c r="K294" i="1"/>
  <c r="K292" i="1"/>
  <c r="K293" i="1"/>
  <c r="K290" i="1"/>
  <c r="K289" i="1"/>
  <c r="K288" i="1"/>
  <c r="K287" i="1"/>
  <c r="K285" i="1"/>
  <c r="K284" i="1"/>
  <c r="K291" i="1"/>
  <c r="K257" i="1"/>
  <c r="K256" i="1"/>
  <c r="K282" i="1"/>
  <c r="K275" i="1"/>
  <c r="K281" i="1"/>
  <c r="K280" i="1"/>
  <c r="K279" i="1"/>
  <c r="K278" i="1"/>
  <c r="K277" i="1"/>
  <c r="K276" i="1"/>
  <c r="K274" i="1"/>
  <c r="K273" i="1"/>
  <c r="K272" i="1"/>
  <c r="K271" i="1"/>
  <c r="K270" i="1"/>
  <c r="K269" i="1"/>
  <c r="K268" i="1"/>
  <c r="K267" i="1"/>
  <c r="K266" i="1"/>
  <c r="K265" i="1"/>
  <c r="K263" i="1"/>
  <c r="K262" i="1"/>
  <c r="K261" i="1"/>
  <c r="K260" i="1"/>
  <c r="K259" i="1"/>
  <c r="K258" i="1"/>
  <c r="K264" i="1"/>
  <c r="K230" i="1"/>
  <c r="K229" i="1"/>
  <c r="K255" i="1"/>
  <c r="K248" i="1"/>
  <c r="K254" i="1"/>
  <c r="K237" i="1"/>
  <c r="K253" i="1"/>
  <c r="K252" i="1"/>
  <c r="K251" i="1"/>
  <c r="K250" i="1"/>
  <c r="K249" i="1"/>
  <c r="K247" i="1"/>
  <c r="K246" i="1"/>
  <c r="K245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K231" i="1"/>
  <c r="K203" i="1"/>
  <c r="K202" i="1"/>
  <c r="K228" i="1"/>
  <c r="K221" i="1"/>
  <c r="K227" i="1"/>
  <c r="K226" i="1"/>
  <c r="K225" i="1"/>
  <c r="K224" i="1"/>
  <c r="K223" i="1"/>
  <c r="K222" i="1"/>
  <c r="K220" i="1"/>
  <c r="K219" i="1"/>
  <c r="K218" i="1"/>
  <c r="K217" i="1"/>
  <c r="K216" i="1"/>
  <c r="K215" i="1"/>
  <c r="K214" i="1"/>
  <c r="K213" i="1"/>
  <c r="K212" i="1"/>
  <c r="K211" i="1"/>
  <c r="K209" i="1"/>
  <c r="K208" i="1"/>
  <c r="K207" i="1"/>
  <c r="K206" i="1"/>
  <c r="K205" i="1"/>
  <c r="K204" i="1"/>
  <c r="K210" i="1"/>
  <c r="K176" i="1"/>
  <c r="K175" i="1"/>
  <c r="K201" i="1"/>
  <c r="K194" i="1"/>
  <c r="K200" i="1"/>
  <c r="K199" i="1"/>
  <c r="K198" i="1"/>
  <c r="K197" i="1"/>
  <c r="K196" i="1"/>
  <c r="K195" i="1"/>
  <c r="K193" i="1"/>
  <c r="K192" i="1"/>
  <c r="K191" i="1"/>
  <c r="K190" i="1"/>
  <c r="K189" i="1"/>
  <c r="K188" i="1"/>
  <c r="K187" i="1"/>
  <c r="K186" i="1"/>
  <c r="K185" i="1"/>
  <c r="K184" i="1"/>
  <c r="K182" i="1"/>
  <c r="K181" i="1"/>
  <c r="K180" i="1"/>
  <c r="K179" i="1"/>
  <c r="K178" i="1"/>
  <c r="K177" i="1"/>
  <c r="K183" i="1"/>
  <c r="K155" i="1"/>
  <c r="K154" i="1"/>
  <c r="K174" i="1"/>
  <c r="K169" i="1"/>
  <c r="K173" i="1"/>
  <c r="K161" i="1"/>
  <c r="K172" i="1"/>
  <c r="K171" i="1"/>
  <c r="K170" i="1"/>
  <c r="K168" i="1"/>
  <c r="K167" i="1"/>
  <c r="K166" i="1"/>
  <c r="K165" i="1"/>
  <c r="K164" i="1"/>
  <c r="K163" i="1"/>
  <c r="K162" i="1"/>
  <c r="K160" i="1"/>
  <c r="K159" i="1"/>
  <c r="K158" i="1"/>
  <c r="K157" i="1"/>
  <c r="K156" i="1"/>
  <c r="K134" i="1"/>
  <c r="K133" i="1"/>
  <c r="K153" i="1"/>
  <c r="K148" i="1"/>
  <c r="K152" i="1"/>
  <c r="K140" i="1"/>
  <c r="K151" i="1"/>
  <c r="K150" i="1"/>
  <c r="K149" i="1"/>
  <c r="K147" i="1"/>
  <c r="K146" i="1"/>
  <c r="K145" i="1"/>
  <c r="K144" i="1"/>
  <c r="K143" i="1"/>
  <c r="K142" i="1"/>
  <c r="K141" i="1"/>
  <c r="K139" i="1"/>
  <c r="K138" i="1"/>
  <c r="K137" i="1"/>
  <c r="K136" i="1"/>
  <c r="K135" i="1"/>
  <c r="K113" i="1"/>
  <c r="K112" i="1"/>
  <c r="K132" i="1"/>
  <c r="K127" i="1"/>
  <c r="K131" i="1"/>
  <c r="K119" i="1"/>
  <c r="K130" i="1"/>
  <c r="K129" i="1"/>
  <c r="K128" i="1"/>
  <c r="K126" i="1"/>
  <c r="K125" i="1"/>
  <c r="K124" i="1"/>
  <c r="K123" i="1"/>
  <c r="K122" i="1"/>
  <c r="K121" i="1"/>
  <c r="K120" i="1"/>
  <c r="K118" i="1"/>
  <c r="K117" i="1"/>
  <c r="K116" i="1"/>
  <c r="K115" i="1"/>
  <c r="K114" i="1"/>
  <c r="K92" i="1"/>
  <c r="K91" i="1"/>
  <c r="K111" i="1"/>
  <c r="K106" i="1"/>
  <c r="K110" i="1"/>
  <c r="K98" i="1"/>
  <c r="K109" i="1"/>
  <c r="K108" i="1"/>
  <c r="K107" i="1"/>
  <c r="K105" i="1"/>
  <c r="K104" i="1"/>
  <c r="K103" i="1"/>
  <c r="K102" i="1"/>
  <c r="K101" i="1"/>
  <c r="K100" i="1"/>
  <c r="K99" i="1"/>
  <c r="K97" i="1"/>
  <c r="K96" i="1"/>
  <c r="K95" i="1"/>
  <c r="K94" i="1"/>
  <c r="K93" i="1"/>
  <c r="DA1692" i="1" l="1"/>
  <c r="DA1687" i="1"/>
  <c r="CX1692" i="1"/>
  <c r="CX1687" i="1"/>
  <c r="CU1676" i="1"/>
  <c r="CU1692" i="1"/>
  <c r="CU1687" i="1"/>
  <c r="CU1673" i="1"/>
  <c r="CR1676" i="1"/>
  <c r="CR1692" i="1"/>
  <c r="CR1687" i="1"/>
  <c r="CR1673" i="1"/>
  <c r="CO1676" i="1"/>
  <c r="CO1692" i="1"/>
  <c r="CO1687" i="1"/>
  <c r="CO1673" i="1"/>
  <c r="CL1676" i="1"/>
  <c r="CL1692" i="1"/>
  <c r="CL1687" i="1"/>
  <c r="CL1673" i="1"/>
  <c r="CI1676" i="1"/>
  <c r="CI1692" i="1"/>
  <c r="CI1687" i="1"/>
  <c r="CI1673" i="1"/>
  <c r="CF1676" i="1"/>
  <c r="CF1692" i="1"/>
  <c r="CF1687" i="1"/>
  <c r="CF1673" i="1"/>
  <c r="DA1545" i="1"/>
  <c r="DA1544" i="1"/>
  <c r="CX1540" i="1"/>
  <c r="CX1545" i="1"/>
  <c r="CX1544" i="1"/>
  <c r="CU1540" i="1"/>
  <c r="CU1545" i="1"/>
  <c r="CU1544" i="1"/>
  <c r="CU1538" i="1"/>
  <c r="CU1533" i="1"/>
  <c r="CU1531" i="1"/>
  <c r="CR1540" i="1"/>
  <c r="CR1545" i="1"/>
  <c r="CR1544" i="1"/>
  <c r="CR1538" i="1"/>
  <c r="CR1533" i="1"/>
  <c r="CR1531" i="1"/>
  <c r="CO1540" i="1"/>
  <c r="CO1545" i="1"/>
  <c r="CO1544" i="1"/>
  <c r="CO1538" i="1"/>
  <c r="CO1533" i="1"/>
  <c r="CO1531" i="1"/>
  <c r="CL1540" i="1"/>
  <c r="CL1545" i="1"/>
  <c r="CL1544" i="1"/>
  <c r="CL1538" i="1"/>
  <c r="CL1533" i="1"/>
  <c r="CL1531" i="1"/>
  <c r="CI1540" i="1"/>
  <c r="CI1545" i="1"/>
  <c r="CI1544" i="1"/>
  <c r="CI1538" i="1"/>
  <c r="CI1533" i="1"/>
  <c r="CI1531" i="1"/>
  <c r="CF1540" i="1"/>
  <c r="CF1545" i="1"/>
  <c r="CF1544" i="1"/>
  <c r="CF1538" i="1"/>
  <c r="CF1533" i="1"/>
  <c r="CF1531" i="1"/>
  <c r="CC1540" i="1" l="1"/>
  <c r="CC1531" i="1"/>
  <c r="CC1533" i="1"/>
  <c r="CC1544" i="1"/>
  <c r="CC1538" i="1"/>
  <c r="CC1545" i="1"/>
  <c r="CA1692" i="1"/>
  <c r="CA1687" i="1"/>
  <c r="CA1676" i="1"/>
  <c r="CA1673" i="1"/>
  <c r="CA1538" i="1"/>
  <c r="CA1544" i="1"/>
  <c r="CA1540" i="1"/>
  <c r="CA1528" i="1"/>
  <c r="CA1531" i="1"/>
  <c r="CA1545" i="1"/>
  <c r="CA1533" i="1"/>
</calcChain>
</file>

<file path=xl/sharedStrings.xml><?xml version="1.0" encoding="utf-8"?>
<sst xmlns="http://schemas.openxmlformats.org/spreadsheetml/2006/main" count="7406" uniqueCount="324">
  <si>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</si>
  <si>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</si>
  <si>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</si>
  <si>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</si>
  <si>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</si>
  <si>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</si>
  <si>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</si>
  <si>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</si>
  <si>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</si>
  <si>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</si>
  <si>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</si>
  <si>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</si>
  <si>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</si>
  <si>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</si>
  <si>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</si>
  <si>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</si>
  <si>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</si>
  <si>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</si>
  <si>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</si>
  <si>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</si>
  <si>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</si>
  <si>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</si>
  <si>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</si>
  <si>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</si>
  <si>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</si>
  <si>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</si>
  <si>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</si>
  <si>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</si>
  <si>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</si>
  <si>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</si>
  <si>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</si>
  <si>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</si>
  <si>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</si>
  <si>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</si>
  <si>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</si>
  <si>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</si>
  <si>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</si>
  <si>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</si>
  <si>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</si>
  <si>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</si>
  <si>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</si>
  <si>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</si>
  <si>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</si>
  <si>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</si>
  <si>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</si>
  <si>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</si>
  <si>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</si>
  <si>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</si>
  <si>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</si>
  <si>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</si>
  <si>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</si>
  <si>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</si>
  <si>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</si>
  <si>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</si>
  <si>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</si>
  <si>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</si>
  <si>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</si>
  <si>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</si>
  <si>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</si>
  <si>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</si>
  <si>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</si>
  <si>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</si>
  <si>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</si>
  <si>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</si>
  <si>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</si>
  <si>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</si>
  <si>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</si>
  <si>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</si>
  <si>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</si>
  <si>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</si>
  <si>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</si>
  <si>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</si>
  <si>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</si>
  <si>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</si>
  <si>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</si>
  <si>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</si>
  <si>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</si>
  <si>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</si>
  <si>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</si>
  <si>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</si>
  <si>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</si>
  <si>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</si>
  <si>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</si>
  <si>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</si>
  <si>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</si>
  <si>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</si>
  <si>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</si>
  <si>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</si>
  <si>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</si>
  <si>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</si>
  <si>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</si>
  <si>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</si>
  <si>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</si>
  <si>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</si>
  <si>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</si>
  <si>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</si>
  <si>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</si>
  <si>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</si>
  <si>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</si>
  <si>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</si>
  <si>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</si>
  <si>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</si>
  <si>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</si>
  <si>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</si>
  <si>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</si>
  <si>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</si>
  <si>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</si>
  <si>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</si>
  <si>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</si>
  <si>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</si>
  <si>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</si>
  <si>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</si>
  <si>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</si>
  <si>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</si>
  <si>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</si>
  <si>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</si>
  <si>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</si>
  <si>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</si>
  <si>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</si>
  <si>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</si>
  <si>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</si>
  <si>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</si>
  <si>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</si>
  <si>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</si>
  <si>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</si>
  <si>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</si>
  <si>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</si>
  <si>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</si>
  <si>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</si>
  <si>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</si>
  <si>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</si>
  <si>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</si>
  <si>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</si>
  <si>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</si>
  <si>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</si>
  <si>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</si>
  <si>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</si>
  <si>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</si>
  <si>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</si>
  <si>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</si>
  <si>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</si>
  <si>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</si>
  <si>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</si>
  <si>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</si>
  <si>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</si>
  <si>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</si>
  <si>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</si>
  <si>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</si>
  <si>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</si>
  <si>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</si>
  <si>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</si>
  <si>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</si>
  <si>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</si>
  <si>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</si>
  <si>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</si>
  <si>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</si>
  <si>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</si>
  <si>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</si>
  <si>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</si>
  <si>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</si>
  <si>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</si>
  <si>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</si>
  <si>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</si>
  <si>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</si>
  <si>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</si>
  <si>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</si>
  <si>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</si>
  <si>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</si>
  <si>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</si>
  <si>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</si>
  <si>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</si>
  <si>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</si>
  <si>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</si>
  <si>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</si>
  <si>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</si>
  <si>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</si>
  <si>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</si>
  <si>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</si>
  <si>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</si>
  <si>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</si>
  <si>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</si>
  <si>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</si>
  <si>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</si>
  <si>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</si>
  <si>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</si>
  <si>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</si>
  <si>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</si>
  <si>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</si>
  <si>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</si>
  <si>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</si>
  <si>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</si>
  <si>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</si>
  <si>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</si>
  <si>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</si>
  <si>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</si>
  <si>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</si>
  <si>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</si>
  <si>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</si>
  <si>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</si>
  <si>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</si>
  <si>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</si>
  <si>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</si>
  <si>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</si>
  <si>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</si>
  <si>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</si>
  <si>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</si>
  <si>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</si>
  <si>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</si>
  <si>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</si>
  <si>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</si>
  <si>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</si>
  <si>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</si>
  <si>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</si>
  <si>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</si>
  <si>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</si>
  <si>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</si>
  <si>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</si>
  <si>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</si>
  <si>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</si>
  <si>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</si>
  <si>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</si>
  <si>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</si>
  <si>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</si>
  <si>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</si>
  <si>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</si>
  <si>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</si>
  <si>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</si>
  <si>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</si>
  <si>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Cotton.Leaf.SLA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</si>
  <si>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</si>
  <si>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</si>
  <si>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</si>
  <si>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</si>
  <si>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</si>
  <si>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</si>
  <si>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</si>
  <si>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</si>
  <si>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</si>
  <si>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</si>
  <si>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</si>
  <si>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</si>
  <si>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</si>
  <si>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</si>
  <si>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</si>
  <si>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</si>
  <si>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</si>
  <si>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</si>
  <si>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</si>
  <si>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</si>
  <si>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</si>
  <si>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</si>
  <si>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</si>
  <si>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</si>
  <si>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</si>
  <si>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</si>
  <si>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</si>
  <si>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</si>
  <si>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</si>
  <si>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</si>
  <si>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</si>
  <si>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</si>
  <si>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</si>
  <si>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</si>
  <si>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</si>
  <si>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</si>
  <si>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</si>
  <si>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</si>
  <si>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</si>
  <si>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</si>
  <si>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</si>
  <si>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</si>
  <si>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</si>
  <si>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</si>
  <si>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</si>
  <si>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</si>
  <si>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</si>
  <si>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</si>
  <si>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</si>
  <si>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</si>
  <si>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</si>
  <si>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</si>
  <si>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</si>
  <si>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</si>
  <si>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</si>
  <si>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</si>
  <si>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</si>
  <si>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</si>
  <si>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</si>
  <si>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</si>
  <si>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</si>
  <si>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</si>
  <si>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</si>
  <si>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</si>
  <si>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</si>
  <si>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</si>
  <si>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</si>
  <si>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</si>
  <si>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</si>
  <si>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Rose0203_C</t>
  </si>
  <si>
    <t>EXP 2: 2002-2003 Narrabri growth analysis: conventionally spaced (1m) treatment</t>
  </si>
  <si>
    <t>Maturity picks</t>
  </si>
  <si>
    <t>Sicala V-3RRi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</si>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</sst>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5" borderId="0" applyNumberFormat="0" applyBorder="0" applyAlignment="0" applyProtection="0"/>
    <xf numFmtId="0" fontId="6" fillId="6" borderId="0" applyNumberFormat="0" applyBorder="0" applyAlignment="0" applyProtection="0"/>
    <xf numFmtId="43" fontId="7" fillId="0" borderId="0" applyFon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64" fontId="0" fillId="3" borderId="0" xfId="0" applyNumberFormat="1" applyFill="1"/>
    <xf numFmtId="0" fontId="3" fillId="0" borderId="0" xfId="0" applyFont="1"/>
    <xf numFmtId="14" fontId="0" fillId="0" borderId="0" xfId="0" applyNumberFormat="1"/>
    <xf numFmtId="164" fontId="3" fillId="0" borderId="0" xfId="0" applyNumberFormat="1" applyFont="1"/>
    <xf numFmtId="164" fontId="0" fillId="2" borderId="0" xfId="0" applyNumberFormat="1" applyFill="1"/>
    <xf numFmtId="2" fontId="0" fillId="0" borderId="0" xfId="0" applyNumberFormat="1"/>
    <xf numFmtId="2" fontId="3" fillId="0" borderId="0" xfId="0" applyNumberFormat="1" applyFont="1"/>
    <xf numFmtId="1" fontId="3" fillId="0" borderId="0" xfId="0" applyNumberFormat="1" applyFont="1"/>
    <xf numFmtId="0" fontId="0" fillId="4" borderId="0" xfId="0" applyFill="1"/>
    <xf numFmtId="164" fontId="0" fillId="4" borderId="0" xfId="0" applyNumberFormat="1" applyFill="1"/>
    <xf numFmtId="1" fontId="0" fillId="4" borderId="0" xfId="0" applyNumberFormat="1" applyFill="1"/>
    <xf numFmtId="165" fontId="0" fillId="0" borderId="0" xfId="0" applyNumberFormat="1"/>
    <xf numFmtId="0" fontId="3" fillId="3" borderId="0" xfId="0" applyFont="1" applyFill="1"/>
    <xf numFmtId="164" fontId="3" fillId="3" borderId="0" xfId="0" applyNumberFormat="1" applyFont="1" applyFill="1"/>
    <xf numFmtId="1" fontId="3" fillId="3" borderId="0" xfId="0" applyNumberFormat="1" applyFont="1" applyFill="1"/>
    <xf numFmtId="166" fontId="0" fillId="0" borderId="0" xfId="0" applyNumberFormat="1"/>
    <xf numFmtId="164" fontId="0" fillId="7" borderId="0" xfId="0" applyNumberFormat="1" applyFill="1"/>
    <xf numFmtId="167" fontId="3" fillId="0" borderId="0" xfId="0" applyNumberFormat="1" applyFont="1"/>
    <xf numFmtId="167" fontId="0" fillId="0" borderId="0" xfId="0" applyNumberFormat="1"/>
    <xf numFmtId="167" fontId="5" fillId="5" borderId="0" xfId="2" applyNumberFormat="1"/>
    <xf numFmtId="0" fontId="0" fillId="0" borderId="0" xfId="0" applyAlignment="1">
      <alignment vertical="center" wrapText="1"/>
    </xf>
    <xf numFmtId="166" fontId="3" fillId="0" borderId="0" xfId="0" applyNumberFormat="1" applyFont="1"/>
    <xf numFmtId="1" fontId="6" fillId="0" borderId="0" xfId="3" applyNumberFormat="1" applyFill="1"/>
    <xf numFmtId="1" fontId="0" fillId="0" borderId="1" xfId="0" applyNumberFormat="1" applyBorder="1"/>
    <xf numFmtId="1" fontId="2" fillId="0" borderId="0" xfId="1" applyNumberFormat="1" applyFont="1" applyAlignment="1">
      <alignment horizontal="right" wrapText="1"/>
    </xf>
    <xf numFmtId="0" fontId="4" fillId="0" borderId="0" xfId="0" applyFont="1"/>
    <xf numFmtId="168" fontId="0" fillId="0" borderId="0" xfId="0" applyNumberFormat="1"/>
    <xf numFmtId="2" fontId="0" fillId="0" borderId="1" xfId="0" applyNumberFormat="1" applyBorder="1"/>
    <xf numFmtId="2" fontId="2" fillId="0" borderId="0" xfId="1" applyNumberFormat="1" applyFont="1" applyAlignment="1">
      <alignment horizontal="right" wrapText="1"/>
    </xf>
    <xf numFmtId="1" fontId="5" fillId="0" borderId="0" xfId="2" applyNumberFormat="1" applyFill="1"/>
    <xf numFmtId="0" fontId="5" fillId="5" borderId="0" xfId="2"/>
    <xf numFmtId="0" fontId="0" fillId="3" borderId="0" xfId="0" applyFill="1"/>
    <xf numFmtId="165" fontId="5" fillId="5" borderId="0" xfId="2" applyNumberFormat="1"/>
    <xf numFmtId="1" fontId="5" fillId="5" borderId="0" xfId="2" applyNumberFormat="1"/>
    <xf numFmtId="169" fontId="0" fillId="0" borderId="0" xfId="4" applyNumberFormat="1" applyFont="1" applyFill="1"/>
    <xf numFmtId="15" fontId="0" fillId="0" borderId="0" xfId="0" applyNumberFormat="1"/>
    <xf numFmtId="15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0" fontId="8" fillId="0" borderId="0" xfId="0" applyFont="1"/>
    <xf numFmtId="2" fontId="5" fillId="5" borderId="0" xfId="2" applyNumberFormat="1"/>
    <xf numFmtId="166" fontId="5" fillId="5" borderId="0" xfId="2" applyNumberFormat="1"/>
    <xf numFmtId="166" fontId="2" fillId="0" borderId="0" xfId="1" applyNumberFormat="1" applyFont="1" applyAlignment="1">
      <alignment horizontal="right" wrapText="1"/>
    </xf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sheetPr filterMode="1"/>
  <dimension ref="A1:EV2618"/>
  <sheetViews>
    <sheetView tabSelected="1" zoomScaleNormal="100" workbookViewId="0">
      <pane xSplit="3" ySplit="1" topLeftCell="CW2" activePane="bottomRight" state="frozen"/>
      <selection pane="topRight" activeCell="D1" sqref="D1"/>
      <selection pane="bottomLeft" activeCell="A2" sqref="A2"/>
      <selection pane="bottomRight" activeCell="DN1" sqref="DN1"/>
    </sheetView>
  </sheetViews>
  <sheetFormatPr defaultColWidth="39.59765625" defaultRowHeight="14.25" x14ac:dyDescent="0.45"/>
  <cols>
    <col min="1" max="1" width="39.73046875" bestFit="1" customWidth="1"/>
    <col min="2" max="2" width="74.1328125" hidden="1" customWidth="1"/>
    <col min="3" max="3" width="13.86328125" bestFit="1" customWidth="1"/>
    <col min="4" max="4" width="25.1328125" bestFit="1" customWidth="1"/>
    <col min="5" max="5" width="37.59765625" bestFit="1" customWidth="1"/>
    <col min="6" max="6" width="13.265625" bestFit="1" customWidth="1"/>
    <col min="7" max="7" width="35.73046875" bestFit="1" customWidth="1"/>
    <col min="8" max="8" width="15.3984375" bestFit="1" customWidth="1"/>
    <col min="9" max="9" width="31.1328125" bestFit="1" customWidth="1"/>
    <col min="10" max="10" width="32" bestFit="1" customWidth="1"/>
    <col min="11" max="11" width="19.1328125" bestFit="1" customWidth="1"/>
    <col min="12" max="13" width="20.265625" bestFit="1" customWidth="1"/>
    <col min="14" max="14" width="26.73046875" bestFit="1" customWidth="1"/>
    <col min="15" max="15" width="21.73046875" bestFit="1" customWidth="1"/>
    <col min="16" max="16" width="18.73046875" bestFit="1" customWidth="1"/>
    <col min="17" max="17" width="34" bestFit="1" customWidth="1"/>
    <col min="18" max="18" width="31.73046875" bestFit="1" customWidth="1"/>
    <col min="19" max="19" width="33" bestFit="1" customWidth="1"/>
    <col min="20" max="20" width="30" bestFit="1" customWidth="1"/>
    <col min="21" max="21" width="33.265625" bestFit="1" customWidth="1"/>
    <col min="22" max="22" width="31.59765625" bestFit="1" customWidth="1"/>
    <col min="23" max="23" width="34.86328125" bestFit="1" customWidth="1"/>
    <col min="24" max="24" width="13.3984375" bestFit="1" customWidth="1"/>
    <col min="25" max="25" width="16.3984375" bestFit="1" customWidth="1"/>
    <col min="26" max="26" width="15.3984375" bestFit="1" customWidth="1"/>
    <col min="27" max="27" width="14.86328125" bestFit="1" customWidth="1"/>
    <col min="28" max="28" width="17.86328125" bestFit="1" customWidth="1"/>
    <col min="29" max="29" width="17.73046875" bestFit="1" customWidth="1"/>
    <col min="30" max="30" width="21" bestFit="1" customWidth="1"/>
    <col min="31" max="31" width="16.59765625" bestFit="1" customWidth="1"/>
    <col min="32" max="32" width="21.1328125" bestFit="1" customWidth="1"/>
    <col min="33" max="33" width="17" bestFit="1" customWidth="1"/>
    <col min="34" max="34" width="21.3984375" bestFit="1" customWidth="1"/>
    <col min="35" max="35" width="25.1328125" bestFit="1" customWidth="1"/>
    <col min="36" max="36" width="29.59765625" bestFit="1" customWidth="1"/>
    <col min="37" max="37" width="26.265625" bestFit="1" customWidth="1"/>
    <col min="38" max="38" width="24" bestFit="1" customWidth="1"/>
    <col min="39" max="39" width="17.3984375" bestFit="1" customWidth="1"/>
    <col min="40" max="40" width="24.3984375" bestFit="1" customWidth="1"/>
    <col min="41" max="41" width="15.73046875" bestFit="1" customWidth="1"/>
    <col min="42" max="42" width="17.59765625" bestFit="1" customWidth="1"/>
    <col min="43" max="43" width="12" bestFit="1" customWidth="1"/>
    <col min="44" max="44" width="8.86328125" bestFit="1" customWidth="1"/>
    <col min="45" max="45" width="12" bestFit="1" customWidth="1"/>
    <col min="46" max="46" width="11.73046875" bestFit="1" customWidth="1"/>
    <col min="47" max="47" width="10.73046875" bestFit="1" customWidth="1"/>
    <col min="48" max="48" width="12" bestFit="1" customWidth="1"/>
    <col min="49" max="49" width="17.265625" bestFit="1" customWidth="1"/>
    <col min="50" max="50" width="20.265625" bestFit="1" customWidth="1"/>
    <col min="51" max="51" width="16.1328125" bestFit="1" customWidth="1"/>
    <col min="52" max="52" width="25.73046875" bestFit="1" customWidth="1"/>
    <col min="53" max="53" width="24.59765625" bestFit="1" customWidth="1"/>
    <col min="54" max="54" width="26.73046875" bestFit="1" customWidth="1"/>
    <col min="55" max="55" width="11.73046875" bestFit="1" customWidth="1"/>
    <col min="56" max="56" width="16.3984375" bestFit="1" customWidth="1"/>
    <col min="57" max="57" width="17.59765625" bestFit="1" customWidth="1"/>
    <col min="58" max="58" width="13.3984375" bestFit="1" customWidth="1"/>
    <col min="59" max="59" width="6.73046875" bestFit="1" customWidth="1"/>
    <col min="60" max="60" width="12" bestFit="1" customWidth="1"/>
    <col min="61" max="61" width="16.265625" bestFit="1" customWidth="1"/>
    <col min="62" max="62" width="32.3984375" bestFit="1" customWidth="1"/>
    <col min="63" max="63" width="31.3984375" bestFit="1" customWidth="1"/>
    <col min="64" max="64" width="32" bestFit="1" customWidth="1"/>
    <col min="65" max="65" width="14.1328125" bestFit="1" customWidth="1"/>
    <col min="66" max="66" width="9" bestFit="1" customWidth="1"/>
    <col min="67" max="67" width="7.59765625" bestFit="1" customWidth="1"/>
    <col min="68" max="68" width="8.73046875" bestFit="1" customWidth="1"/>
    <col min="69" max="69" width="10" bestFit="1" customWidth="1"/>
    <col min="70" max="70" width="7.1328125" bestFit="1" customWidth="1"/>
    <col min="71" max="71" width="6.265625" bestFit="1" customWidth="1"/>
    <col min="72" max="72" width="15.1328125" bestFit="1" customWidth="1"/>
    <col min="73" max="73" width="12" bestFit="1" customWidth="1"/>
    <col min="74" max="74" width="11.265625" bestFit="1" customWidth="1"/>
    <col min="75" max="75" width="10.265625" bestFit="1" customWidth="1"/>
    <col min="76" max="76" width="10.59765625" bestFit="1" customWidth="1"/>
    <col min="77" max="77" width="12" bestFit="1" customWidth="1"/>
    <col min="78" max="78" width="11.73046875" bestFit="1" customWidth="1"/>
    <col min="79" max="79" width="16.73046875" bestFit="1" customWidth="1"/>
    <col min="80" max="81" width="13.59765625" bestFit="1" customWidth="1"/>
    <col min="82" max="82" width="22" bestFit="1" customWidth="1"/>
    <col min="83" max="83" width="11.1328125" bestFit="1" customWidth="1"/>
    <col min="84" max="84" width="11.73046875" bestFit="1" customWidth="1"/>
    <col min="85" max="85" width="22" bestFit="1" customWidth="1"/>
    <col min="86" max="86" width="11.1328125" bestFit="1" customWidth="1"/>
    <col min="87" max="87" width="12" bestFit="1" customWidth="1"/>
    <col min="88" max="88" width="22" bestFit="1" customWidth="1"/>
    <col min="89" max="89" width="11.1328125" bestFit="1" customWidth="1"/>
    <col min="90" max="90" width="12" bestFit="1" customWidth="1"/>
    <col min="91" max="91" width="22" bestFit="1" customWidth="1"/>
    <col min="92" max="92" width="11.1328125" bestFit="1" customWidth="1"/>
    <col min="93" max="93" width="12" bestFit="1" customWidth="1"/>
    <col min="94" max="94" width="22" bestFit="1" customWidth="1"/>
    <col min="95" max="95" width="11.1328125" bestFit="1" customWidth="1"/>
    <col min="96" max="96" width="12" bestFit="1" customWidth="1"/>
    <col min="97" max="97" width="22" bestFit="1" customWidth="1"/>
    <col min="98" max="98" width="11.1328125" bestFit="1" customWidth="1"/>
    <col min="99" max="99" width="12" bestFit="1" customWidth="1"/>
    <col min="100" max="100" width="22" bestFit="1" customWidth="1"/>
    <col min="101" max="101" width="11.1328125" bestFit="1" customWidth="1"/>
    <col min="102" max="102" width="12" bestFit="1" customWidth="1"/>
    <col min="103" max="103" width="22" bestFit="1" customWidth="1"/>
    <col min="104" max="104" width="11.1328125" bestFit="1" customWidth="1"/>
    <col min="105" max="105" width="12" bestFit="1" customWidth="1"/>
    <col min="106" max="106" width="22" bestFit="1" customWidth="1"/>
    <col min="107" max="107" width="11.1328125" bestFit="1" customWidth="1"/>
    <col min="108" max="108" width="12" bestFit="1" customWidth="1"/>
    <col min="109" max="109" width="23" bestFit="1" customWidth="1"/>
    <col min="110" max="110" width="12.1328125" bestFit="1" customWidth="1"/>
    <col min="111" max="111" width="13" bestFit="1" customWidth="1"/>
    <col min="112" max="112" width="23" bestFit="1" customWidth="1"/>
    <col min="113" max="113" width="12.1328125" bestFit="1" customWidth="1"/>
    <col min="114" max="114" width="13" bestFit="1" customWidth="1"/>
    <col min="115" max="115" width="23" bestFit="1" customWidth="1"/>
    <col min="116" max="116" width="12.1328125" bestFit="1" customWidth="1"/>
    <col min="117" max="117" width="13" bestFit="1" customWidth="1"/>
    <col min="118" max="118" width="7.1328125" bestFit="1" customWidth="1"/>
    <col min="119" max="119" width="18.1328125" bestFit="1" customWidth="1"/>
    <col min="120" max="120" width="18.265625" bestFit="1" customWidth="1"/>
    <col min="121" max="121" width="18.1328125" bestFit="1" customWidth="1"/>
    <col min="122" max="122" width="18.265625" bestFit="1" customWidth="1"/>
    <col min="123" max="123" width="18.1328125" bestFit="1" customWidth="1"/>
    <col min="124" max="124" width="18.265625" bestFit="1" customWidth="1"/>
    <col min="125" max="125" width="18.1328125" bestFit="1" customWidth="1"/>
    <col min="126" max="126" width="18.265625" bestFit="1" customWidth="1"/>
    <col min="127" max="127" width="18.1328125" bestFit="1" customWidth="1"/>
    <col min="128" max="128" width="18.265625" bestFit="1" customWidth="1"/>
    <col min="129" max="129" width="18.1328125" bestFit="1" customWidth="1"/>
    <col min="130" max="130" width="18.265625" bestFit="1" customWidth="1"/>
    <col min="131" max="131" width="18.1328125" bestFit="1" customWidth="1"/>
    <col min="132" max="132" width="18.265625" bestFit="1" customWidth="1"/>
    <col min="133" max="133" width="18.1328125" bestFit="1" customWidth="1"/>
    <col min="134" max="134" width="18.265625" bestFit="1" customWidth="1"/>
    <col min="135" max="135" width="7" bestFit="1" customWidth="1"/>
    <col min="136" max="143" width="18" bestFit="1" customWidth="1"/>
    <col min="144" max="144" width="5.86328125" bestFit="1" customWidth="1"/>
    <col min="145" max="152" width="23.3984375" bestFit="1" customWidth="1"/>
  </cols>
  <sheetData>
    <row r="1" spans="1:152" x14ac:dyDescent="0.45">
      <c r="A1" t="s">
        <v>0</v>
      </c>
      <c r="B1" t="s">
        <v>237</v>
      </c>
      <c r="C1" t="s">
        <v>1</v>
      </c>
      <c r="D1" t="s">
        <v>193</v>
      </c>
      <c r="E1" t="s">
        <v>96</v>
      </c>
      <c r="F1" t="s">
        <v>2</v>
      </c>
      <c r="G1" t="s">
        <v>79</v>
      </c>
      <c r="H1" t="s">
        <v>3</v>
      </c>
      <c r="I1" t="s">
        <v>232</v>
      </c>
      <c r="J1" t="s">
        <v>233</v>
      </c>
      <c r="K1" t="s">
        <v>234</v>
      </c>
      <c r="L1" t="s">
        <v>80</v>
      </c>
      <c r="M1" t="s">
        <v>99</v>
      </c>
      <c r="N1" t="s">
        <v>98</v>
      </c>
      <c r="O1" t="s">
        <v>302</v>
      </c>
      <c r="P1" t="s">
        <v>303</v>
      </c>
      <c r="Q1" t="s">
        <v>81</v>
      </c>
      <c r="R1" t="s">
        <v>191</v>
      </c>
      <c r="S1" t="s">
        <v>82</v>
      </c>
      <c r="T1" t="s">
        <v>231</v>
      </c>
      <c r="U1" t="s">
        <v>192</v>
      </c>
      <c r="V1" t="s">
        <v>83</v>
      </c>
      <c r="W1" t="s">
        <v>275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84</v>
      </c>
      <c r="AD1" t="s">
        <v>85</v>
      </c>
      <c r="AE1" t="s">
        <v>203</v>
      </c>
      <c r="AF1" t="s">
        <v>86</v>
      </c>
      <c r="AG1" t="s">
        <v>88</v>
      </c>
      <c r="AH1" t="s">
        <v>312</v>
      </c>
      <c r="AI1" t="s">
        <v>310</v>
      </c>
      <c r="AJ1" t="s">
        <v>311</v>
      </c>
      <c r="AK1" t="s">
        <v>309</v>
      </c>
      <c r="AL1" t="s">
        <v>307</v>
      </c>
      <c r="AM1" t="s">
        <v>228</v>
      </c>
      <c r="AN1" t="s">
        <v>87</v>
      </c>
      <c r="AO1" t="s">
        <v>204</v>
      </c>
      <c r="AP1" t="s">
        <v>308</v>
      </c>
      <c r="AQ1" t="s">
        <v>247</v>
      </c>
      <c r="AR1" t="s">
        <v>248</v>
      </c>
      <c r="AS1" t="s">
        <v>249</v>
      </c>
      <c r="AT1" t="s">
        <v>250</v>
      </c>
      <c r="AU1" t="s">
        <v>251</v>
      </c>
      <c r="AV1" t="s">
        <v>252</v>
      </c>
      <c r="AW1" t="s">
        <v>200</v>
      </c>
      <c r="AX1" t="s">
        <v>253</v>
      </c>
      <c r="AY1" t="s">
        <v>202</v>
      </c>
      <c r="AZ1" t="s">
        <v>89</v>
      </c>
      <c r="BA1" t="s">
        <v>292</v>
      </c>
      <c r="BB1" t="s">
        <v>255</v>
      </c>
      <c r="BC1" t="s">
        <v>9</v>
      </c>
      <c r="BD1" t="s">
        <v>254</v>
      </c>
      <c r="BE1" t="s">
        <v>304</v>
      </c>
      <c r="BF1" t="s">
        <v>256</v>
      </c>
      <c r="BG1" t="s">
        <v>305</v>
      </c>
      <c r="BH1" t="s">
        <v>306</v>
      </c>
      <c r="BI1" t="s">
        <v>266</v>
      </c>
      <c r="BJ1" t="s">
        <v>261</v>
      </c>
      <c r="BK1" t="s">
        <v>262</v>
      </c>
      <c r="BL1" t="s">
        <v>263</v>
      </c>
      <c r="BM1" t="s">
        <v>201</v>
      </c>
      <c r="BN1" t="s">
        <v>4</v>
      </c>
      <c r="BO1" t="s">
        <v>5</v>
      </c>
      <c r="BP1" t="s">
        <v>6</v>
      </c>
      <c r="BQ1" t="s">
        <v>7</v>
      </c>
      <c r="BR1" t="s">
        <v>242</v>
      </c>
      <c r="BS1" t="s">
        <v>8</v>
      </c>
      <c r="BT1" t="s">
        <v>264</v>
      </c>
      <c r="BU1" t="s">
        <v>63</v>
      </c>
      <c r="BV1" t="s">
        <v>61</v>
      </c>
      <c r="BW1" t="s">
        <v>62</v>
      </c>
      <c r="BX1" t="s">
        <v>100</v>
      </c>
      <c r="BY1" t="s">
        <v>244</v>
      </c>
      <c r="BZ1" t="s">
        <v>101</v>
      </c>
      <c r="CA1" t="s">
        <v>227</v>
      </c>
      <c r="CB1" t="s">
        <v>230</v>
      </c>
      <c r="CC1" t="s">
        <v>265</v>
      </c>
      <c r="CD1" t="s">
        <v>58</v>
      </c>
      <c r="CE1" t="s">
        <v>205</v>
      </c>
      <c r="CF1" t="s">
        <v>215</v>
      </c>
      <c r="CG1" t="s">
        <v>313</v>
      </c>
      <c r="CH1" t="s">
        <v>206</v>
      </c>
      <c r="CI1" t="s">
        <v>216</v>
      </c>
      <c r="CJ1" t="s">
        <v>314</v>
      </c>
      <c r="CK1" t="s">
        <v>214</v>
      </c>
      <c r="CL1" t="s">
        <v>217</v>
      </c>
      <c r="CM1" t="s">
        <v>315</v>
      </c>
      <c r="CN1" t="s">
        <v>213</v>
      </c>
      <c r="CO1" t="s">
        <v>218</v>
      </c>
      <c r="CP1" t="s">
        <v>316</v>
      </c>
      <c r="CQ1" t="s">
        <v>212</v>
      </c>
      <c r="CR1" t="s">
        <v>219</v>
      </c>
      <c r="CS1" t="s">
        <v>317</v>
      </c>
      <c r="CT1" t="s">
        <v>235</v>
      </c>
      <c r="CU1" t="s">
        <v>220</v>
      </c>
      <c r="CV1" t="s">
        <v>318</v>
      </c>
      <c r="CW1" t="s">
        <v>236</v>
      </c>
      <c r="CX1" t="s">
        <v>221</v>
      </c>
      <c r="CY1" t="s">
        <v>319</v>
      </c>
      <c r="CZ1" t="s">
        <v>211</v>
      </c>
      <c r="DA1" t="s">
        <v>222</v>
      </c>
      <c r="DB1" t="s">
        <v>320</v>
      </c>
      <c r="DC1" t="s">
        <v>210</v>
      </c>
      <c r="DD1" t="s">
        <v>223</v>
      </c>
      <c r="DE1" t="s">
        <v>321</v>
      </c>
      <c r="DF1" t="s">
        <v>209</v>
      </c>
      <c r="DG1" t="s">
        <v>224</v>
      </c>
      <c r="DH1" t="s">
        <v>322</v>
      </c>
      <c r="DI1" t="s">
        <v>208</v>
      </c>
      <c r="DJ1" t="s">
        <v>225</v>
      </c>
      <c r="DK1" t="s">
        <v>323</v>
      </c>
      <c r="DL1" t="s">
        <v>207</v>
      </c>
      <c r="DM1" t="s">
        <v>226</v>
      </c>
      <c r="DN1" t="s">
        <v>55</v>
      </c>
      <c r="DO1" t="s">
        <v>31</v>
      </c>
      <c r="DP1" t="s">
        <v>267</v>
      </c>
      <c r="DQ1" t="s">
        <v>32</v>
      </c>
      <c r="DR1" t="s">
        <v>268</v>
      </c>
      <c r="DS1" t="s">
        <v>33</v>
      </c>
      <c r="DT1" t="s">
        <v>269</v>
      </c>
      <c r="DU1" t="s">
        <v>34</v>
      </c>
      <c r="DV1" t="s">
        <v>270</v>
      </c>
      <c r="DW1" t="s">
        <v>35</v>
      </c>
      <c r="DX1" t="s">
        <v>271</v>
      </c>
      <c r="DY1" t="s">
        <v>36</v>
      </c>
      <c r="DZ1" t="s">
        <v>272</v>
      </c>
      <c r="EA1" t="s">
        <v>37</v>
      </c>
      <c r="EB1" t="s">
        <v>273</v>
      </c>
      <c r="EC1" t="s">
        <v>38</v>
      </c>
      <c r="ED1" t="s">
        <v>274</v>
      </c>
      <c r="EE1" t="s">
        <v>56</v>
      </c>
      <c r="EF1" t="s">
        <v>39</v>
      </c>
      <c r="EG1" t="s">
        <v>40</v>
      </c>
      <c r="EH1" t="s">
        <v>41</v>
      </c>
      <c r="EI1" t="s">
        <v>42</v>
      </c>
      <c r="EJ1" t="s">
        <v>43</v>
      </c>
      <c r="EK1" t="s">
        <v>44</v>
      </c>
      <c r="EL1" t="s">
        <v>45</v>
      </c>
      <c r="EM1" t="s">
        <v>46</v>
      </c>
      <c r="EN1" t="s">
        <v>57</v>
      </c>
      <c r="EO1" t="s">
        <v>47</v>
      </c>
      <c r="EP1" t="s">
        <v>48</v>
      </c>
      <c r="EQ1" t="s">
        <v>49</v>
      </c>
      <c r="ER1" t="s">
        <v>50</v>
      </c>
      <c r="ES1" t="s">
        <v>51</v>
      </c>
      <c r="ET1" t="s">
        <v>52</v>
      </c>
      <c r="EU1" t="s">
        <v>53</v>
      </c>
      <c r="EV1" t="s">
        <v>54</v>
      </c>
    </row>
    <row r="2" spans="1:152" hidden="1" x14ac:dyDescent="0.45">
      <c r="A2" t="s">
        <v>257</v>
      </c>
      <c r="B2" t="s">
        <v>245</v>
      </c>
      <c r="C2" s="22">
        <v>41932</v>
      </c>
      <c r="D2" s="2">
        <v>1</v>
      </c>
      <c r="E2" s="1" t="s">
        <v>198</v>
      </c>
      <c r="F2" t="s">
        <v>10</v>
      </c>
      <c r="G2">
        <v>0</v>
      </c>
      <c r="H2" t="s">
        <v>243</v>
      </c>
      <c r="I2" s="19"/>
      <c r="K2" s="2"/>
      <c r="L2" s="2"/>
      <c r="M2" s="9"/>
      <c r="N2" s="9"/>
      <c r="O2" s="9"/>
      <c r="P2" s="9"/>
      <c r="Q2" s="2"/>
      <c r="R2" s="2"/>
      <c r="S2" s="2"/>
      <c r="T2" s="2"/>
      <c r="U2" s="2"/>
      <c r="V2" s="2"/>
      <c r="W2" s="2"/>
      <c r="X2" s="9"/>
      <c r="Y2" s="9"/>
      <c r="Z2" s="9"/>
      <c r="AA2" s="9"/>
      <c r="AB2" s="9"/>
      <c r="AC2" s="2"/>
      <c r="AD2" s="15"/>
      <c r="AE2" s="9"/>
      <c r="AF2" s="2"/>
      <c r="AG2" s="9"/>
      <c r="AH2" s="9"/>
      <c r="AI2" s="9"/>
      <c r="AJ2" s="9"/>
      <c r="AK2" s="9"/>
      <c r="AL2" s="9"/>
      <c r="AM2" s="15"/>
      <c r="AN2" s="15"/>
      <c r="AO2" s="9"/>
      <c r="AP2" s="9"/>
      <c r="AQ2" s="2"/>
      <c r="AR2" s="2"/>
      <c r="AS2" s="2"/>
      <c r="AT2" s="2"/>
      <c r="AU2" s="2"/>
      <c r="AV2" s="2"/>
      <c r="AW2" s="2"/>
      <c r="AX2" s="15"/>
      <c r="AY2" s="2"/>
      <c r="AZ2" s="2"/>
      <c r="BA2" s="2"/>
      <c r="BB2" s="9"/>
      <c r="BC2" s="19"/>
      <c r="BD2" s="2"/>
      <c r="BE2" s="2"/>
      <c r="BF2" s="19"/>
      <c r="BG2" s="19"/>
      <c r="BH2" s="19"/>
      <c r="BI2" s="19"/>
      <c r="BJ2" s="19"/>
      <c r="BK2" s="19"/>
      <c r="BL2" s="19"/>
      <c r="BM2" s="2"/>
      <c r="BN2" s="2"/>
      <c r="BO2" s="2"/>
      <c r="BP2" s="2"/>
      <c r="BQ2" s="2"/>
      <c r="BR2" s="2"/>
      <c r="BS2" s="2"/>
      <c r="BT2" s="2"/>
      <c r="BU2" s="2"/>
      <c r="BV2" s="2"/>
      <c r="BW2" s="9"/>
      <c r="BX2" s="2"/>
      <c r="BY2" s="2"/>
      <c r="BZ2" s="9"/>
      <c r="CA2" s="2"/>
      <c r="CB2" s="2"/>
      <c r="CC2" s="2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</row>
    <row r="3" spans="1:152" hidden="1" x14ac:dyDescent="0.45">
      <c r="A3" t="s">
        <v>257</v>
      </c>
      <c r="B3" t="s">
        <v>245</v>
      </c>
      <c r="C3" s="22">
        <v>41961</v>
      </c>
      <c r="D3" s="2"/>
      <c r="E3" s="1"/>
      <c r="G3">
        <v>29</v>
      </c>
      <c r="H3" t="s">
        <v>243</v>
      </c>
      <c r="I3" s="19"/>
      <c r="K3" s="2"/>
      <c r="L3" s="2"/>
      <c r="M3" s="9"/>
      <c r="N3" s="9"/>
      <c r="O3" s="9"/>
      <c r="P3" s="9"/>
      <c r="Q3" s="2"/>
      <c r="R3" s="2"/>
      <c r="S3" s="2"/>
      <c r="T3" s="2"/>
      <c r="U3" s="2"/>
      <c r="V3" s="2"/>
      <c r="W3" s="2"/>
      <c r="X3" s="9"/>
      <c r="Y3" s="9"/>
      <c r="Z3" s="9"/>
      <c r="AA3" s="9"/>
      <c r="AB3" s="9"/>
      <c r="AC3" s="2"/>
      <c r="AD3" s="15"/>
      <c r="AE3" s="9"/>
      <c r="AF3" s="2"/>
      <c r="AG3" s="9"/>
      <c r="AH3" s="9"/>
      <c r="AI3" s="9"/>
      <c r="AJ3" s="9"/>
      <c r="AK3" s="9"/>
      <c r="AL3" s="9"/>
      <c r="AM3" s="15"/>
      <c r="AN3" s="15"/>
      <c r="AO3" s="9"/>
      <c r="AP3" s="9"/>
      <c r="AQ3" s="2"/>
      <c r="AR3" s="2"/>
      <c r="AS3" s="2"/>
      <c r="AT3" s="2"/>
      <c r="AU3" s="2"/>
      <c r="AV3" s="2"/>
      <c r="AW3" s="2"/>
      <c r="AX3" s="15"/>
      <c r="AY3" s="2"/>
      <c r="AZ3" s="2"/>
      <c r="BA3" s="2"/>
      <c r="BB3" s="9"/>
      <c r="BC3" s="19"/>
      <c r="BD3" s="2"/>
      <c r="BE3" s="2"/>
      <c r="BF3" s="19"/>
      <c r="BG3" s="19"/>
      <c r="BH3" s="19"/>
      <c r="BI3" s="19"/>
      <c r="BJ3" s="19"/>
      <c r="BK3" s="19"/>
      <c r="BL3" s="19"/>
      <c r="BM3" s="2"/>
      <c r="BN3" s="2"/>
      <c r="BO3" s="2"/>
      <c r="BP3" s="2"/>
      <c r="BQ3" s="2"/>
      <c r="BR3" s="2"/>
      <c r="BS3" s="2"/>
      <c r="BT3" s="2"/>
      <c r="BU3" s="2"/>
      <c r="BV3" s="2"/>
      <c r="BW3" s="9"/>
      <c r="BX3" s="2">
        <v>155.16677081796246</v>
      </c>
      <c r="BY3" s="2">
        <v>1200</v>
      </c>
      <c r="BZ3" s="9"/>
      <c r="CA3" s="2"/>
      <c r="CB3" s="2"/>
      <c r="CC3" s="2"/>
      <c r="CD3" s="9"/>
      <c r="CE3" s="2">
        <v>150</v>
      </c>
      <c r="CF3" s="9">
        <v>26.337412587412587</v>
      </c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</row>
    <row r="4" spans="1:152" hidden="1" x14ac:dyDescent="0.45">
      <c r="A4" t="s">
        <v>257</v>
      </c>
      <c r="B4" t="s">
        <v>245</v>
      </c>
      <c r="C4" s="21">
        <v>41976</v>
      </c>
      <c r="G4">
        <v>44</v>
      </c>
      <c r="H4" t="s">
        <v>243</v>
      </c>
      <c r="I4" s="19"/>
      <c r="L4">
        <v>30</v>
      </c>
      <c r="AC4" s="2"/>
      <c r="AE4" s="9"/>
      <c r="AF4" s="2"/>
      <c r="AG4" s="9"/>
      <c r="AH4" s="9"/>
      <c r="AI4" s="9"/>
      <c r="AJ4" s="9"/>
      <c r="AK4" s="9"/>
      <c r="AL4" s="9"/>
      <c r="AO4" s="9"/>
      <c r="AP4" s="9"/>
      <c r="AQ4" s="2"/>
      <c r="AR4" s="2"/>
      <c r="AS4" s="2"/>
      <c r="AT4" s="2"/>
      <c r="AU4" s="2"/>
      <c r="AV4" s="2"/>
      <c r="AW4" s="2"/>
      <c r="AY4" s="2"/>
      <c r="AZ4" s="2"/>
      <c r="BA4" s="2"/>
      <c r="BC4" s="19"/>
      <c r="BD4" s="2"/>
      <c r="BE4" s="2"/>
      <c r="BF4" s="19"/>
      <c r="BG4" s="19"/>
      <c r="BH4" s="19"/>
      <c r="BI4" s="19"/>
      <c r="BJ4" s="19"/>
      <c r="BK4" s="19"/>
      <c r="BL4" s="19"/>
      <c r="BM4" s="2"/>
      <c r="BN4" s="2"/>
      <c r="BO4" s="2"/>
      <c r="BP4" s="2"/>
      <c r="BQ4" s="2"/>
      <c r="BR4" s="2"/>
      <c r="BS4" s="2"/>
      <c r="BT4" s="2"/>
      <c r="BU4" s="2"/>
      <c r="BV4" s="2"/>
      <c r="BX4" s="2">
        <v>161.44618632430695</v>
      </c>
      <c r="BY4" s="2">
        <v>1300</v>
      </c>
      <c r="CA4" s="2"/>
      <c r="CB4" s="2"/>
      <c r="CC4" s="2"/>
      <c r="CE4">
        <v>150</v>
      </c>
      <c r="CF4">
        <v>7.0484494900005767</v>
      </c>
      <c r="CH4">
        <v>100</v>
      </c>
      <c r="CI4">
        <v>16.221740302256343</v>
      </c>
      <c r="CK4">
        <v>100</v>
      </c>
      <c r="CL4">
        <v>15.5930159312515</v>
      </c>
      <c r="CN4">
        <v>100</v>
      </c>
      <c r="CO4">
        <v>15.077530342788705</v>
      </c>
      <c r="CQ4">
        <v>100</v>
      </c>
      <c r="CR4">
        <v>15.442527308936601</v>
      </c>
      <c r="CT4">
        <v>100</v>
      </c>
      <c r="CU4">
        <v>15.68526454911887</v>
      </c>
      <c r="CW4">
        <v>250</v>
      </c>
      <c r="CX4">
        <v>33.533449156320565</v>
      </c>
      <c r="CZ4">
        <v>200</v>
      </c>
      <c r="DA4">
        <v>21.041301568209441</v>
      </c>
      <c r="DC4">
        <v>200</v>
      </c>
      <c r="DD4">
        <v>21.802907675424358</v>
      </c>
    </row>
    <row r="5" spans="1:152" hidden="1" x14ac:dyDescent="0.45">
      <c r="A5" t="s">
        <v>257</v>
      </c>
      <c r="B5" t="s">
        <v>245</v>
      </c>
      <c r="C5" s="21">
        <v>41978</v>
      </c>
      <c r="D5" s="2">
        <v>4</v>
      </c>
      <c r="E5" t="s">
        <v>199</v>
      </c>
      <c r="F5" t="s">
        <v>12</v>
      </c>
      <c r="G5">
        <v>46</v>
      </c>
      <c r="H5" t="s">
        <v>243</v>
      </c>
      <c r="I5" s="19"/>
      <c r="R5">
        <v>46</v>
      </c>
      <c r="AC5" s="2"/>
      <c r="AE5" s="9"/>
      <c r="AF5" s="2"/>
      <c r="AG5" s="9"/>
      <c r="AH5" s="9"/>
      <c r="AI5" s="9"/>
      <c r="AJ5" s="9"/>
      <c r="AK5" s="9"/>
      <c r="AL5" s="9"/>
      <c r="AO5" s="9"/>
      <c r="AP5" s="9"/>
      <c r="AQ5" s="2"/>
      <c r="AR5" s="2"/>
      <c r="AS5" s="2"/>
      <c r="AT5" s="2"/>
      <c r="AU5" s="2"/>
      <c r="AV5" s="2"/>
      <c r="AW5" s="2"/>
      <c r="AY5" s="2"/>
      <c r="AZ5" s="2"/>
      <c r="BA5" s="2"/>
      <c r="BC5" s="19"/>
      <c r="BD5" s="2"/>
      <c r="BE5" s="2"/>
      <c r="BF5" s="19"/>
      <c r="BG5" s="19"/>
      <c r="BH5" s="19"/>
      <c r="BI5" s="19"/>
      <c r="BJ5" s="19"/>
      <c r="BK5" s="19"/>
      <c r="BL5" s="19"/>
      <c r="BM5" s="2"/>
      <c r="BN5" s="2"/>
      <c r="BO5" s="2"/>
      <c r="BP5" s="2"/>
      <c r="BQ5" s="2"/>
      <c r="BR5" s="2"/>
      <c r="BS5" s="2"/>
      <c r="BT5" s="2"/>
      <c r="BU5" s="2"/>
      <c r="BV5" s="2"/>
      <c r="BX5" s="2"/>
      <c r="BY5" s="2"/>
      <c r="CA5" s="2"/>
      <c r="CB5" s="2"/>
      <c r="CC5" s="2"/>
    </row>
    <row r="6" spans="1:152" hidden="1" x14ac:dyDescent="0.45">
      <c r="A6" t="s">
        <v>257</v>
      </c>
      <c r="B6" t="s">
        <v>245</v>
      </c>
      <c r="C6" s="21">
        <v>41982</v>
      </c>
      <c r="G6">
        <v>50</v>
      </c>
      <c r="H6" t="s">
        <v>243</v>
      </c>
      <c r="I6" s="19"/>
      <c r="L6">
        <v>30</v>
      </c>
      <c r="AC6" s="2"/>
      <c r="AE6" s="9"/>
      <c r="AF6" s="2"/>
      <c r="AG6" s="9"/>
      <c r="AH6" s="9"/>
      <c r="AI6" s="9"/>
      <c r="AJ6" s="9"/>
      <c r="AK6" s="9"/>
      <c r="AL6" s="9"/>
      <c r="AO6" s="9"/>
      <c r="AP6" s="9"/>
      <c r="AQ6" s="2"/>
      <c r="AR6" s="2"/>
      <c r="AS6" s="2"/>
      <c r="AT6" s="2"/>
      <c r="AU6" s="2"/>
      <c r="AV6" s="2"/>
      <c r="AW6" s="2"/>
      <c r="AY6" s="2"/>
      <c r="AZ6" s="2"/>
      <c r="BA6" s="2"/>
      <c r="BC6" s="19"/>
      <c r="BD6" s="2"/>
      <c r="BE6" s="2"/>
      <c r="BF6" s="19"/>
      <c r="BG6" s="19"/>
      <c r="BH6" s="19"/>
      <c r="BI6" s="19"/>
      <c r="BJ6" s="19"/>
      <c r="BK6" s="19"/>
      <c r="BL6" s="19"/>
      <c r="BM6" s="2"/>
      <c r="BN6" s="2"/>
      <c r="BO6" s="2"/>
      <c r="BP6" s="2"/>
      <c r="BQ6" s="2"/>
      <c r="BR6" s="2"/>
      <c r="BS6" s="2"/>
      <c r="BT6" s="2"/>
      <c r="BU6" s="2"/>
      <c r="BV6" s="2"/>
      <c r="BX6" s="2">
        <v>209.90683581783958</v>
      </c>
      <c r="BY6" s="2">
        <v>1300</v>
      </c>
      <c r="CA6" s="2"/>
      <c r="CB6" s="2"/>
      <c r="CC6" s="2"/>
      <c r="CE6">
        <v>150</v>
      </c>
      <c r="CF6">
        <v>34.436496676100326</v>
      </c>
      <c r="CH6">
        <v>100</v>
      </c>
      <c r="CI6">
        <v>22.846565891807195</v>
      </c>
      <c r="CK6">
        <v>100</v>
      </c>
      <c r="CL6">
        <v>19.723204669283078</v>
      </c>
      <c r="CN6">
        <v>100</v>
      </c>
      <c r="CO6">
        <v>16.888239806277461</v>
      </c>
      <c r="CQ6">
        <v>100</v>
      </c>
      <c r="CR6">
        <v>16.962682381858599</v>
      </c>
      <c r="CT6">
        <v>100</v>
      </c>
      <c r="CU6">
        <v>16.831953956447812</v>
      </c>
      <c r="CW6">
        <v>250</v>
      </c>
      <c r="CX6">
        <v>35.80998600812481</v>
      </c>
      <c r="CZ6">
        <v>200</v>
      </c>
      <c r="DA6">
        <v>23.283902163812733</v>
      </c>
      <c r="DC6">
        <v>200</v>
      </c>
      <c r="DD6">
        <v>23.123804264127564</v>
      </c>
    </row>
    <row r="7" spans="1:152" hidden="1" x14ac:dyDescent="0.45">
      <c r="A7" t="s">
        <v>257</v>
      </c>
      <c r="B7" t="s">
        <v>245</v>
      </c>
      <c r="C7" s="22">
        <v>41988</v>
      </c>
      <c r="G7">
        <v>56</v>
      </c>
      <c r="H7" t="s">
        <v>243</v>
      </c>
      <c r="I7" s="19">
        <v>11.333333333333334</v>
      </c>
      <c r="M7" s="2">
        <v>370.83333333333337</v>
      </c>
      <c r="N7" s="19">
        <v>12.666666666666666</v>
      </c>
      <c r="O7" s="19"/>
      <c r="P7" s="19"/>
      <c r="AC7" s="2">
        <v>113.14082178519774</v>
      </c>
      <c r="AD7" s="2"/>
      <c r="AE7" s="9"/>
      <c r="AF7" s="2">
        <v>141.79691848565488</v>
      </c>
      <c r="AG7" s="9">
        <v>0.74135833333333345</v>
      </c>
      <c r="AH7" s="9"/>
      <c r="AI7" s="9"/>
      <c r="AJ7" s="9"/>
      <c r="AK7" s="9"/>
      <c r="AL7" s="9"/>
      <c r="AM7" s="15">
        <f>AG7/AF7</f>
        <v>5.2283106096437078E-3</v>
      </c>
      <c r="AN7" s="2"/>
      <c r="AO7" s="9"/>
      <c r="AP7" s="9"/>
      <c r="AQ7" s="2"/>
      <c r="AR7" s="2"/>
      <c r="AS7" s="2"/>
      <c r="AT7" s="2"/>
      <c r="AU7" s="2"/>
      <c r="AV7" s="2"/>
      <c r="AW7" s="2">
        <v>1.6565476472755827</v>
      </c>
      <c r="AX7" s="2"/>
      <c r="AY7" s="2"/>
      <c r="AZ7" s="2">
        <f>AC7+AF7+AW7</f>
        <v>256.5942879181282</v>
      </c>
      <c r="BA7" s="2"/>
      <c r="BB7" s="9">
        <f>AW7/AZ7</f>
        <v>6.4559022755960142E-3</v>
      </c>
      <c r="BC7" s="19"/>
      <c r="BD7" s="2"/>
      <c r="BE7" s="2"/>
      <c r="BF7" s="19"/>
      <c r="BG7" s="19"/>
      <c r="BH7" s="19"/>
      <c r="BI7" s="19"/>
      <c r="BJ7" s="9">
        <f>AC7/AZ7</f>
        <v>0.44093273744775524</v>
      </c>
      <c r="BK7" s="9">
        <f>AF7/AZ7</f>
        <v>0.55261136027664881</v>
      </c>
      <c r="BL7" s="9">
        <f>AW7/AZ7</f>
        <v>6.4559022755960142E-3</v>
      </c>
      <c r="BM7" s="2">
        <v>19.49525113637301</v>
      </c>
      <c r="BN7" s="2"/>
      <c r="BO7" s="2"/>
      <c r="BP7" s="2"/>
      <c r="BQ7" s="2"/>
      <c r="BR7" s="2"/>
      <c r="BS7" s="2"/>
      <c r="BT7" s="2"/>
      <c r="BU7" s="2"/>
      <c r="BV7" s="2"/>
      <c r="BX7" s="2"/>
      <c r="BY7" s="2"/>
      <c r="CA7" s="2"/>
      <c r="CB7" s="2"/>
      <c r="CC7" s="2"/>
    </row>
    <row r="8" spans="1:152" hidden="1" x14ac:dyDescent="0.45">
      <c r="A8" t="s">
        <v>257</v>
      </c>
      <c r="B8" t="s">
        <v>245</v>
      </c>
      <c r="C8" s="21">
        <v>41993</v>
      </c>
      <c r="G8">
        <v>61</v>
      </c>
      <c r="H8" t="s">
        <v>243</v>
      </c>
      <c r="I8" s="19"/>
      <c r="L8">
        <v>40</v>
      </c>
      <c r="AC8" s="2"/>
      <c r="AD8" s="2"/>
      <c r="AE8" s="9"/>
      <c r="AF8" s="2"/>
      <c r="AG8" s="9"/>
      <c r="AH8" s="9"/>
      <c r="AI8" s="9"/>
      <c r="AJ8" s="9"/>
      <c r="AK8" s="9"/>
      <c r="AL8" s="9"/>
      <c r="AM8" s="2"/>
      <c r="AN8" s="2"/>
      <c r="AO8" s="9"/>
      <c r="AP8" s="9"/>
      <c r="AQ8" s="2"/>
      <c r="AR8" s="2"/>
      <c r="AS8" s="2"/>
      <c r="AT8" s="2"/>
      <c r="AU8" s="2"/>
      <c r="AV8" s="2"/>
      <c r="AW8" s="2"/>
      <c r="AX8" s="2"/>
      <c r="AY8" s="2"/>
      <c r="AZ8" s="26"/>
      <c r="BA8" s="26"/>
      <c r="BC8" s="19"/>
      <c r="BD8" s="2"/>
      <c r="BE8" s="2"/>
      <c r="BF8" s="19"/>
      <c r="BG8" s="19"/>
      <c r="BH8" s="19"/>
      <c r="BI8" s="19"/>
      <c r="BJ8" s="19"/>
      <c r="BK8" s="19"/>
      <c r="BL8" s="19"/>
      <c r="BM8" s="2"/>
      <c r="BN8" s="2"/>
      <c r="BO8" s="2"/>
      <c r="BP8" s="2"/>
      <c r="BQ8" s="2"/>
      <c r="BR8" s="2"/>
      <c r="BS8" s="2"/>
      <c r="BT8" s="2"/>
      <c r="BU8" s="2"/>
      <c r="BV8" s="2"/>
      <c r="BX8" s="2">
        <v>185.24031846881417</v>
      </c>
      <c r="BY8" s="2">
        <v>1300</v>
      </c>
      <c r="CA8" s="2"/>
      <c r="CB8" s="2"/>
      <c r="CC8" s="2"/>
      <c r="CE8">
        <v>150</v>
      </c>
      <c r="CF8">
        <v>17.814396277665068</v>
      </c>
      <c r="CH8">
        <v>100</v>
      </c>
      <c r="CI8">
        <v>16.757689653685254</v>
      </c>
      <c r="CK8">
        <v>100</v>
      </c>
      <c r="CL8">
        <v>17.335856298788116</v>
      </c>
      <c r="CN8">
        <v>100</v>
      </c>
      <c r="CO8">
        <v>16.571949643686352</v>
      </c>
      <c r="CQ8">
        <v>100</v>
      </c>
      <c r="CR8">
        <v>16.460830482087175</v>
      </c>
      <c r="CT8">
        <v>100</v>
      </c>
      <c r="CU8">
        <v>17.092684538239332</v>
      </c>
      <c r="CW8">
        <v>250</v>
      </c>
      <c r="CX8">
        <v>35.911171478431434</v>
      </c>
      <c r="CZ8">
        <v>200</v>
      </c>
      <c r="DA8">
        <v>23.525548057345027</v>
      </c>
      <c r="DC8">
        <v>200</v>
      </c>
      <c r="DD8">
        <v>23.770192038886414</v>
      </c>
    </row>
    <row r="9" spans="1:152" hidden="1" x14ac:dyDescent="0.45">
      <c r="A9" t="s">
        <v>257</v>
      </c>
      <c r="B9" t="s">
        <v>245</v>
      </c>
      <c r="C9" s="21">
        <v>41996</v>
      </c>
      <c r="G9">
        <v>64</v>
      </c>
      <c r="H9" t="s">
        <v>243</v>
      </c>
      <c r="I9" s="19"/>
      <c r="AC9" s="2"/>
      <c r="AD9" s="2"/>
      <c r="AE9" s="9"/>
      <c r="AF9" s="2"/>
      <c r="AG9" s="9"/>
      <c r="AH9" s="9"/>
      <c r="AI9" s="9"/>
      <c r="AJ9" s="9"/>
      <c r="AK9" s="9"/>
      <c r="AL9" s="9"/>
      <c r="AM9" s="2"/>
      <c r="AN9" s="2"/>
      <c r="AO9" s="9"/>
      <c r="AP9" s="9"/>
      <c r="AQ9" s="2"/>
      <c r="AR9" s="2"/>
      <c r="AS9" s="2"/>
      <c r="AT9" s="2"/>
      <c r="AU9" s="2"/>
      <c r="AV9" s="2"/>
      <c r="AW9" s="2"/>
      <c r="AX9" s="2"/>
      <c r="AY9" s="2"/>
      <c r="AZ9" s="26"/>
      <c r="BA9" s="26"/>
      <c r="BC9" s="19"/>
      <c r="BD9" s="2"/>
      <c r="BE9" s="2"/>
      <c r="BF9" s="19"/>
      <c r="BG9" s="19"/>
      <c r="BH9" s="19"/>
      <c r="BI9" s="19"/>
      <c r="BJ9" s="19"/>
      <c r="BK9" s="19"/>
      <c r="BL9" s="19"/>
      <c r="BM9" s="2"/>
      <c r="BN9" s="2"/>
      <c r="BO9" s="2"/>
      <c r="BP9" s="2"/>
      <c r="BQ9" s="2"/>
      <c r="BR9" s="2"/>
      <c r="BS9" s="2"/>
      <c r="BT9" s="2"/>
      <c r="BU9" s="2"/>
      <c r="BV9" s="2"/>
      <c r="BX9" s="2">
        <v>214.4078973614875</v>
      </c>
      <c r="BY9" s="2">
        <v>1300</v>
      </c>
      <c r="CA9" s="2"/>
      <c r="CB9" s="2"/>
      <c r="CC9" s="2"/>
      <c r="CE9">
        <v>150</v>
      </c>
      <c r="CF9">
        <v>38.039781592040214</v>
      </c>
      <c r="CH9">
        <v>100</v>
      </c>
      <c r="CI9">
        <v>23.131096303963432</v>
      </c>
      <c r="CK9">
        <v>100</v>
      </c>
      <c r="CL9">
        <v>19.715103290636989</v>
      </c>
      <c r="CN9">
        <v>100</v>
      </c>
      <c r="CO9">
        <v>17.008800465267413</v>
      </c>
      <c r="CQ9">
        <v>100</v>
      </c>
      <c r="CR9">
        <v>16.754969439261458</v>
      </c>
      <c r="CT9">
        <v>100</v>
      </c>
      <c r="CU9">
        <v>16.481529149443887</v>
      </c>
      <c r="CW9">
        <v>250</v>
      </c>
      <c r="CX9">
        <v>36.403607433923739</v>
      </c>
      <c r="CZ9">
        <v>200</v>
      </c>
      <c r="DA9">
        <v>23.62448496164486</v>
      </c>
      <c r="DC9">
        <v>200</v>
      </c>
      <c r="DD9">
        <v>23.248524725305522</v>
      </c>
    </row>
    <row r="10" spans="1:152" hidden="1" x14ac:dyDescent="0.45">
      <c r="A10" t="s">
        <v>257</v>
      </c>
      <c r="B10" t="s">
        <v>245</v>
      </c>
      <c r="C10" s="22">
        <v>42003</v>
      </c>
      <c r="G10">
        <v>71</v>
      </c>
      <c r="H10" t="s">
        <v>243</v>
      </c>
      <c r="I10" s="19">
        <v>11</v>
      </c>
      <c r="M10" s="2">
        <v>620</v>
      </c>
      <c r="N10" s="19">
        <v>16.416666666666668</v>
      </c>
      <c r="O10" s="19"/>
      <c r="P10" s="19"/>
      <c r="AC10" s="2">
        <v>313.01975142173035</v>
      </c>
      <c r="AD10" s="2"/>
      <c r="AE10" s="9"/>
      <c r="AF10" s="2">
        <v>248.90848823875774</v>
      </c>
      <c r="AG10" s="9">
        <v>1.8732516666666663</v>
      </c>
      <c r="AH10" s="9"/>
      <c r="AI10" s="9"/>
      <c r="AJ10" s="9"/>
      <c r="AK10" s="9"/>
      <c r="AL10" s="9"/>
      <c r="AM10" s="15">
        <f>AG10/AF10</f>
        <v>7.5258649470796987E-3</v>
      </c>
      <c r="AN10" s="2"/>
      <c r="AO10" s="9"/>
      <c r="AP10" s="9"/>
      <c r="AQ10" s="2"/>
      <c r="AR10" s="2"/>
      <c r="AS10" s="2"/>
      <c r="AT10" s="2"/>
      <c r="AU10" s="2"/>
      <c r="AV10" s="2"/>
      <c r="AW10" s="2">
        <v>30.357411734716013</v>
      </c>
      <c r="AX10" s="2"/>
      <c r="AY10" s="2"/>
      <c r="AZ10" s="2">
        <f>AC10+AF10+AW10</f>
        <v>592.28565139520413</v>
      </c>
      <c r="BA10" s="2"/>
      <c r="BB10" s="9">
        <f>AW10/AZ10</f>
        <v>5.1254680344197556E-2</v>
      </c>
      <c r="BC10" s="19"/>
      <c r="BD10" s="2"/>
      <c r="BE10" s="2"/>
      <c r="BF10" s="19"/>
      <c r="BG10" s="19"/>
      <c r="BH10" s="19"/>
      <c r="BI10" s="19"/>
      <c r="BJ10" s="9">
        <f>AC10/AZ10</f>
        <v>0.52849457130081157</v>
      </c>
      <c r="BK10" s="9">
        <f>AF10/AZ10</f>
        <v>0.42025074835499082</v>
      </c>
      <c r="BL10" s="9">
        <f>AW10/AZ10</f>
        <v>5.1254680344197556E-2</v>
      </c>
      <c r="BM10" s="2">
        <v>111.47646980074792</v>
      </c>
      <c r="BN10" s="2"/>
      <c r="BO10" s="2"/>
      <c r="BP10" s="2"/>
      <c r="BQ10" s="2"/>
      <c r="BR10" s="2"/>
      <c r="BS10" s="2"/>
      <c r="BT10" s="2"/>
      <c r="BU10" s="2"/>
      <c r="BV10" s="2"/>
      <c r="BX10" s="2"/>
      <c r="BY10" s="2"/>
      <c r="CA10" s="2"/>
      <c r="CB10" s="2"/>
      <c r="CC10" s="2"/>
    </row>
    <row r="11" spans="1:152" hidden="1" x14ac:dyDescent="0.45">
      <c r="A11" t="s">
        <v>257</v>
      </c>
      <c r="B11" t="s">
        <v>245</v>
      </c>
      <c r="C11" s="21">
        <v>42004</v>
      </c>
      <c r="G11">
        <v>72</v>
      </c>
      <c r="H11" t="s">
        <v>243</v>
      </c>
      <c r="I11" s="19"/>
      <c r="L11">
        <v>40</v>
      </c>
      <c r="AC11" s="2"/>
      <c r="AD11" s="2"/>
      <c r="AE11" s="9"/>
      <c r="AF11" s="2"/>
      <c r="AG11" s="9"/>
      <c r="AH11" s="9"/>
      <c r="AI11" s="9"/>
      <c r="AJ11" s="9"/>
      <c r="AK11" s="9"/>
      <c r="AL11" s="9"/>
      <c r="AM11" s="2"/>
      <c r="AN11" s="2"/>
      <c r="AO11" s="9"/>
      <c r="AP11" s="9"/>
      <c r="AQ11" s="2"/>
      <c r="AR11" s="2"/>
      <c r="AS11" s="2"/>
      <c r="AT11" s="2"/>
      <c r="AU11" s="2"/>
      <c r="AV11" s="2"/>
      <c r="AW11" s="2"/>
      <c r="AX11" s="2"/>
      <c r="AY11" s="2"/>
      <c r="AZ11" s="26"/>
      <c r="BA11" s="26"/>
      <c r="BC11" s="19"/>
      <c r="BD11" s="2"/>
      <c r="BE11" s="2"/>
      <c r="BF11" s="19"/>
      <c r="BG11" s="19"/>
      <c r="BH11" s="19"/>
      <c r="BI11" s="19"/>
      <c r="BJ11" s="19"/>
      <c r="BK11" s="19"/>
      <c r="BL11" s="19"/>
      <c r="BM11" s="2"/>
      <c r="BN11" s="2"/>
      <c r="BO11" s="2"/>
      <c r="BP11" s="2"/>
      <c r="BQ11" s="2"/>
      <c r="BR11" s="2"/>
      <c r="BS11" s="2"/>
      <c r="BT11" s="2"/>
      <c r="BU11" s="2"/>
      <c r="BV11" s="2"/>
      <c r="BX11" s="2">
        <v>197.10003918543575</v>
      </c>
      <c r="BY11" s="2">
        <v>1300</v>
      </c>
      <c r="CA11" s="2"/>
      <c r="CB11" s="2"/>
      <c r="CC11" s="2"/>
      <c r="CE11">
        <v>150</v>
      </c>
      <c r="CF11">
        <v>25.471755930508309</v>
      </c>
      <c r="CH11">
        <v>100</v>
      </c>
      <c r="CI11">
        <v>21.644975028812908</v>
      </c>
      <c r="CK11">
        <v>100</v>
      </c>
      <c r="CL11">
        <v>18.762257793713793</v>
      </c>
      <c r="CN11">
        <v>100</v>
      </c>
      <c r="CO11">
        <v>16.43664137079422</v>
      </c>
      <c r="CQ11">
        <v>100</v>
      </c>
      <c r="CR11">
        <v>16.712312177982511</v>
      </c>
      <c r="CT11">
        <v>100</v>
      </c>
      <c r="CU11">
        <v>16.438079028198075</v>
      </c>
      <c r="CW11">
        <v>250</v>
      </c>
      <c r="CX11">
        <v>35.258476316213759</v>
      </c>
      <c r="CZ11">
        <v>200</v>
      </c>
      <c r="DA11">
        <v>22.892813811110905</v>
      </c>
      <c r="DC11">
        <v>200</v>
      </c>
      <c r="DD11">
        <v>23.482727728101274</v>
      </c>
    </row>
    <row r="12" spans="1:152" hidden="1" x14ac:dyDescent="0.45">
      <c r="A12" t="s">
        <v>257</v>
      </c>
      <c r="B12" t="s">
        <v>245</v>
      </c>
      <c r="C12" s="21">
        <v>42008</v>
      </c>
      <c r="G12">
        <v>76</v>
      </c>
      <c r="H12" t="s">
        <v>243</v>
      </c>
      <c r="I12" s="19"/>
      <c r="AC12" s="2"/>
      <c r="AD12" s="2"/>
      <c r="AE12" s="9"/>
      <c r="AF12" s="2"/>
      <c r="AG12" s="9"/>
      <c r="AH12" s="9"/>
      <c r="AI12" s="9"/>
      <c r="AJ12" s="9"/>
      <c r="AK12" s="9"/>
      <c r="AL12" s="9"/>
      <c r="AM12" s="2"/>
      <c r="AN12" s="2"/>
      <c r="AO12" s="9"/>
      <c r="AP12" s="9"/>
      <c r="AQ12" s="2"/>
      <c r="AR12" s="2"/>
      <c r="AS12" s="2"/>
      <c r="AT12" s="2"/>
      <c r="AU12" s="2"/>
      <c r="AV12" s="2"/>
      <c r="AW12" s="2"/>
      <c r="AX12" s="2"/>
      <c r="AY12" s="2"/>
      <c r="AZ12" s="26"/>
      <c r="BA12" s="26"/>
      <c r="BC12" s="19"/>
      <c r="BD12" s="2"/>
      <c r="BE12" s="2"/>
      <c r="BF12" s="19"/>
      <c r="BG12" s="19"/>
      <c r="BH12" s="19"/>
      <c r="BI12" s="19"/>
      <c r="BJ12" s="19"/>
      <c r="BK12" s="19"/>
      <c r="BL12" s="19"/>
      <c r="BM12" s="2"/>
      <c r="BN12" s="2"/>
      <c r="BO12" s="2"/>
      <c r="BP12" s="2"/>
      <c r="BQ12" s="2"/>
      <c r="BR12" s="2"/>
      <c r="BS12" s="2"/>
      <c r="BT12" s="2"/>
      <c r="BU12" s="2"/>
      <c r="BV12" s="2"/>
      <c r="BX12" s="2">
        <v>212.58307619073753</v>
      </c>
      <c r="BY12" s="2">
        <v>1300</v>
      </c>
      <c r="CA12" s="2"/>
      <c r="CB12" s="2"/>
      <c r="CC12" s="2"/>
      <c r="CE12">
        <v>150</v>
      </c>
      <c r="CF12">
        <v>39.776397052019703</v>
      </c>
      <c r="CH12">
        <v>100</v>
      </c>
      <c r="CI12">
        <v>23.360427399215133</v>
      </c>
      <c r="CK12">
        <v>100</v>
      </c>
      <c r="CL12">
        <v>19.080020834819841</v>
      </c>
      <c r="CN12">
        <v>100</v>
      </c>
      <c r="CO12">
        <v>16.329070873841637</v>
      </c>
      <c r="CQ12">
        <v>100</v>
      </c>
      <c r="CR12">
        <v>16.125765272700001</v>
      </c>
      <c r="CT12">
        <v>100</v>
      </c>
      <c r="CU12">
        <v>15.666885786435278</v>
      </c>
      <c r="CW12">
        <v>250</v>
      </c>
      <c r="CX12">
        <v>34.179479866078552</v>
      </c>
      <c r="CZ12">
        <v>200</v>
      </c>
      <c r="DA12">
        <v>22.707556151101237</v>
      </c>
      <c r="DC12">
        <v>200</v>
      </c>
      <c r="DD12">
        <v>25.357472954526152</v>
      </c>
    </row>
    <row r="13" spans="1:152" hidden="1" x14ac:dyDescent="0.45">
      <c r="A13" t="s">
        <v>257</v>
      </c>
      <c r="B13" t="s">
        <v>245</v>
      </c>
      <c r="C13" s="21">
        <v>42009</v>
      </c>
      <c r="E13" t="s">
        <v>195</v>
      </c>
      <c r="F13" t="s">
        <v>13</v>
      </c>
      <c r="G13">
        <v>77</v>
      </c>
      <c r="H13" t="s">
        <v>243</v>
      </c>
      <c r="I13" s="19"/>
      <c r="L13">
        <v>40</v>
      </c>
      <c r="S13">
        <v>77</v>
      </c>
      <c r="AC13" s="2"/>
      <c r="AD13" s="2"/>
      <c r="AE13" s="9"/>
      <c r="AF13" s="2"/>
      <c r="AG13" s="9"/>
      <c r="AH13" s="9"/>
      <c r="AI13" s="9"/>
      <c r="AJ13" s="9"/>
      <c r="AK13" s="9"/>
      <c r="AL13" s="9"/>
      <c r="AM13" s="2"/>
      <c r="AN13" s="2"/>
      <c r="AO13" s="9"/>
      <c r="AP13" s="9"/>
      <c r="AQ13" s="2"/>
      <c r="AR13" s="2"/>
      <c r="AS13" s="2"/>
      <c r="AT13" s="2"/>
      <c r="AU13" s="2"/>
      <c r="AV13" s="2"/>
      <c r="AW13" s="2"/>
      <c r="AX13" s="2"/>
      <c r="AY13" s="2"/>
      <c r="AZ13" s="26"/>
      <c r="BA13" s="26"/>
      <c r="BC13" s="19"/>
      <c r="BD13" s="2"/>
      <c r="BE13" s="2"/>
      <c r="BF13" s="19"/>
      <c r="BG13" s="19"/>
      <c r="BH13" s="19"/>
      <c r="BI13" s="19"/>
      <c r="BJ13" s="19"/>
      <c r="BK13" s="19"/>
      <c r="BL13" s="19"/>
      <c r="BM13" s="2"/>
      <c r="BN13" s="2"/>
      <c r="BO13" s="2"/>
      <c r="BP13" s="2"/>
      <c r="BQ13" s="2"/>
      <c r="BR13" s="2"/>
      <c r="BS13" s="2"/>
      <c r="BT13" s="2"/>
      <c r="BU13" s="2"/>
      <c r="BV13" s="2"/>
      <c r="BX13" s="2">
        <v>204.81474199482258</v>
      </c>
      <c r="BY13" s="2">
        <v>1300</v>
      </c>
      <c r="CA13" s="2"/>
      <c r="CB13" s="2"/>
      <c r="CC13" s="2"/>
      <c r="CE13">
        <v>150</v>
      </c>
      <c r="CF13">
        <v>29.115189428894489</v>
      </c>
      <c r="CH13">
        <v>100</v>
      </c>
      <c r="CI13">
        <v>21.882220353358925</v>
      </c>
      <c r="CK13">
        <v>100</v>
      </c>
      <c r="CL13">
        <v>18.267941231437149</v>
      </c>
      <c r="CN13">
        <v>100</v>
      </c>
      <c r="CO13">
        <v>16.368231180754535</v>
      </c>
      <c r="CQ13">
        <v>100</v>
      </c>
      <c r="CR13">
        <v>16.497143933590174</v>
      </c>
      <c r="CT13">
        <v>100</v>
      </c>
      <c r="CU13">
        <v>16.653654909568097</v>
      </c>
      <c r="CW13">
        <v>250</v>
      </c>
      <c r="CX13">
        <v>35.880441076338315</v>
      </c>
      <c r="CZ13">
        <v>200</v>
      </c>
      <c r="DA13">
        <v>23.604697580784894</v>
      </c>
      <c r="DC13">
        <v>200</v>
      </c>
      <c r="DD13">
        <v>26.545222300096007</v>
      </c>
    </row>
    <row r="14" spans="1:152" hidden="1" x14ac:dyDescent="0.45">
      <c r="A14" t="s">
        <v>257</v>
      </c>
      <c r="B14" t="s">
        <v>245</v>
      </c>
      <c r="C14" s="22">
        <v>42013</v>
      </c>
      <c r="G14">
        <v>81</v>
      </c>
      <c r="H14" t="s">
        <v>243</v>
      </c>
      <c r="I14" s="19">
        <v>8.3333333333333339</v>
      </c>
      <c r="M14" s="2">
        <v>773.33333333333326</v>
      </c>
      <c r="N14" s="19">
        <v>15.583333333333334</v>
      </c>
      <c r="O14" s="19"/>
      <c r="P14" s="19"/>
      <c r="AC14" s="2">
        <v>579.34654585527812</v>
      </c>
      <c r="AD14" s="2"/>
      <c r="AE14" s="9"/>
      <c r="AF14" s="2">
        <v>322.87146545542578</v>
      </c>
      <c r="AG14" s="9">
        <v>2.4187800000000004</v>
      </c>
      <c r="AH14" s="9"/>
      <c r="AI14" s="9"/>
      <c r="AJ14" s="9"/>
      <c r="AK14" s="9"/>
      <c r="AL14" s="9"/>
      <c r="AM14" s="15">
        <f>AG14/AF14</f>
        <v>7.491464123620198E-3</v>
      </c>
      <c r="AN14" s="2"/>
      <c r="AO14" s="9"/>
      <c r="AP14" s="9"/>
      <c r="AQ14" s="2"/>
      <c r="AR14" s="2"/>
      <c r="AS14" s="2"/>
      <c r="AT14" s="2"/>
      <c r="AU14" s="2"/>
      <c r="AV14" s="2"/>
      <c r="AW14" s="2">
        <v>124.8067856774918</v>
      </c>
      <c r="AX14" s="2"/>
      <c r="AY14" s="2"/>
      <c r="AZ14" s="2">
        <f>AC14+AF14+AW14</f>
        <v>1027.0247969881957</v>
      </c>
      <c r="BA14" s="2"/>
      <c r="BB14" s="9">
        <f>AW14/AZ14</f>
        <v>0.12152266044938181</v>
      </c>
      <c r="BC14" s="19"/>
      <c r="BD14" s="2"/>
      <c r="BE14" s="2"/>
      <c r="BF14" s="19"/>
      <c r="BG14" s="19"/>
      <c r="BH14" s="19"/>
      <c r="BI14" s="19"/>
      <c r="BJ14" s="9">
        <f>AC14/AZ14</f>
        <v>0.56410180898673756</v>
      </c>
      <c r="BK14" s="9">
        <f>AF14/AZ14</f>
        <v>0.31437553056388057</v>
      </c>
      <c r="BL14" s="9">
        <f>AW14/AZ14</f>
        <v>0.12152266044938181</v>
      </c>
      <c r="BM14" s="2"/>
      <c r="BN14" s="2"/>
      <c r="BO14" s="2"/>
      <c r="BP14" s="2"/>
      <c r="BQ14" s="2"/>
      <c r="BR14" s="2"/>
      <c r="BS14" s="2"/>
      <c r="BT14" s="2"/>
      <c r="BU14" s="2"/>
      <c r="BV14" s="2"/>
      <c r="BX14" s="2"/>
      <c r="BY14" s="2"/>
      <c r="CA14" s="2"/>
      <c r="CB14" s="2"/>
      <c r="CC14" s="2"/>
    </row>
    <row r="15" spans="1:152" hidden="1" x14ac:dyDescent="0.45">
      <c r="A15" t="s">
        <v>257</v>
      </c>
      <c r="B15" t="s">
        <v>245</v>
      </c>
      <c r="C15" s="21">
        <v>42015</v>
      </c>
      <c r="G15">
        <v>83</v>
      </c>
      <c r="H15" t="s">
        <v>243</v>
      </c>
      <c r="I15" s="19"/>
      <c r="L15">
        <v>80</v>
      </c>
      <c r="AC15" s="2"/>
      <c r="AD15" s="2"/>
      <c r="AE15" s="9"/>
      <c r="AF15" s="2"/>
      <c r="AG15" s="9"/>
      <c r="AH15" s="9"/>
      <c r="AI15" s="9"/>
      <c r="AJ15" s="9"/>
      <c r="AK15" s="9"/>
      <c r="AL15" s="9"/>
      <c r="AM15" s="2"/>
      <c r="AN15" s="2"/>
      <c r="AO15" s="9"/>
      <c r="AP15" s="9"/>
      <c r="AQ15" s="2"/>
      <c r="AR15" s="2"/>
      <c r="AS15" s="2"/>
      <c r="AT15" s="2"/>
      <c r="AU15" s="2"/>
      <c r="AV15" s="2"/>
      <c r="AW15" s="2"/>
      <c r="AX15" s="2"/>
      <c r="AY15" s="2"/>
      <c r="AZ15" s="26"/>
      <c r="BA15" s="26"/>
      <c r="BC15" s="19"/>
      <c r="BD15" s="2"/>
      <c r="BE15" s="2"/>
      <c r="BF15" s="19"/>
      <c r="BG15" s="19"/>
      <c r="BH15" s="19"/>
      <c r="BI15" s="19"/>
      <c r="BJ15" s="19"/>
      <c r="BK15" s="19"/>
      <c r="BL15" s="19"/>
      <c r="BM15" s="2"/>
      <c r="BN15" s="2"/>
      <c r="BO15" s="2"/>
      <c r="BP15" s="2"/>
      <c r="BQ15" s="2"/>
      <c r="BR15" s="2"/>
      <c r="BS15" s="2"/>
      <c r="BT15" s="2"/>
      <c r="BU15" s="2"/>
      <c r="BV15" s="2"/>
      <c r="BX15" s="2">
        <v>177.64864680831442</v>
      </c>
      <c r="BY15" s="2">
        <v>1300</v>
      </c>
      <c r="CA15" s="2"/>
      <c r="CB15" s="2"/>
      <c r="CC15" s="2"/>
      <c r="CE15">
        <v>150</v>
      </c>
      <c r="CF15">
        <v>20.44572669555183</v>
      </c>
      <c r="CH15">
        <v>100</v>
      </c>
      <c r="CI15">
        <v>16.860484527745072</v>
      </c>
      <c r="CK15">
        <v>100</v>
      </c>
      <c r="CL15">
        <v>14.423940068954744</v>
      </c>
      <c r="CN15">
        <v>100</v>
      </c>
      <c r="CO15">
        <v>13.936480418155099</v>
      </c>
      <c r="CQ15">
        <v>100</v>
      </c>
      <c r="CR15">
        <v>15.008438250762467</v>
      </c>
      <c r="CT15">
        <v>100</v>
      </c>
      <c r="CU15">
        <v>15.944707940466074</v>
      </c>
      <c r="CW15">
        <v>250</v>
      </c>
      <c r="CX15">
        <v>33.568746368587895</v>
      </c>
      <c r="CZ15">
        <v>200</v>
      </c>
      <c r="DA15">
        <v>22.054110019772757</v>
      </c>
      <c r="DC15">
        <v>200</v>
      </c>
      <c r="DD15">
        <v>25.40601251831847</v>
      </c>
    </row>
    <row r="16" spans="1:152" hidden="1" x14ac:dyDescent="0.45">
      <c r="A16" t="s">
        <v>257</v>
      </c>
      <c r="B16" t="s">
        <v>245</v>
      </c>
      <c r="C16" s="21">
        <v>42016</v>
      </c>
      <c r="G16">
        <v>84</v>
      </c>
      <c r="H16" t="s">
        <v>243</v>
      </c>
      <c r="I16" s="19"/>
      <c r="AC16" s="2"/>
      <c r="AD16" s="2"/>
      <c r="AE16" s="9"/>
      <c r="AF16" s="2"/>
      <c r="AG16" s="9"/>
      <c r="AH16" s="9"/>
      <c r="AI16" s="9"/>
      <c r="AJ16" s="9"/>
      <c r="AK16" s="9"/>
      <c r="AL16" s="9"/>
      <c r="AM16" s="2"/>
      <c r="AN16" s="2"/>
      <c r="AO16" s="9"/>
      <c r="AP16" s="9"/>
      <c r="AQ16" s="2"/>
      <c r="AR16" s="2"/>
      <c r="AS16" s="2"/>
      <c r="AT16" s="2"/>
      <c r="AU16" s="2"/>
      <c r="AV16" s="2"/>
      <c r="AW16" s="2"/>
      <c r="AX16" s="2"/>
      <c r="AY16" s="2"/>
      <c r="AZ16" s="26"/>
      <c r="BA16" s="26"/>
      <c r="BC16" s="19"/>
      <c r="BD16" s="2"/>
      <c r="BE16" s="2"/>
      <c r="BF16" s="19"/>
      <c r="BG16" s="19"/>
      <c r="BH16" s="19"/>
      <c r="BI16" s="19"/>
      <c r="BJ16" s="19"/>
      <c r="BK16" s="19"/>
      <c r="BL16" s="19"/>
      <c r="BM16" s="2">
        <v>141.58083366537087</v>
      </c>
      <c r="BN16" s="2"/>
      <c r="BO16" s="2"/>
      <c r="BP16" s="2"/>
      <c r="BQ16" s="2"/>
      <c r="BR16" s="2"/>
      <c r="BS16" s="2"/>
      <c r="BT16" s="2"/>
      <c r="BU16" s="2"/>
      <c r="BV16" s="2"/>
      <c r="BX16" s="2"/>
      <c r="BY16" s="2"/>
      <c r="CA16" s="2"/>
      <c r="CB16" s="2"/>
      <c r="CC16" s="2"/>
    </row>
    <row r="17" spans="1:108" hidden="1" x14ac:dyDescent="0.45">
      <c r="A17" t="s">
        <v>257</v>
      </c>
      <c r="B17" t="s">
        <v>245</v>
      </c>
      <c r="C17" s="21">
        <v>42018</v>
      </c>
      <c r="G17">
        <v>86</v>
      </c>
      <c r="H17" t="s">
        <v>243</v>
      </c>
      <c r="I17" s="19"/>
      <c r="L17">
        <v>100</v>
      </c>
      <c r="AC17" s="2"/>
      <c r="AD17" s="2"/>
      <c r="AE17" s="9"/>
      <c r="AF17" s="2"/>
      <c r="AG17" s="9"/>
      <c r="AH17" s="9"/>
      <c r="AI17" s="9"/>
      <c r="AJ17" s="9"/>
      <c r="AK17" s="9"/>
      <c r="AL17" s="9"/>
      <c r="AM17" s="2"/>
      <c r="AN17" s="2"/>
      <c r="AO17" s="9"/>
      <c r="AP17" s="9"/>
      <c r="AQ17" s="2"/>
      <c r="AR17" s="2"/>
      <c r="AS17" s="2"/>
      <c r="AT17" s="2"/>
      <c r="AU17" s="2"/>
      <c r="AV17" s="2"/>
      <c r="AW17" s="2"/>
      <c r="AX17" s="2"/>
      <c r="AY17" s="2"/>
      <c r="AZ17" s="26"/>
      <c r="BA17" s="26"/>
      <c r="BC17" s="19"/>
      <c r="BD17" s="2"/>
      <c r="BE17" s="2"/>
      <c r="BF17" s="19"/>
      <c r="BG17" s="19"/>
      <c r="BH17" s="19"/>
      <c r="BI17" s="19"/>
      <c r="BJ17" s="19"/>
      <c r="BK17" s="19"/>
      <c r="BL17" s="19"/>
      <c r="BM17" s="2"/>
      <c r="BN17" s="2"/>
      <c r="BO17" s="2"/>
      <c r="BP17" s="2"/>
      <c r="BQ17" s="2"/>
      <c r="BR17" s="2"/>
      <c r="BS17" s="2"/>
      <c r="BT17" s="2"/>
      <c r="BU17" s="2"/>
      <c r="BV17" s="2"/>
      <c r="BX17" s="2">
        <v>209.91788666855939</v>
      </c>
      <c r="BY17" s="2">
        <v>1300</v>
      </c>
      <c r="CA17" s="2"/>
      <c r="CB17" s="2"/>
      <c r="CC17" s="2"/>
      <c r="CE17">
        <v>150</v>
      </c>
      <c r="CF17">
        <v>39.435731357658277</v>
      </c>
      <c r="CH17">
        <v>100</v>
      </c>
      <c r="CI17">
        <v>23.102116456917464</v>
      </c>
      <c r="CK17">
        <v>100</v>
      </c>
      <c r="CL17">
        <v>18.534956371220616</v>
      </c>
      <c r="CN17">
        <v>100</v>
      </c>
      <c r="CO17">
        <v>16.028070492075734</v>
      </c>
      <c r="CQ17">
        <v>100</v>
      </c>
      <c r="CR17">
        <v>15.81661776013379</v>
      </c>
      <c r="CT17">
        <v>100</v>
      </c>
      <c r="CU17">
        <v>15.814108998907363</v>
      </c>
      <c r="CW17">
        <v>250</v>
      </c>
      <c r="CX17">
        <v>33.675268693753523</v>
      </c>
      <c r="CZ17">
        <v>200</v>
      </c>
      <c r="DA17">
        <v>22.25709422828286</v>
      </c>
      <c r="DC17">
        <v>200</v>
      </c>
      <c r="DD17">
        <v>25.253922309609742</v>
      </c>
    </row>
    <row r="18" spans="1:108" hidden="1" x14ac:dyDescent="0.45">
      <c r="A18" t="s">
        <v>257</v>
      </c>
      <c r="B18" t="s">
        <v>245</v>
      </c>
      <c r="C18" s="22">
        <v>42023</v>
      </c>
      <c r="G18">
        <v>91</v>
      </c>
      <c r="H18" t="s">
        <v>243</v>
      </c>
      <c r="I18" s="19">
        <v>8.3333333333333339</v>
      </c>
      <c r="M18" s="2">
        <v>930.83333333333326</v>
      </c>
      <c r="N18" s="19">
        <v>16.75</v>
      </c>
      <c r="O18" s="19"/>
      <c r="P18" s="19"/>
      <c r="AC18" s="2">
        <v>633.11989072056383</v>
      </c>
      <c r="AD18" s="2"/>
      <c r="AE18" s="9"/>
      <c r="AF18" s="2">
        <v>416.98410415715449</v>
      </c>
      <c r="AG18" s="9">
        <v>3.9333666666666662</v>
      </c>
      <c r="AH18" s="9"/>
      <c r="AI18" s="9"/>
      <c r="AJ18" s="9"/>
      <c r="AK18" s="9"/>
      <c r="AL18" s="9"/>
      <c r="AM18" s="15">
        <f>AG18/AF18</f>
        <v>9.4328935502640751E-3</v>
      </c>
      <c r="AN18" s="2"/>
      <c r="AO18" s="9"/>
      <c r="AP18" s="9"/>
      <c r="AQ18" s="2"/>
      <c r="AR18" s="2"/>
      <c r="AS18" s="2"/>
      <c r="AT18" s="2"/>
      <c r="AU18" s="2"/>
      <c r="AV18" s="2"/>
      <c r="AW18" s="2">
        <v>228.7985184938442</v>
      </c>
      <c r="AX18" s="2"/>
      <c r="AY18" s="2"/>
      <c r="AZ18" s="2">
        <f>AC18+AF18+AW18</f>
        <v>1278.9025133715627</v>
      </c>
      <c r="BA18" s="2"/>
      <c r="BB18" s="9">
        <f>AW18/AZ18</f>
        <v>0.17890223539452127</v>
      </c>
      <c r="BC18" s="19"/>
      <c r="BD18" s="2"/>
      <c r="BE18" s="2"/>
      <c r="BF18" s="19"/>
      <c r="BG18" s="19"/>
      <c r="BH18" s="19"/>
      <c r="BI18" s="19"/>
      <c r="BJ18" s="9">
        <f>AC18/AZ18</f>
        <v>0.49504937561775042</v>
      </c>
      <c r="BK18" s="9">
        <f>AF18/AZ18</f>
        <v>0.32604838898772814</v>
      </c>
      <c r="BL18" s="9">
        <f>AW18/AZ18</f>
        <v>0.17890223539452127</v>
      </c>
      <c r="BM18" s="2">
        <v>221.59570305554482</v>
      </c>
      <c r="BN18" s="2"/>
      <c r="BO18" s="2"/>
      <c r="BP18" s="2"/>
      <c r="BQ18" s="2"/>
      <c r="BR18" s="2"/>
      <c r="BS18" s="2"/>
      <c r="BT18" s="2"/>
      <c r="BU18" s="2"/>
      <c r="BV18" s="2"/>
      <c r="BX18" s="2"/>
      <c r="BY18" s="2"/>
      <c r="CA18" s="2"/>
      <c r="CB18" s="2"/>
      <c r="CC18" s="2"/>
    </row>
    <row r="19" spans="1:108" hidden="1" x14ac:dyDescent="0.45">
      <c r="A19" t="s">
        <v>257</v>
      </c>
      <c r="B19" t="s">
        <v>245</v>
      </c>
      <c r="C19" s="21">
        <v>42025</v>
      </c>
      <c r="G19">
        <v>93</v>
      </c>
      <c r="H19" t="s">
        <v>243</v>
      </c>
      <c r="I19" s="19"/>
      <c r="L19">
        <v>60</v>
      </c>
      <c r="AC19" s="2"/>
      <c r="AD19" s="2"/>
      <c r="AE19" s="9"/>
      <c r="AF19" s="2"/>
      <c r="AG19" s="9"/>
      <c r="AH19" s="9"/>
      <c r="AI19" s="9"/>
      <c r="AJ19" s="9"/>
      <c r="AK19" s="9"/>
      <c r="AL19" s="9"/>
      <c r="AM19" s="2"/>
      <c r="AN19" s="2"/>
      <c r="AO19" s="9"/>
      <c r="AP19" s="9"/>
      <c r="AQ19" s="2"/>
      <c r="AR19" s="2"/>
      <c r="AS19" s="2"/>
      <c r="AT19" s="2"/>
      <c r="AU19" s="2"/>
      <c r="AV19" s="2"/>
      <c r="AW19" s="2"/>
      <c r="AX19" s="2"/>
      <c r="AY19" s="2"/>
      <c r="AZ19" s="26"/>
      <c r="BA19" s="26"/>
      <c r="BC19" s="19"/>
      <c r="BD19" s="2"/>
      <c r="BE19" s="2"/>
      <c r="BF19" s="19"/>
      <c r="BG19" s="19"/>
      <c r="BH19" s="19"/>
      <c r="BI19" s="19"/>
      <c r="BJ19" s="19"/>
      <c r="BK19" s="19"/>
      <c r="BL19" s="19"/>
      <c r="BM19" s="2"/>
      <c r="BN19" s="2"/>
      <c r="BO19" s="2"/>
      <c r="BP19" s="2"/>
      <c r="BQ19" s="2"/>
      <c r="BR19" s="2"/>
      <c r="BS19" s="2"/>
      <c r="BT19" s="2"/>
      <c r="BU19" s="2"/>
      <c r="BV19" s="2"/>
      <c r="BX19" s="2">
        <v>209.44294692171252</v>
      </c>
      <c r="BY19" s="2">
        <v>1300</v>
      </c>
      <c r="CA19" s="2"/>
      <c r="CB19" s="2"/>
      <c r="CC19" s="2"/>
      <c r="CE19">
        <v>150</v>
      </c>
      <c r="CF19">
        <v>39.017227387829323</v>
      </c>
      <c r="CH19">
        <v>100</v>
      </c>
      <c r="CI19">
        <v>22.703894524765538</v>
      </c>
      <c r="CK19">
        <v>100</v>
      </c>
      <c r="CL19">
        <v>18.107400576041762</v>
      </c>
      <c r="CN19">
        <v>100</v>
      </c>
      <c r="CO19">
        <v>15.656415436103197</v>
      </c>
      <c r="CQ19">
        <v>100</v>
      </c>
      <c r="CR19">
        <v>15.616992045402162</v>
      </c>
      <c r="CT19">
        <v>100</v>
      </c>
      <c r="CU19">
        <v>15.811958632141852</v>
      </c>
      <c r="CW19">
        <v>250</v>
      </c>
      <c r="CX19">
        <v>34.37062276080708</v>
      </c>
      <c r="CZ19">
        <v>200</v>
      </c>
      <c r="DA19">
        <v>22.476056785567813</v>
      </c>
      <c r="DC19">
        <v>200</v>
      </c>
      <c r="DD19">
        <v>25.682378773053792</v>
      </c>
    </row>
    <row r="20" spans="1:108" hidden="1" x14ac:dyDescent="0.45">
      <c r="A20" t="s">
        <v>257</v>
      </c>
      <c r="B20" t="s">
        <v>245</v>
      </c>
      <c r="C20" s="22">
        <v>42032</v>
      </c>
      <c r="G20">
        <v>100</v>
      </c>
      <c r="H20" t="s">
        <v>243</v>
      </c>
      <c r="I20" s="19">
        <v>8.6666666666666661</v>
      </c>
      <c r="M20" s="2">
        <v>942.5</v>
      </c>
      <c r="N20" s="19">
        <v>20.166666666666668</v>
      </c>
      <c r="O20" s="19"/>
      <c r="P20" s="19"/>
      <c r="AC20" s="2">
        <v>645.79003863328933</v>
      </c>
      <c r="AD20" s="2"/>
      <c r="AE20" s="9"/>
      <c r="AF20" s="2">
        <v>475.33499782092713</v>
      </c>
      <c r="AG20" s="9">
        <v>3.6675208333333336</v>
      </c>
      <c r="AH20" s="9"/>
      <c r="AI20" s="9"/>
      <c r="AJ20" s="9"/>
      <c r="AK20" s="9"/>
      <c r="AL20" s="9"/>
      <c r="AM20" s="15">
        <f>AG20/AF20</f>
        <v>7.7156549594418842E-3</v>
      </c>
      <c r="AN20" s="2"/>
      <c r="AO20" s="9"/>
      <c r="AP20" s="9"/>
      <c r="AQ20" s="2"/>
      <c r="AR20" s="2"/>
      <c r="AS20" s="2"/>
      <c r="AT20" s="2"/>
      <c r="AU20" s="2"/>
      <c r="AV20" s="2"/>
      <c r="AW20" s="2">
        <v>531.81520360967738</v>
      </c>
      <c r="AX20" s="2"/>
      <c r="AY20" s="2"/>
      <c r="AZ20" s="2">
        <f>AC20+AF20+AW20</f>
        <v>1652.940240063894</v>
      </c>
      <c r="BA20" s="2"/>
      <c r="BB20" s="9">
        <f>AW20/AZ20</f>
        <v>0.32173891754799328</v>
      </c>
      <c r="BC20" s="19"/>
      <c r="BD20" s="2"/>
      <c r="BE20" s="2"/>
      <c r="BF20" s="19"/>
      <c r="BG20" s="19"/>
      <c r="BH20" s="19"/>
      <c r="BI20" s="19"/>
      <c r="BJ20" s="9">
        <f>AC20/AZ20</f>
        <v>0.39069170377770374</v>
      </c>
      <c r="BK20" s="9">
        <f>AF20/AZ20</f>
        <v>0.28756937867430293</v>
      </c>
      <c r="BL20" s="9">
        <f>AW20/AZ20</f>
        <v>0.32173891754799328</v>
      </c>
      <c r="BM20" s="2">
        <v>216.25956967506272</v>
      </c>
      <c r="BN20" s="2"/>
      <c r="BO20" s="2"/>
      <c r="BP20" s="2"/>
      <c r="BQ20" s="2"/>
      <c r="BR20" s="2"/>
      <c r="BS20" s="2"/>
      <c r="BT20" s="2"/>
      <c r="BU20" s="2"/>
      <c r="BV20" s="2"/>
      <c r="BX20" s="2"/>
      <c r="BY20" s="2"/>
      <c r="CA20" s="2"/>
      <c r="CB20" s="2"/>
      <c r="CC20" s="2"/>
    </row>
    <row r="21" spans="1:108" hidden="1" x14ac:dyDescent="0.45">
      <c r="A21" t="s">
        <v>257</v>
      </c>
      <c r="B21" t="s">
        <v>245</v>
      </c>
      <c r="C21" s="21">
        <v>42037</v>
      </c>
      <c r="G21">
        <v>105</v>
      </c>
      <c r="H21" t="s">
        <v>243</v>
      </c>
      <c r="I21" s="19"/>
      <c r="L21">
        <v>60</v>
      </c>
      <c r="AC21" s="2"/>
      <c r="AD21" s="2"/>
      <c r="AE21" s="9"/>
      <c r="AF21" s="2"/>
      <c r="AG21" s="9"/>
      <c r="AH21" s="9"/>
      <c r="AI21" s="9"/>
      <c r="AJ21" s="9"/>
      <c r="AK21" s="9"/>
      <c r="AL21" s="9"/>
      <c r="AM21" s="2"/>
      <c r="AN21" s="2"/>
      <c r="AO21" s="9"/>
      <c r="AP21" s="9"/>
      <c r="AQ21" s="2"/>
      <c r="AR21" s="2"/>
      <c r="AS21" s="2"/>
      <c r="AT21" s="2"/>
      <c r="AU21" s="2"/>
      <c r="AV21" s="2"/>
      <c r="AW21" s="2"/>
      <c r="AX21" s="2"/>
      <c r="AY21" s="2"/>
      <c r="AZ21" s="26"/>
      <c r="BA21" s="26"/>
      <c r="BC21" s="19"/>
      <c r="BD21" s="2"/>
      <c r="BE21" s="2"/>
      <c r="BF21" s="19"/>
      <c r="BG21" s="19"/>
      <c r="BH21" s="19"/>
      <c r="BI21" s="19"/>
      <c r="BJ21" s="19"/>
      <c r="BK21" s="19"/>
      <c r="BL21" s="19"/>
      <c r="BM21" s="2"/>
      <c r="BN21" s="2"/>
      <c r="BO21" s="2"/>
      <c r="BP21" s="2"/>
      <c r="BQ21" s="2"/>
      <c r="BR21" s="2"/>
      <c r="BS21" s="2"/>
      <c r="BT21" s="2"/>
      <c r="BU21" s="2"/>
      <c r="BV21" s="2"/>
      <c r="BX21" s="2">
        <v>147.83581835958938</v>
      </c>
      <c r="BY21" s="2">
        <v>1300</v>
      </c>
      <c r="CA21" s="2"/>
      <c r="CB21" s="2"/>
      <c r="CC21" s="2"/>
      <c r="CE21">
        <v>150</v>
      </c>
      <c r="CF21">
        <v>13.437500607746774</v>
      </c>
      <c r="CH21">
        <v>100</v>
      </c>
      <c r="CI21">
        <v>13.062654474255476</v>
      </c>
      <c r="CK21">
        <v>100</v>
      </c>
      <c r="CL21">
        <v>10.389092663270944</v>
      </c>
      <c r="CN21">
        <v>100</v>
      </c>
      <c r="CO21">
        <v>10.731000359699628</v>
      </c>
      <c r="CQ21">
        <v>100</v>
      </c>
      <c r="CR21">
        <v>11.676444947602747</v>
      </c>
      <c r="CT21">
        <v>100</v>
      </c>
      <c r="CU21">
        <v>12.604686601381786</v>
      </c>
      <c r="CW21">
        <v>250</v>
      </c>
      <c r="CX21">
        <v>31.312544342509938</v>
      </c>
      <c r="CZ21">
        <v>200</v>
      </c>
      <c r="DA21">
        <v>21.980136182852171</v>
      </c>
      <c r="DC21">
        <v>200</v>
      </c>
      <c r="DD21">
        <v>22.641758180269925</v>
      </c>
    </row>
    <row r="22" spans="1:108" hidden="1" x14ac:dyDescent="0.45">
      <c r="A22" t="s">
        <v>257</v>
      </c>
      <c r="B22" t="s">
        <v>245</v>
      </c>
      <c r="C22" s="22">
        <v>42042</v>
      </c>
      <c r="G22">
        <v>110</v>
      </c>
      <c r="H22" t="s">
        <v>243</v>
      </c>
      <c r="I22" s="19">
        <v>8.6666666666666661</v>
      </c>
      <c r="M22" s="2">
        <v>1074.1666666666667</v>
      </c>
      <c r="N22" s="19">
        <v>23.583333333333332</v>
      </c>
      <c r="O22" s="19"/>
      <c r="P22" s="19"/>
      <c r="AC22" s="2">
        <v>1085.1959865664173</v>
      </c>
      <c r="AD22" s="2"/>
      <c r="AE22" s="9"/>
      <c r="AF22" s="2">
        <v>697.96312993146171</v>
      </c>
      <c r="AG22" s="9">
        <v>4.7438125000000007</v>
      </c>
      <c r="AH22" s="9"/>
      <c r="AI22" s="9"/>
      <c r="AJ22" s="9"/>
      <c r="AK22" s="9"/>
      <c r="AL22" s="9"/>
      <c r="AM22" s="15">
        <f>AG22/AF22</f>
        <v>6.7966519957376997E-3</v>
      </c>
      <c r="AN22" s="2"/>
      <c r="AO22" s="9"/>
      <c r="AP22" s="9"/>
      <c r="AQ22" s="2"/>
      <c r="AR22" s="2"/>
      <c r="AS22" s="2"/>
      <c r="AT22" s="2"/>
      <c r="AU22" s="2"/>
      <c r="AV22" s="2"/>
      <c r="AW22" s="2">
        <v>1259.652705561693</v>
      </c>
      <c r="AX22" s="2"/>
      <c r="AY22" s="2"/>
      <c r="AZ22" s="2">
        <f>AC22+AF22+AW22</f>
        <v>3042.811822059572</v>
      </c>
      <c r="BA22" s="2"/>
      <c r="BB22" s="9">
        <f>AW22/AZ22</f>
        <v>0.41397653855212069</v>
      </c>
      <c r="BC22" s="19"/>
      <c r="BD22" s="2"/>
      <c r="BE22" s="2"/>
      <c r="BF22" s="19"/>
      <c r="BG22" s="19"/>
      <c r="BH22" s="19"/>
      <c r="BI22" s="19"/>
      <c r="BJ22" s="9">
        <f>AC22/AZ22</f>
        <v>0.35664249057369785</v>
      </c>
      <c r="BK22" s="9">
        <f>AF22/AZ22</f>
        <v>0.22938097087418147</v>
      </c>
      <c r="BL22" s="9">
        <f>AW22/AZ22</f>
        <v>0.41397653855212069</v>
      </c>
      <c r="BM22" s="2">
        <v>274.88813868144638</v>
      </c>
      <c r="BN22" s="2"/>
      <c r="BO22" s="2"/>
      <c r="BP22" s="2"/>
      <c r="BQ22" s="2"/>
      <c r="BR22" s="2"/>
      <c r="BS22" s="2"/>
      <c r="BT22" s="2"/>
      <c r="BU22" s="2"/>
      <c r="BV22" s="2"/>
      <c r="BX22" s="2"/>
      <c r="BY22" s="2"/>
      <c r="CA22" s="2"/>
      <c r="CB22" s="2"/>
      <c r="CC22" s="2"/>
    </row>
    <row r="23" spans="1:108" hidden="1" x14ac:dyDescent="0.45">
      <c r="A23" t="s">
        <v>257</v>
      </c>
      <c r="B23" t="s">
        <v>245</v>
      </c>
      <c r="C23" s="21">
        <v>42046</v>
      </c>
      <c r="G23">
        <v>114</v>
      </c>
      <c r="H23" t="s">
        <v>243</v>
      </c>
      <c r="I23" s="19"/>
      <c r="L23">
        <v>100</v>
      </c>
      <c r="AC23" s="2"/>
      <c r="AD23" s="2"/>
      <c r="AE23" s="9"/>
      <c r="AF23" s="2"/>
      <c r="AG23" s="9"/>
      <c r="AH23" s="9"/>
      <c r="AI23" s="9"/>
      <c r="AJ23" s="9"/>
      <c r="AK23" s="9"/>
      <c r="AL23" s="9"/>
      <c r="AM23" s="2"/>
      <c r="AN23" s="2"/>
      <c r="AO23" s="9"/>
      <c r="AP23" s="9"/>
      <c r="AQ23" s="2"/>
      <c r="AR23" s="2"/>
      <c r="AS23" s="2"/>
      <c r="AT23" s="2"/>
      <c r="AU23" s="2"/>
      <c r="AV23" s="2"/>
      <c r="AW23" s="2"/>
      <c r="AX23" s="2"/>
      <c r="AY23" s="2"/>
      <c r="AZ23" s="26"/>
      <c r="BA23" s="26"/>
      <c r="BC23" s="19"/>
      <c r="BD23" s="2"/>
      <c r="BE23" s="2"/>
      <c r="BF23" s="19"/>
      <c r="BG23" s="19"/>
      <c r="BH23" s="19"/>
      <c r="BI23" s="19"/>
      <c r="BJ23" s="19"/>
      <c r="BK23" s="19"/>
      <c r="BL23" s="19"/>
      <c r="BM23" s="2"/>
      <c r="BN23" s="2"/>
      <c r="BO23" s="2"/>
      <c r="BP23" s="2"/>
      <c r="BQ23" s="2"/>
      <c r="BR23" s="2"/>
      <c r="BS23" s="2"/>
      <c r="BT23" s="2"/>
      <c r="BU23" s="2"/>
      <c r="BV23" s="2"/>
      <c r="BX23" s="2">
        <v>152.91310408042</v>
      </c>
      <c r="BY23" s="2">
        <v>1300</v>
      </c>
      <c r="CA23" s="2"/>
      <c r="CB23" s="2"/>
      <c r="CC23" s="2"/>
      <c r="CE23">
        <v>150</v>
      </c>
      <c r="CF23">
        <v>10.824288534845708</v>
      </c>
      <c r="CH23">
        <v>100</v>
      </c>
      <c r="CI23">
        <v>15.124428285637265</v>
      </c>
      <c r="CK23">
        <v>100</v>
      </c>
      <c r="CL23">
        <v>13.20776265944013</v>
      </c>
      <c r="CN23">
        <v>100</v>
      </c>
      <c r="CO23">
        <v>12.442333910585681</v>
      </c>
      <c r="CQ23">
        <v>100</v>
      </c>
      <c r="CR23">
        <v>13.202488562193921</v>
      </c>
      <c r="CT23">
        <v>100</v>
      </c>
      <c r="CU23">
        <v>13.359465336076241</v>
      </c>
      <c r="CW23">
        <v>250</v>
      </c>
      <c r="CX23">
        <v>31.396874516599411</v>
      </c>
      <c r="CZ23">
        <v>200</v>
      </c>
      <c r="DA23">
        <v>21.561148370533964</v>
      </c>
      <c r="DC23">
        <v>200</v>
      </c>
      <c r="DD23">
        <v>21.794313904507668</v>
      </c>
    </row>
    <row r="24" spans="1:108" hidden="1" x14ac:dyDescent="0.45">
      <c r="A24" t="s">
        <v>257</v>
      </c>
      <c r="B24" t="s">
        <v>245</v>
      </c>
      <c r="C24" s="22">
        <v>42050</v>
      </c>
      <c r="G24">
        <v>118</v>
      </c>
      <c r="H24" t="s">
        <v>243</v>
      </c>
      <c r="I24" s="19"/>
      <c r="L24">
        <v>100</v>
      </c>
      <c r="AC24" s="2"/>
      <c r="AD24" s="2"/>
      <c r="AE24" s="9"/>
      <c r="AF24" s="2"/>
      <c r="AG24" s="9"/>
      <c r="AH24" s="9"/>
      <c r="AI24" s="9"/>
      <c r="AJ24" s="9"/>
      <c r="AK24" s="9"/>
      <c r="AL24" s="9"/>
      <c r="AM24" s="2"/>
      <c r="AN24" s="2"/>
      <c r="AO24" s="9"/>
      <c r="AP24" s="9"/>
      <c r="AQ24" s="2"/>
      <c r="AR24" s="2"/>
      <c r="AS24" s="2"/>
      <c r="AT24" s="2"/>
      <c r="AU24" s="2"/>
      <c r="AV24" s="2"/>
      <c r="AW24" s="2"/>
      <c r="AX24" s="2"/>
      <c r="AY24" s="2"/>
      <c r="AZ24" s="26"/>
      <c r="BA24" s="26"/>
      <c r="BC24" s="19"/>
      <c r="BD24" s="2"/>
      <c r="BE24" s="2"/>
      <c r="BF24" s="19"/>
      <c r="BG24" s="19"/>
      <c r="BH24" s="19"/>
      <c r="BI24" s="19"/>
      <c r="BJ24" s="19"/>
      <c r="BK24" s="19"/>
      <c r="BL24" s="19"/>
      <c r="BM24" s="2"/>
      <c r="BN24" s="2"/>
      <c r="BO24" s="2"/>
      <c r="BP24" s="2"/>
      <c r="BQ24" s="2"/>
      <c r="BR24" s="2"/>
      <c r="BS24" s="2"/>
      <c r="BT24" s="2"/>
      <c r="BU24" s="2"/>
      <c r="BV24" s="2"/>
      <c r="BX24" s="2">
        <v>174.0368497919539</v>
      </c>
      <c r="BY24" s="2">
        <v>1300</v>
      </c>
      <c r="CA24" s="2"/>
      <c r="CB24" s="2"/>
      <c r="CC24" s="2"/>
      <c r="CE24">
        <v>150</v>
      </c>
      <c r="CF24">
        <v>6.1349999999999998</v>
      </c>
      <c r="CH24">
        <v>100</v>
      </c>
      <c r="CI24">
        <v>22.528080474375273</v>
      </c>
      <c r="CK24">
        <v>100</v>
      </c>
      <c r="CL24">
        <v>18.11144289143018</v>
      </c>
      <c r="CN24">
        <v>100</v>
      </c>
      <c r="CO24">
        <v>15.675211199078575</v>
      </c>
      <c r="CQ24">
        <v>100</v>
      </c>
      <c r="CR24">
        <v>15.405600017375894</v>
      </c>
      <c r="CT24">
        <v>100</v>
      </c>
      <c r="CU24">
        <v>15.14704432063723</v>
      </c>
      <c r="CW24">
        <v>250</v>
      </c>
      <c r="CX24">
        <v>33.341728245318578</v>
      </c>
      <c r="CZ24">
        <v>200</v>
      </c>
      <c r="DA24">
        <v>22.449854803444687</v>
      </c>
      <c r="DC24">
        <v>200</v>
      </c>
      <c r="DD24">
        <v>25.242887840293484</v>
      </c>
    </row>
    <row r="25" spans="1:108" hidden="1" x14ac:dyDescent="0.45">
      <c r="A25" t="s">
        <v>257</v>
      </c>
      <c r="B25" t="s">
        <v>245</v>
      </c>
      <c r="C25" s="22">
        <v>42055</v>
      </c>
      <c r="G25">
        <v>123</v>
      </c>
      <c r="H25" t="s">
        <v>243</v>
      </c>
      <c r="I25" s="19">
        <v>9.5</v>
      </c>
      <c r="M25" s="2">
        <v>1083.75</v>
      </c>
      <c r="N25" s="19">
        <v>23.5</v>
      </c>
      <c r="O25" s="19"/>
      <c r="P25" s="19"/>
      <c r="AC25" s="2">
        <v>1108.1497567657145</v>
      </c>
      <c r="AD25" s="2"/>
      <c r="AE25" s="9"/>
      <c r="AF25" s="2">
        <v>672.9810043290604</v>
      </c>
      <c r="AG25" s="9">
        <v>4.1827549999999993</v>
      </c>
      <c r="AH25" s="9"/>
      <c r="AI25" s="9"/>
      <c r="AJ25" s="9"/>
      <c r="AK25" s="9"/>
      <c r="AL25" s="9"/>
      <c r="AM25" s="15">
        <f>AG25/AF25</f>
        <v>6.2152645811601572E-3</v>
      </c>
      <c r="AN25" s="2"/>
      <c r="AO25" s="9"/>
      <c r="AP25" s="9"/>
      <c r="AQ25" s="2"/>
      <c r="AR25" s="2"/>
      <c r="AS25" s="2"/>
      <c r="AT25" s="2"/>
      <c r="AU25" s="2"/>
      <c r="AV25" s="2"/>
      <c r="AW25" s="2">
        <v>1715.2848902827634</v>
      </c>
      <c r="AX25" s="2"/>
      <c r="AY25" s="2"/>
      <c r="AZ25" s="2">
        <f>AC25+AF25+AW25</f>
        <v>3496.4156513775383</v>
      </c>
      <c r="BA25" s="2"/>
      <c r="BB25" s="9">
        <f>AW25/AZ25</f>
        <v>0.49058380390413975</v>
      </c>
      <c r="BC25" s="19"/>
      <c r="BD25" s="2"/>
      <c r="BE25" s="2"/>
      <c r="BF25" s="19"/>
      <c r="BG25" s="19"/>
      <c r="BH25" s="19"/>
      <c r="BI25" s="19"/>
      <c r="BJ25" s="9">
        <f>AC25/AZ25</f>
        <v>0.31693879311206014</v>
      </c>
      <c r="BK25" s="9">
        <f>AF25/AZ25</f>
        <v>0.19247740298380012</v>
      </c>
      <c r="BL25" s="9">
        <f>AW25/AZ25</f>
        <v>0.49058380390413975</v>
      </c>
      <c r="BM25" s="2">
        <v>199.81983485864311</v>
      </c>
      <c r="BN25" s="2"/>
      <c r="BO25" s="2"/>
      <c r="BP25" s="2"/>
      <c r="BQ25" s="2"/>
      <c r="BR25" s="2"/>
      <c r="BS25" s="2"/>
      <c r="BT25" s="2"/>
      <c r="BU25" s="2"/>
      <c r="BV25" s="2"/>
      <c r="BX25" s="2"/>
      <c r="BY25" s="2"/>
      <c r="CA25" s="2"/>
      <c r="CB25" s="2"/>
      <c r="CC25" s="2"/>
    </row>
    <row r="26" spans="1:108" hidden="1" x14ac:dyDescent="0.45">
      <c r="A26" t="s">
        <v>257</v>
      </c>
      <c r="B26" t="s">
        <v>245</v>
      </c>
      <c r="C26" s="22">
        <v>42065</v>
      </c>
      <c r="G26">
        <v>133</v>
      </c>
      <c r="H26" t="s">
        <v>243</v>
      </c>
      <c r="I26" s="19">
        <v>9.6666666666666661</v>
      </c>
      <c r="M26" s="2">
        <v>1067.5</v>
      </c>
      <c r="N26" s="19">
        <v>23.75</v>
      </c>
      <c r="O26" s="19"/>
      <c r="P26" s="19"/>
      <c r="AC26" s="2">
        <v>953.34416363103583</v>
      </c>
      <c r="AD26" s="2"/>
      <c r="AE26" s="9"/>
      <c r="AF26" s="2">
        <v>533.54001137404111</v>
      </c>
      <c r="AG26" s="9">
        <v>3.5733333333333337</v>
      </c>
      <c r="AH26" s="9"/>
      <c r="AI26" s="9"/>
      <c r="AJ26" s="9"/>
      <c r="AK26" s="9"/>
      <c r="AL26" s="9"/>
      <c r="AM26" s="15">
        <f>AG26/AF26</f>
        <v>6.6974046128814675E-3</v>
      </c>
      <c r="AN26" s="2"/>
      <c r="AO26" s="9"/>
      <c r="AP26" s="9"/>
      <c r="AQ26" s="2"/>
      <c r="AR26" s="2"/>
      <c r="AS26" s="2"/>
      <c r="AT26" s="2"/>
      <c r="AU26" s="2"/>
      <c r="AV26" s="2"/>
      <c r="AW26" s="2">
        <v>2132.892028155562</v>
      </c>
      <c r="AX26" s="2"/>
      <c r="AY26" s="2"/>
      <c r="AZ26" s="2">
        <f>AC26+AF26+AW26</f>
        <v>3619.7762031606389</v>
      </c>
      <c r="BA26" s="2"/>
      <c r="BB26" s="9">
        <f>AW26/AZ26</f>
        <v>0.58923312062585775</v>
      </c>
      <c r="BC26" s="19"/>
      <c r="BD26" s="2"/>
      <c r="BE26" s="2"/>
      <c r="BF26" s="19"/>
      <c r="BG26" s="19"/>
      <c r="BH26" s="19"/>
      <c r="BI26" s="19"/>
      <c r="BJ26" s="9">
        <f>AC26/AZ26</f>
        <v>0.26337102354521674</v>
      </c>
      <c r="BK26" s="9">
        <f>AF26/AZ26</f>
        <v>0.14739585582892556</v>
      </c>
      <c r="BL26" s="9">
        <f>AW26/AZ26</f>
        <v>0.58923312062585775</v>
      </c>
      <c r="BM26" s="2">
        <v>311.40645820858566</v>
      </c>
      <c r="BN26" s="2"/>
      <c r="BO26" s="2"/>
      <c r="BP26" s="2"/>
      <c r="BQ26" s="2"/>
      <c r="BR26" s="2"/>
      <c r="BS26" s="2"/>
      <c r="BT26" s="2"/>
      <c r="BU26" s="2"/>
      <c r="BV26" s="2"/>
      <c r="BX26" s="2"/>
      <c r="BY26" s="2"/>
      <c r="CA26" s="2"/>
      <c r="CB26" s="2"/>
      <c r="CC26" s="2"/>
    </row>
    <row r="27" spans="1:108" hidden="1" x14ac:dyDescent="0.45">
      <c r="A27" t="s">
        <v>257</v>
      </c>
      <c r="B27" t="s">
        <v>245</v>
      </c>
      <c r="C27" s="22">
        <v>42087</v>
      </c>
      <c r="D27" s="2">
        <v>9</v>
      </c>
      <c r="E27" s="1" t="s">
        <v>196</v>
      </c>
      <c r="F27" t="s">
        <v>15</v>
      </c>
      <c r="G27">
        <v>155</v>
      </c>
      <c r="H27" t="s">
        <v>243</v>
      </c>
      <c r="I27" s="19"/>
      <c r="L27">
        <v>100</v>
      </c>
      <c r="V27">
        <v>155</v>
      </c>
      <c r="AC27" s="2"/>
      <c r="AD27" s="2"/>
      <c r="AE27" s="9"/>
      <c r="AF27" s="2"/>
      <c r="AG27" s="9"/>
      <c r="AH27" s="9"/>
      <c r="AI27" s="9"/>
      <c r="AJ27" s="9"/>
      <c r="AK27" s="9"/>
      <c r="AL27" s="9"/>
      <c r="AM27" s="2"/>
      <c r="AN27" s="2"/>
      <c r="AO27" s="9"/>
      <c r="AP27" s="9"/>
      <c r="AQ27" s="2"/>
      <c r="AR27" s="2"/>
      <c r="AS27" s="2"/>
      <c r="AT27" s="2"/>
      <c r="AU27" s="2"/>
      <c r="AV27" s="2"/>
      <c r="AW27" s="2"/>
      <c r="AX27" s="2"/>
      <c r="AY27" s="2"/>
      <c r="AZ27" s="26"/>
      <c r="BA27" s="26"/>
      <c r="BC27" s="19"/>
      <c r="BD27" s="2"/>
      <c r="BE27" s="2"/>
      <c r="BF27" s="19"/>
      <c r="BG27" s="19"/>
      <c r="BH27" s="19"/>
      <c r="BI27" s="19"/>
      <c r="BJ27" s="19"/>
      <c r="BK27" s="19"/>
      <c r="BL27" s="19"/>
      <c r="BM27" s="2"/>
      <c r="BN27" s="2"/>
      <c r="BO27" s="2"/>
      <c r="BP27" s="2"/>
      <c r="BQ27" s="2"/>
      <c r="BR27" s="2"/>
      <c r="BS27" s="2"/>
      <c r="BT27" s="2"/>
      <c r="BU27" s="2"/>
      <c r="BV27" s="2"/>
      <c r="BX27" s="2">
        <v>132.22363901102213</v>
      </c>
      <c r="BY27" s="2">
        <v>1300</v>
      </c>
      <c r="CA27" s="2"/>
      <c r="CB27" s="2"/>
      <c r="CC27" s="2"/>
      <c r="CE27">
        <v>150</v>
      </c>
      <c r="CF27">
        <v>6.1349999999999998</v>
      </c>
      <c r="CH27">
        <v>100</v>
      </c>
      <c r="CI27">
        <v>13.753925363014858</v>
      </c>
      <c r="CK27">
        <v>100</v>
      </c>
      <c r="CL27">
        <v>11.086513644838689</v>
      </c>
      <c r="CN27">
        <v>100</v>
      </c>
      <c r="CO27">
        <v>11.333526737691827</v>
      </c>
      <c r="CQ27">
        <v>100</v>
      </c>
      <c r="CR27">
        <v>11.578648213481422</v>
      </c>
      <c r="CT27">
        <v>100</v>
      </c>
      <c r="CU27">
        <v>11.791300905723922</v>
      </c>
      <c r="CW27">
        <v>250</v>
      </c>
      <c r="CX27">
        <v>27.233812713864182</v>
      </c>
      <c r="CZ27">
        <v>200</v>
      </c>
      <c r="DA27">
        <v>18.409387435509792</v>
      </c>
      <c r="DC27">
        <v>200</v>
      </c>
      <c r="DD27">
        <v>20.901523996897446</v>
      </c>
    </row>
    <row r="28" spans="1:108" hidden="1" x14ac:dyDescent="0.45">
      <c r="A28" t="s">
        <v>257</v>
      </c>
      <c r="B28" t="s">
        <v>245</v>
      </c>
      <c r="C28" s="23">
        <v>42109</v>
      </c>
      <c r="D28" s="2">
        <v>10</v>
      </c>
      <c r="E28" s="1" t="s">
        <v>97</v>
      </c>
      <c r="F28" t="s">
        <v>16</v>
      </c>
      <c r="G28" s="34">
        <v>177</v>
      </c>
      <c r="H28" t="s">
        <v>243</v>
      </c>
      <c r="I28" s="19"/>
      <c r="AC28" s="2"/>
      <c r="AD28" s="2"/>
      <c r="AE28" s="9"/>
      <c r="AF28" s="2"/>
      <c r="AG28" s="9"/>
      <c r="AH28" s="9"/>
      <c r="AI28" s="9"/>
      <c r="AJ28" s="9"/>
      <c r="AK28" s="9"/>
      <c r="AL28" s="9"/>
      <c r="AM28" s="2"/>
      <c r="AN28" s="2"/>
      <c r="AO28" s="9"/>
      <c r="AP28" s="9"/>
      <c r="AQ28" s="2"/>
      <c r="AR28" s="2"/>
      <c r="AS28" s="2"/>
      <c r="AT28" s="2"/>
      <c r="AU28" s="2"/>
      <c r="AV28" s="2">
        <v>751.36666666666702</v>
      </c>
      <c r="AW28" s="2"/>
      <c r="AX28" s="2"/>
      <c r="AY28" s="2"/>
      <c r="AZ28" s="26"/>
      <c r="BA28" s="26"/>
      <c r="BC28" s="19">
        <v>43.557649601178042</v>
      </c>
      <c r="BD28" s="2">
        <v>327.27765988671825</v>
      </c>
      <c r="BE28" s="2"/>
      <c r="BF28" s="19">
        <v>14.417518056683624</v>
      </c>
      <c r="BG28" s="19"/>
      <c r="BH28" s="19"/>
      <c r="BI28" s="19"/>
      <c r="BJ28" s="19"/>
      <c r="BK28" s="19"/>
      <c r="BL28" s="19"/>
      <c r="BM28" s="2"/>
      <c r="BN28" s="2"/>
      <c r="BO28" s="2"/>
      <c r="BP28" s="2"/>
      <c r="BQ28" s="2"/>
      <c r="BR28" s="2"/>
      <c r="BS28" s="2"/>
      <c r="BT28" s="2"/>
      <c r="BU28" s="2"/>
      <c r="BV28" s="2"/>
      <c r="BX28" s="2"/>
      <c r="BY28" s="2"/>
      <c r="CA28" s="2"/>
      <c r="CB28" s="2"/>
      <c r="CC28" s="2"/>
    </row>
    <row r="29" spans="1:108" hidden="1" x14ac:dyDescent="0.45">
      <c r="A29" t="s">
        <v>257</v>
      </c>
      <c r="B29" t="s">
        <v>245</v>
      </c>
      <c r="C29" s="1">
        <v>42166</v>
      </c>
      <c r="G29">
        <v>234</v>
      </c>
      <c r="H29" t="s">
        <v>243</v>
      </c>
      <c r="BX29" s="2">
        <v>127.24298580158452</v>
      </c>
      <c r="BY29" s="2">
        <v>1200</v>
      </c>
    </row>
    <row r="30" spans="1:108" hidden="1" x14ac:dyDescent="0.45">
      <c r="A30" t="s">
        <v>258</v>
      </c>
      <c r="B30">
        <v>-1.8</v>
      </c>
      <c r="C30" s="22">
        <v>41932</v>
      </c>
      <c r="D30" s="2">
        <v>1</v>
      </c>
      <c r="E30" s="1" t="s">
        <v>198</v>
      </c>
      <c r="F30" t="s">
        <v>10</v>
      </c>
      <c r="G30">
        <v>0</v>
      </c>
      <c r="H30" t="s">
        <v>243</v>
      </c>
      <c r="I30" s="19"/>
      <c r="AC30" s="2"/>
      <c r="AD30" s="2"/>
      <c r="AE30" s="9"/>
      <c r="AF30" s="2"/>
      <c r="AG30" s="9"/>
      <c r="AH30" s="9"/>
      <c r="AI30" s="9"/>
      <c r="AJ30" s="9"/>
      <c r="AK30" s="9"/>
      <c r="AL30" s="9"/>
      <c r="AM30" s="2"/>
      <c r="AN30" s="2"/>
      <c r="AO30" s="9"/>
      <c r="AP30" s="9"/>
      <c r="AQ30" s="2"/>
      <c r="AR30" s="2"/>
      <c r="AS30" s="2"/>
      <c r="AT30" s="2"/>
      <c r="AU30" s="2"/>
      <c r="AV30" s="2"/>
      <c r="AW30" s="2"/>
      <c r="AX30" s="2"/>
      <c r="AY30" s="2"/>
      <c r="AZ30" s="26"/>
      <c r="BA30" s="26"/>
      <c r="BC30" s="19"/>
      <c r="BD30" s="2"/>
      <c r="BE30" s="2"/>
      <c r="BF30" s="19"/>
      <c r="BG30" s="19"/>
      <c r="BH30" s="19"/>
      <c r="BI30" s="19"/>
      <c r="BJ30" s="19"/>
      <c r="BK30" s="19"/>
      <c r="BL30" s="19"/>
      <c r="BM30" s="2"/>
      <c r="BN30" s="2"/>
      <c r="BO30" s="2"/>
      <c r="BP30" s="2"/>
      <c r="BQ30" s="2"/>
      <c r="BR30" s="2"/>
      <c r="BS30" s="2"/>
      <c r="BT30" s="2"/>
      <c r="BU30" s="2"/>
      <c r="BV30" s="2"/>
      <c r="BX30" s="2"/>
      <c r="BY30" s="2"/>
      <c r="CA30" s="2"/>
      <c r="CB30" s="2"/>
      <c r="CC30" s="2"/>
    </row>
    <row r="31" spans="1:108" hidden="1" x14ac:dyDescent="0.45">
      <c r="A31" t="s">
        <v>258</v>
      </c>
      <c r="B31">
        <v>-1.8</v>
      </c>
      <c r="C31" s="22">
        <v>41961</v>
      </c>
      <c r="D31" s="2"/>
      <c r="E31" s="1"/>
      <c r="G31">
        <v>29</v>
      </c>
      <c r="H31" t="s">
        <v>243</v>
      </c>
      <c r="I31" s="19"/>
      <c r="AC31" s="2"/>
      <c r="AD31" s="2"/>
      <c r="AE31" s="9"/>
      <c r="AF31" s="2"/>
      <c r="AG31" s="9"/>
      <c r="AH31" s="9"/>
      <c r="AI31" s="9"/>
      <c r="AJ31" s="9"/>
      <c r="AK31" s="9"/>
      <c r="AL31" s="9"/>
      <c r="AM31" s="2"/>
      <c r="AN31" s="2"/>
      <c r="AO31" s="9"/>
      <c r="AP31" s="9"/>
      <c r="AQ31" s="2"/>
      <c r="AR31" s="2"/>
      <c r="AS31" s="2"/>
      <c r="AT31" s="2"/>
      <c r="AU31" s="2"/>
      <c r="AV31" s="2"/>
      <c r="AW31" s="2"/>
      <c r="AX31" s="2"/>
      <c r="AY31" s="2"/>
      <c r="AZ31" s="26"/>
      <c r="BA31" s="26"/>
      <c r="BC31" s="19"/>
      <c r="BD31" s="2"/>
      <c r="BE31" s="2"/>
      <c r="BF31" s="19"/>
      <c r="BG31" s="19"/>
      <c r="BH31" s="19"/>
      <c r="BI31" s="19"/>
      <c r="BJ31" s="19"/>
      <c r="BK31" s="19"/>
      <c r="BL31" s="19"/>
      <c r="BM31" s="2"/>
      <c r="BN31" s="2"/>
      <c r="BO31" s="2"/>
      <c r="BP31" s="2"/>
      <c r="BQ31" s="2"/>
      <c r="BR31" s="2"/>
      <c r="BS31" s="2"/>
      <c r="BT31" s="2"/>
      <c r="BU31" s="2"/>
      <c r="BV31" s="2"/>
      <c r="BX31" s="2">
        <v>155.16677081796246</v>
      </c>
      <c r="BY31" s="2">
        <v>1200</v>
      </c>
      <c r="CA31" s="2"/>
      <c r="CB31" s="2"/>
      <c r="CC31" s="2"/>
    </row>
    <row r="32" spans="1:108" hidden="1" x14ac:dyDescent="0.45">
      <c r="A32" t="s">
        <v>258</v>
      </c>
      <c r="B32">
        <v>-1.8</v>
      </c>
      <c r="C32" s="22">
        <v>41988</v>
      </c>
      <c r="G32">
        <v>56</v>
      </c>
      <c r="H32" t="s">
        <v>243</v>
      </c>
      <c r="I32" s="19">
        <v>13.666666666666666</v>
      </c>
      <c r="M32" s="2">
        <v>417.5</v>
      </c>
      <c r="N32" s="19">
        <v>12.833333333333334</v>
      </c>
      <c r="O32" s="19"/>
      <c r="P32" s="19"/>
      <c r="AC32" s="2">
        <v>139.28011029044865</v>
      </c>
      <c r="AD32" s="2"/>
      <c r="AE32" s="9"/>
      <c r="AF32" s="2">
        <v>165.31968220579569</v>
      </c>
      <c r="AG32" s="9">
        <v>0.7705333333333334</v>
      </c>
      <c r="AH32" s="9"/>
      <c r="AI32" s="9"/>
      <c r="AJ32" s="9"/>
      <c r="AK32" s="9"/>
      <c r="AL32" s="9"/>
      <c r="AM32" s="15">
        <f>AG32/AF32</f>
        <v>4.6608687063295143E-3</v>
      </c>
      <c r="AN32" s="2"/>
      <c r="AO32" s="9"/>
      <c r="AP32" s="9"/>
      <c r="AQ32" s="2"/>
      <c r="AR32" s="2"/>
      <c r="AS32" s="2"/>
      <c r="AT32" s="2"/>
      <c r="AU32" s="2"/>
      <c r="AV32" s="2"/>
      <c r="AW32" s="2">
        <v>3.806267422638907</v>
      </c>
      <c r="AX32" s="2"/>
      <c r="AY32" s="2"/>
      <c r="AZ32" s="2">
        <f>AC32+AF32+AW32</f>
        <v>308.40605991888322</v>
      </c>
      <c r="BA32" s="2"/>
      <c r="BB32" s="9">
        <f>AW32/AZ32</f>
        <v>1.2341740054135217E-2</v>
      </c>
      <c r="BC32" s="19"/>
      <c r="BD32" s="2"/>
      <c r="BE32" s="2"/>
      <c r="BF32" s="19"/>
      <c r="BG32" s="19"/>
      <c r="BH32" s="19"/>
      <c r="BI32" s="19"/>
      <c r="BJ32" s="9">
        <f>AC32/AZ32</f>
        <v>0.45161275471397033</v>
      </c>
      <c r="BK32" s="9">
        <f>AF32/AZ32</f>
        <v>0.53604550523189454</v>
      </c>
      <c r="BL32" s="9">
        <f>AW32/AZ32</f>
        <v>1.2341740054135217E-2</v>
      </c>
      <c r="BM32" s="2">
        <v>39.944194686513605</v>
      </c>
      <c r="BN32" s="2"/>
      <c r="BO32" s="2"/>
      <c r="BP32" s="2"/>
      <c r="BQ32" s="2"/>
      <c r="BR32" s="2"/>
      <c r="BS32" s="2"/>
      <c r="BT32" s="2"/>
      <c r="BU32" s="2"/>
      <c r="BV32" s="2"/>
      <c r="BX32" s="2"/>
      <c r="BY32" s="2"/>
      <c r="CA32" s="2"/>
      <c r="CB32" s="2"/>
      <c r="CC32" s="2"/>
    </row>
    <row r="33" spans="1:108" hidden="1" x14ac:dyDescent="0.45">
      <c r="A33" t="s">
        <v>258</v>
      </c>
      <c r="B33">
        <v>-1.8</v>
      </c>
      <c r="C33" s="21">
        <v>41996</v>
      </c>
      <c r="G33">
        <v>64</v>
      </c>
      <c r="H33" t="s">
        <v>243</v>
      </c>
      <c r="I33" s="19"/>
      <c r="AC33" s="2"/>
      <c r="AD33" s="2"/>
      <c r="AE33" s="9"/>
      <c r="AF33" s="2"/>
      <c r="AG33" s="9"/>
      <c r="AH33" s="9"/>
      <c r="AI33" s="9"/>
      <c r="AJ33" s="9"/>
      <c r="AK33" s="9"/>
      <c r="AL33" s="9"/>
      <c r="AM33" s="2"/>
      <c r="AN33" s="2"/>
      <c r="AO33" s="9"/>
      <c r="AP33" s="9"/>
      <c r="AQ33" s="2"/>
      <c r="AR33" s="2"/>
      <c r="AS33" s="2"/>
      <c r="AT33" s="2"/>
      <c r="AU33" s="2"/>
      <c r="AV33" s="2"/>
      <c r="AW33" s="2"/>
      <c r="AX33" s="2"/>
      <c r="AY33" s="2"/>
      <c r="AZ33" s="26"/>
      <c r="BA33" s="26"/>
      <c r="BC33" s="19"/>
      <c r="BD33" s="2"/>
      <c r="BE33" s="2"/>
      <c r="BF33" s="19"/>
      <c r="BG33" s="19"/>
      <c r="BH33" s="19"/>
      <c r="BI33" s="19"/>
      <c r="BJ33" s="19"/>
      <c r="BK33" s="19"/>
      <c r="BL33" s="19"/>
      <c r="BM33" s="2"/>
      <c r="BN33" s="2"/>
      <c r="BO33" s="2"/>
      <c r="BP33" s="2"/>
      <c r="BQ33" s="2"/>
      <c r="BR33" s="2"/>
      <c r="BS33" s="2"/>
      <c r="BT33" s="2"/>
      <c r="BU33" s="2"/>
      <c r="BV33" s="2"/>
      <c r="BX33" s="2">
        <v>213.774234892929</v>
      </c>
      <c r="BY33" s="2">
        <v>1300</v>
      </c>
      <c r="CA33" s="2"/>
      <c r="CB33" s="2"/>
      <c r="CC33" s="2"/>
      <c r="CE33">
        <v>150</v>
      </c>
      <c r="CF33">
        <v>39.81081027585158</v>
      </c>
      <c r="CH33">
        <v>100</v>
      </c>
      <c r="CI33">
        <v>22.851413723206974</v>
      </c>
      <c r="CK33">
        <v>100</v>
      </c>
      <c r="CL33">
        <v>18.816489843446753</v>
      </c>
      <c r="CN33">
        <v>100</v>
      </c>
      <c r="CO33">
        <v>16.833406494507933</v>
      </c>
      <c r="CQ33">
        <v>100</v>
      </c>
      <c r="CR33">
        <v>16.451570551953914</v>
      </c>
      <c r="CT33">
        <v>100</v>
      </c>
      <c r="CU33">
        <v>16.602997644721412</v>
      </c>
      <c r="CW33">
        <v>250</v>
      </c>
      <c r="CX33">
        <v>36.051706853857326</v>
      </c>
      <c r="CZ33">
        <v>200</v>
      </c>
      <c r="DA33">
        <v>23.363651304854407</v>
      </c>
      <c r="DC33">
        <v>200</v>
      </c>
      <c r="DD33">
        <v>22.992188200528723</v>
      </c>
    </row>
    <row r="34" spans="1:108" hidden="1" x14ac:dyDescent="0.45">
      <c r="A34" t="s">
        <v>258</v>
      </c>
      <c r="B34">
        <v>-1.8</v>
      </c>
      <c r="C34" s="22">
        <v>42003</v>
      </c>
      <c r="G34">
        <v>71</v>
      </c>
      <c r="H34" t="s">
        <v>243</v>
      </c>
      <c r="I34" s="19">
        <v>14</v>
      </c>
      <c r="M34" s="2">
        <v>668.33333333333326</v>
      </c>
      <c r="N34" s="19">
        <v>16.333333333333332</v>
      </c>
      <c r="O34" s="19"/>
      <c r="P34" s="19"/>
      <c r="AC34" s="2">
        <v>326.0613572026088</v>
      </c>
      <c r="AD34" s="2"/>
      <c r="AE34" s="9"/>
      <c r="AF34" s="2">
        <v>247.18492267797441</v>
      </c>
      <c r="AG34" s="9">
        <v>1.4183441666666665</v>
      </c>
      <c r="AH34" s="9"/>
      <c r="AI34" s="9"/>
      <c r="AJ34" s="9"/>
      <c r="AK34" s="9"/>
      <c r="AL34" s="9"/>
      <c r="AM34" s="15">
        <f>AG34/AF34</f>
        <v>5.7379881883590673E-3</v>
      </c>
      <c r="AN34" s="2"/>
      <c r="AO34" s="9"/>
      <c r="AP34" s="9"/>
      <c r="AQ34" s="2"/>
      <c r="AR34" s="2"/>
      <c r="AS34" s="2"/>
      <c r="AT34" s="2"/>
      <c r="AU34" s="2"/>
      <c r="AV34" s="2"/>
      <c r="AW34" s="2">
        <v>25.301376839302527</v>
      </c>
      <c r="AX34" s="2"/>
      <c r="AY34" s="2"/>
      <c r="AZ34" s="2">
        <f>AC34+AF34+AW34</f>
        <v>598.54765671988571</v>
      </c>
      <c r="BA34" s="2"/>
      <c r="BB34" s="9">
        <f>AW34/AZ34</f>
        <v>4.2271282086303978E-2</v>
      </c>
      <c r="BC34" s="19"/>
      <c r="BD34" s="2"/>
      <c r="BE34" s="2"/>
      <c r="BF34" s="19"/>
      <c r="BG34" s="19"/>
      <c r="BH34" s="19"/>
      <c r="BI34" s="19"/>
      <c r="BJ34" s="9">
        <f>AC34/AZ34</f>
        <v>0.54475421220336051</v>
      </c>
      <c r="BK34" s="9">
        <f>AF34/AZ34</f>
        <v>0.41297450571033556</v>
      </c>
      <c r="BL34" s="9">
        <f>AW34/AZ34</f>
        <v>4.2271282086303978E-2</v>
      </c>
      <c r="BM34" s="2">
        <v>116.85401931141864</v>
      </c>
      <c r="BN34" s="2"/>
      <c r="BO34" s="2"/>
      <c r="BP34" s="2"/>
      <c r="BQ34" s="2"/>
      <c r="BR34" s="2"/>
      <c r="BS34" s="2"/>
      <c r="BT34" s="2"/>
      <c r="BU34" s="2"/>
      <c r="BV34" s="2"/>
      <c r="BX34" s="2"/>
      <c r="BY34" s="2"/>
      <c r="CA34" s="2"/>
      <c r="CB34" s="2"/>
      <c r="CC34" s="2"/>
    </row>
    <row r="35" spans="1:108" hidden="1" x14ac:dyDescent="0.45">
      <c r="A35" t="s">
        <v>258</v>
      </c>
      <c r="B35">
        <v>-1.8</v>
      </c>
      <c r="C35" s="21">
        <v>42004</v>
      </c>
      <c r="G35">
        <v>72</v>
      </c>
      <c r="H35" t="s">
        <v>243</v>
      </c>
      <c r="I35" s="19"/>
      <c r="AC35" s="2"/>
      <c r="AD35" s="2"/>
      <c r="AE35" s="9"/>
      <c r="AF35" s="2"/>
      <c r="AG35" s="9"/>
      <c r="AH35" s="9"/>
      <c r="AI35" s="9"/>
      <c r="AJ35" s="9"/>
      <c r="AK35" s="9"/>
      <c r="AL35" s="9"/>
      <c r="AM35" s="2"/>
      <c r="AN35" s="2"/>
      <c r="AO35" s="9"/>
      <c r="AP35" s="9"/>
      <c r="AQ35" s="2"/>
      <c r="AR35" s="2"/>
      <c r="AS35" s="2"/>
      <c r="AT35" s="2"/>
      <c r="AU35" s="2"/>
      <c r="AV35" s="2"/>
      <c r="AW35" s="2"/>
      <c r="AX35" s="2"/>
      <c r="AY35" s="2"/>
      <c r="AZ35" s="26"/>
      <c r="BA35" s="26"/>
      <c r="BC35" s="19"/>
      <c r="BD35" s="2"/>
      <c r="BE35" s="2"/>
      <c r="BF35" s="19"/>
      <c r="BG35" s="19"/>
      <c r="BH35" s="19"/>
      <c r="BI35" s="19"/>
      <c r="BJ35" s="19"/>
      <c r="BK35" s="19"/>
      <c r="BL35" s="19"/>
      <c r="BM35" s="2"/>
      <c r="BN35" s="2"/>
      <c r="BO35" s="2"/>
      <c r="BP35" s="2"/>
      <c r="BQ35" s="2"/>
      <c r="BR35" s="2"/>
      <c r="BS35" s="2"/>
      <c r="BT35" s="2"/>
      <c r="BU35" s="2"/>
      <c r="BV35" s="2"/>
      <c r="BX35" s="2">
        <v>192.59615403119523</v>
      </c>
      <c r="BY35" s="2">
        <v>1300</v>
      </c>
      <c r="CA35" s="2"/>
      <c r="CB35" s="2"/>
      <c r="CC35" s="2"/>
      <c r="CE35">
        <v>150</v>
      </c>
      <c r="CF35">
        <v>25.643655625658049</v>
      </c>
      <c r="CH35">
        <v>100</v>
      </c>
      <c r="CI35">
        <v>20.697890610549088</v>
      </c>
      <c r="CK35">
        <v>100</v>
      </c>
      <c r="CL35">
        <v>18.043135413554154</v>
      </c>
      <c r="CN35">
        <v>100</v>
      </c>
      <c r="CO35">
        <v>15.86193782360508</v>
      </c>
      <c r="CQ35">
        <v>100</v>
      </c>
      <c r="CR35">
        <v>15.937055422956258</v>
      </c>
      <c r="CT35">
        <v>100</v>
      </c>
      <c r="CU35">
        <v>16.198349656106046</v>
      </c>
      <c r="CW35">
        <v>250</v>
      </c>
      <c r="CX35">
        <v>34.509214424664123</v>
      </c>
      <c r="CZ35">
        <v>200</v>
      </c>
      <c r="DA35">
        <v>22.844742355098624</v>
      </c>
      <c r="DC35">
        <v>200</v>
      </c>
      <c r="DD35">
        <v>22.860172699003805</v>
      </c>
    </row>
    <row r="36" spans="1:108" hidden="1" x14ac:dyDescent="0.45">
      <c r="A36" t="s">
        <v>258</v>
      </c>
      <c r="B36">
        <v>-1.8</v>
      </c>
      <c r="C36" s="21">
        <v>42009</v>
      </c>
      <c r="G36">
        <v>77</v>
      </c>
      <c r="H36" t="s">
        <v>243</v>
      </c>
      <c r="I36" s="19"/>
      <c r="S36">
        <v>77</v>
      </c>
      <c r="AC36" s="2"/>
      <c r="AD36" s="2"/>
      <c r="AE36" s="9"/>
      <c r="AF36" s="2"/>
      <c r="AG36" s="9"/>
      <c r="AH36" s="9"/>
      <c r="AI36" s="9"/>
      <c r="AJ36" s="9"/>
      <c r="AK36" s="9"/>
      <c r="AL36" s="9"/>
      <c r="AM36" s="2"/>
      <c r="AN36" s="2"/>
      <c r="AO36" s="9"/>
      <c r="AP36" s="9"/>
      <c r="AQ36" s="2"/>
      <c r="AR36" s="2"/>
      <c r="AS36" s="2"/>
      <c r="AT36" s="2"/>
      <c r="AU36" s="2"/>
      <c r="AV36" s="2"/>
      <c r="AW36" s="2"/>
      <c r="AX36" s="2"/>
      <c r="AY36" s="2"/>
      <c r="AZ36" s="26"/>
      <c r="BA36" s="26"/>
      <c r="BC36" s="19"/>
      <c r="BD36" s="2"/>
      <c r="BE36" s="2"/>
      <c r="BF36" s="19"/>
      <c r="BG36" s="19"/>
      <c r="BH36" s="19"/>
      <c r="BI36" s="19"/>
      <c r="BJ36" s="19"/>
      <c r="BK36" s="19"/>
      <c r="BL36" s="19"/>
      <c r="BM36" s="2"/>
      <c r="BN36" s="2"/>
      <c r="BO36" s="2"/>
      <c r="BP36" s="2"/>
      <c r="BQ36" s="2"/>
      <c r="BR36" s="2"/>
      <c r="BS36" s="2"/>
      <c r="BT36" s="2"/>
      <c r="BU36" s="2"/>
      <c r="BV36" s="2"/>
      <c r="BX36" s="2">
        <v>200.79396395613381</v>
      </c>
      <c r="BY36" s="2">
        <v>1300</v>
      </c>
      <c r="CA36" s="2"/>
      <c r="CB36" s="2"/>
      <c r="CC36" s="2"/>
      <c r="CE36">
        <v>150</v>
      </c>
      <c r="CF36">
        <v>32.202712773164599</v>
      </c>
      <c r="CH36">
        <v>100</v>
      </c>
      <c r="CI36">
        <v>20.68816218858268</v>
      </c>
      <c r="CK36">
        <v>100</v>
      </c>
      <c r="CL36">
        <v>16.619097482784888</v>
      </c>
      <c r="CN36">
        <v>100</v>
      </c>
      <c r="CO36">
        <v>15.204385060083467</v>
      </c>
      <c r="CQ36">
        <v>100</v>
      </c>
      <c r="CR36">
        <v>15.751265639718611</v>
      </c>
      <c r="CT36">
        <v>100</v>
      </c>
      <c r="CU36">
        <v>16.091885814816727</v>
      </c>
      <c r="CW36">
        <v>250</v>
      </c>
      <c r="CX36">
        <v>34.807875091087951</v>
      </c>
      <c r="CZ36">
        <v>200</v>
      </c>
      <c r="DA36">
        <v>23.631680372866676</v>
      </c>
      <c r="DC36">
        <v>200</v>
      </c>
      <c r="DD36">
        <v>25.796899533028245</v>
      </c>
    </row>
    <row r="37" spans="1:108" hidden="1" x14ac:dyDescent="0.45">
      <c r="A37" t="s">
        <v>258</v>
      </c>
      <c r="B37">
        <v>-1.8</v>
      </c>
      <c r="C37" s="21">
        <v>42011</v>
      </c>
      <c r="G37">
        <v>79</v>
      </c>
      <c r="H37" t="s">
        <v>243</v>
      </c>
      <c r="I37" s="19"/>
      <c r="AC37" s="2"/>
      <c r="AD37" s="2"/>
      <c r="AE37" s="9"/>
      <c r="AF37" s="2"/>
      <c r="AG37" s="9"/>
      <c r="AH37" s="9"/>
      <c r="AI37" s="9"/>
      <c r="AJ37" s="9"/>
      <c r="AK37" s="9"/>
      <c r="AL37" s="9"/>
      <c r="AM37" s="2"/>
      <c r="AN37" s="2"/>
      <c r="AO37" s="9"/>
      <c r="AP37" s="9"/>
      <c r="AQ37" s="2"/>
      <c r="AR37" s="2"/>
      <c r="AS37" s="2"/>
      <c r="AT37" s="2"/>
      <c r="AU37" s="2"/>
      <c r="AV37" s="2"/>
      <c r="AW37" s="2"/>
      <c r="AX37" s="2"/>
      <c r="AY37" s="2"/>
      <c r="AZ37" s="26"/>
      <c r="BA37" s="26"/>
      <c r="BC37" s="19"/>
      <c r="BD37" s="2"/>
      <c r="BE37" s="2"/>
      <c r="BF37" s="19"/>
      <c r="BG37" s="19"/>
      <c r="BH37" s="19"/>
      <c r="BI37" s="19"/>
      <c r="BJ37" s="19"/>
      <c r="BK37" s="19"/>
      <c r="BL37" s="19"/>
      <c r="BM37" s="2"/>
      <c r="BN37" s="2"/>
      <c r="BO37" s="2"/>
      <c r="BP37" s="2"/>
      <c r="BQ37" s="2"/>
      <c r="BR37" s="2"/>
      <c r="BS37" s="2"/>
      <c r="BT37" s="2"/>
      <c r="BU37" s="2"/>
      <c r="BV37" s="2"/>
      <c r="BX37" s="2">
        <v>153.57198508826056</v>
      </c>
      <c r="BY37" s="2">
        <v>1300</v>
      </c>
      <c r="CA37" s="2"/>
      <c r="CB37" s="2"/>
      <c r="CC37" s="2"/>
      <c r="CE37">
        <v>150</v>
      </c>
      <c r="CF37">
        <v>18.975282358693516</v>
      </c>
      <c r="CH37">
        <v>100</v>
      </c>
      <c r="CI37">
        <v>13.038599547736553</v>
      </c>
      <c r="CK37">
        <v>100</v>
      </c>
      <c r="CL37">
        <v>9.6052377227539694</v>
      </c>
      <c r="CN37">
        <v>100</v>
      </c>
      <c r="CO37">
        <v>9.8627974008815045</v>
      </c>
      <c r="CQ37">
        <v>100</v>
      </c>
      <c r="CR37">
        <v>10.884506615393761</v>
      </c>
      <c r="CT37">
        <v>100</v>
      </c>
      <c r="CU37">
        <v>12.758358676890204</v>
      </c>
      <c r="CW37">
        <v>250</v>
      </c>
      <c r="CX37">
        <v>31.135232086410173</v>
      </c>
      <c r="CZ37">
        <v>200</v>
      </c>
      <c r="DA37">
        <v>22.527710056374666</v>
      </c>
      <c r="DC37">
        <v>200</v>
      </c>
      <c r="DD37">
        <v>24.784260623126208</v>
      </c>
    </row>
    <row r="38" spans="1:108" hidden="1" x14ac:dyDescent="0.45">
      <c r="A38" t="s">
        <v>258</v>
      </c>
      <c r="B38">
        <v>-1.8</v>
      </c>
      <c r="C38" s="22">
        <v>42013</v>
      </c>
      <c r="G38">
        <v>81</v>
      </c>
      <c r="H38" t="s">
        <v>243</v>
      </c>
      <c r="I38" s="19">
        <v>15</v>
      </c>
      <c r="M38" s="2">
        <v>820</v>
      </c>
      <c r="N38" s="19">
        <v>15.416666666666666</v>
      </c>
      <c r="O38" s="19"/>
      <c r="P38" s="19"/>
      <c r="AC38" s="2">
        <v>780.41104519765781</v>
      </c>
      <c r="AD38" s="2"/>
      <c r="AE38" s="9"/>
      <c r="AF38" s="2">
        <v>447.23189542871006</v>
      </c>
      <c r="AG38" s="9">
        <v>2.1034008333333332</v>
      </c>
      <c r="AH38" s="9"/>
      <c r="AI38" s="9"/>
      <c r="AJ38" s="9"/>
      <c r="AK38" s="9"/>
      <c r="AL38" s="9"/>
      <c r="AM38" s="15">
        <f>AG38/AF38</f>
        <v>4.7031547947112388E-3</v>
      </c>
      <c r="AN38" s="2"/>
      <c r="AO38" s="9"/>
      <c r="AP38" s="9"/>
      <c r="AQ38" s="2"/>
      <c r="AR38" s="2"/>
      <c r="AS38" s="2"/>
      <c r="AT38" s="2"/>
      <c r="AU38" s="2"/>
      <c r="AV38" s="2"/>
      <c r="AW38" s="2">
        <v>142.41923199157878</v>
      </c>
      <c r="AX38" s="2"/>
      <c r="AY38" s="2"/>
      <c r="AZ38" s="2">
        <f>AC38+AF38+AW38</f>
        <v>1370.0621726179465</v>
      </c>
      <c r="BA38" s="2"/>
      <c r="BB38" s="9">
        <f>AW38/AZ38</f>
        <v>0.1039509263433212</v>
      </c>
      <c r="BC38" s="19"/>
      <c r="BD38" s="2"/>
      <c r="BE38" s="2"/>
      <c r="BF38" s="19"/>
      <c r="BG38" s="19"/>
      <c r="BH38" s="19"/>
      <c r="BI38" s="19"/>
      <c r="BJ38" s="9">
        <f>AC38/AZ38</f>
        <v>0.56961724861465979</v>
      </c>
      <c r="BK38" s="9">
        <f>AF38/AZ38</f>
        <v>0.32643182504201906</v>
      </c>
      <c r="BL38" s="9">
        <f>AW38/AZ38</f>
        <v>0.1039509263433212</v>
      </c>
      <c r="BM38" s="2"/>
      <c r="BN38" s="2"/>
      <c r="BO38" s="2"/>
      <c r="BP38" s="2"/>
      <c r="BQ38" s="2"/>
      <c r="BR38" s="2"/>
      <c r="BS38" s="2"/>
      <c r="BT38" s="2"/>
      <c r="BU38" s="2"/>
      <c r="BV38" s="2"/>
      <c r="BX38" s="2">
        <v>182.73164973416411</v>
      </c>
      <c r="BY38" s="2">
        <v>1300</v>
      </c>
      <c r="CA38" s="2"/>
      <c r="CB38" s="2"/>
      <c r="CC38" s="2"/>
      <c r="CE38">
        <v>150</v>
      </c>
      <c r="CF38">
        <v>23.138493118446881</v>
      </c>
      <c r="CH38">
        <v>100</v>
      </c>
      <c r="CI38">
        <v>17.367294055338455</v>
      </c>
      <c r="CK38">
        <v>100</v>
      </c>
      <c r="CL38">
        <v>13.828895377964812</v>
      </c>
      <c r="CN38">
        <v>100</v>
      </c>
      <c r="CO38">
        <v>13.930783633518951</v>
      </c>
      <c r="CQ38">
        <v>100</v>
      </c>
      <c r="CR38">
        <v>15.104094923079652</v>
      </c>
      <c r="CT38">
        <v>100</v>
      </c>
      <c r="CU38">
        <v>16.243418150631499</v>
      </c>
      <c r="CW38">
        <v>250</v>
      </c>
      <c r="CX38">
        <v>34.613651947411384</v>
      </c>
      <c r="CZ38">
        <v>200</v>
      </c>
      <c r="DA38">
        <v>23.319033003884236</v>
      </c>
      <c r="DC38">
        <v>200</v>
      </c>
      <c r="DD38">
        <v>25.185985523888242</v>
      </c>
    </row>
    <row r="39" spans="1:108" hidden="1" x14ac:dyDescent="0.45">
      <c r="A39" t="s">
        <v>258</v>
      </c>
      <c r="B39">
        <v>-1.8</v>
      </c>
      <c r="C39" s="21">
        <v>42016</v>
      </c>
      <c r="G39">
        <v>84</v>
      </c>
      <c r="H39" t="s">
        <v>243</v>
      </c>
      <c r="I39" s="19"/>
      <c r="AC39" s="2"/>
      <c r="AD39" s="2"/>
      <c r="AE39" s="9"/>
      <c r="AF39" s="2"/>
      <c r="AG39" s="9"/>
      <c r="AH39" s="9"/>
      <c r="AI39" s="9"/>
      <c r="AJ39" s="9"/>
      <c r="AK39" s="9"/>
      <c r="AL39" s="9"/>
      <c r="AM39" s="2"/>
      <c r="AN39" s="2"/>
      <c r="AO39" s="9"/>
      <c r="AP39" s="9"/>
      <c r="AQ39" s="2"/>
      <c r="AR39" s="2"/>
      <c r="AS39" s="2"/>
      <c r="AT39" s="2"/>
      <c r="AU39" s="2"/>
      <c r="AV39" s="2"/>
      <c r="AW39" s="2"/>
      <c r="AX39" s="2"/>
      <c r="AY39" s="2"/>
      <c r="AZ39" s="26"/>
      <c r="BA39" s="26"/>
      <c r="BC39" s="19"/>
      <c r="BD39" s="2"/>
      <c r="BE39" s="2"/>
      <c r="BF39" s="19"/>
      <c r="BG39" s="19"/>
      <c r="BH39" s="19"/>
      <c r="BI39" s="19"/>
      <c r="BJ39" s="19"/>
      <c r="BK39" s="19"/>
      <c r="BL39" s="19"/>
      <c r="BM39" s="2">
        <v>194.10790179679216</v>
      </c>
      <c r="BN39" s="2"/>
      <c r="BO39" s="2"/>
      <c r="BP39" s="2"/>
      <c r="BQ39" s="2"/>
      <c r="BR39" s="2"/>
      <c r="BS39" s="2"/>
      <c r="BT39" s="2"/>
      <c r="BU39" s="2"/>
      <c r="BV39" s="2"/>
      <c r="BX39" s="2">
        <v>219.36784000835527</v>
      </c>
      <c r="BY39" s="2">
        <v>1300</v>
      </c>
      <c r="CA39" s="2"/>
      <c r="CB39" s="2"/>
      <c r="CC39" s="2"/>
      <c r="CE39">
        <v>150</v>
      </c>
      <c r="CF39">
        <v>44.017769771304259</v>
      </c>
      <c r="CH39">
        <v>100</v>
      </c>
      <c r="CI39">
        <v>23.688825381829638</v>
      </c>
      <c r="CK39">
        <v>100</v>
      </c>
      <c r="CL39">
        <v>19.059017191279821</v>
      </c>
      <c r="CN39">
        <v>100</v>
      </c>
      <c r="CO39">
        <v>16.28391456493992</v>
      </c>
      <c r="CQ39">
        <v>100</v>
      </c>
      <c r="CR39">
        <v>16.355868015362901</v>
      </c>
      <c r="CT39">
        <v>100</v>
      </c>
      <c r="CU39">
        <v>16.282106689301145</v>
      </c>
      <c r="CW39">
        <v>250</v>
      </c>
      <c r="CX39">
        <v>34.502452744708862</v>
      </c>
      <c r="CZ39">
        <v>200</v>
      </c>
      <c r="DA39">
        <v>23.620539566916527</v>
      </c>
      <c r="DC39">
        <v>200</v>
      </c>
      <c r="DD39">
        <v>25.557346082712193</v>
      </c>
    </row>
    <row r="40" spans="1:108" hidden="1" x14ac:dyDescent="0.45">
      <c r="A40" t="s">
        <v>258</v>
      </c>
      <c r="B40">
        <v>-1.8</v>
      </c>
      <c r="C40" s="22">
        <v>42023</v>
      </c>
      <c r="G40">
        <v>91</v>
      </c>
      <c r="H40" t="s">
        <v>243</v>
      </c>
      <c r="I40" s="19">
        <v>14</v>
      </c>
      <c r="M40" s="2">
        <v>1003.3333333333333</v>
      </c>
      <c r="N40" s="19">
        <v>17.5</v>
      </c>
      <c r="O40" s="19"/>
      <c r="P40" s="19"/>
      <c r="AC40" s="2">
        <v>856.24113124745531</v>
      </c>
      <c r="AD40" s="2"/>
      <c r="AE40" s="9"/>
      <c r="AF40" s="2">
        <v>541.04968908024705</v>
      </c>
      <c r="AG40" s="9">
        <v>3.2750866666666663</v>
      </c>
      <c r="AH40" s="9"/>
      <c r="AI40" s="9"/>
      <c r="AJ40" s="9"/>
      <c r="AK40" s="9"/>
      <c r="AL40" s="9"/>
      <c r="AM40" s="15">
        <f>AG40/AF40</f>
        <v>6.0532086659806101E-3</v>
      </c>
      <c r="AN40" s="2"/>
      <c r="AO40" s="9"/>
      <c r="AP40" s="9"/>
      <c r="AQ40" s="2"/>
      <c r="AR40" s="2"/>
      <c r="AS40" s="2"/>
      <c r="AT40" s="2"/>
      <c r="AU40" s="2"/>
      <c r="AV40" s="2"/>
      <c r="AW40" s="2">
        <v>208.40937342781868</v>
      </c>
      <c r="AX40" s="2"/>
      <c r="AY40" s="2"/>
      <c r="AZ40" s="2">
        <f>AC40+AF40+AW40</f>
        <v>1605.7001937555212</v>
      </c>
      <c r="BA40" s="2"/>
      <c r="BB40" s="9">
        <f>AW40/AZ40</f>
        <v>0.12979345349668084</v>
      </c>
      <c r="BC40" s="19"/>
      <c r="BD40" s="2"/>
      <c r="BE40" s="2"/>
      <c r="BF40" s="19"/>
      <c r="BG40" s="19"/>
      <c r="BH40" s="19"/>
      <c r="BI40" s="19"/>
      <c r="BJ40" s="9">
        <f>AC40/AZ40</f>
        <v>0.53325093599498175</v>
      </c>
      <c r="BK40" s="9">
        <f>AF40/AZ40</f>
        <v>0.33695561050833722</v>
      </c>
      <c r="BL40" s="9">
        <f>AW40/AZ40</f>
        <v>0.12979345349668084</v>
      </c>
      <c r="BM40" s="2">
        <v>259.79210419206635</v>
      </c>
      <c r="BN40" s="2"/>
      <c r="BO40" s="2"/>
      <c r="BP40" s="2"/>
      <c r="BQ40" s="2"/>
      <c r="BR40" s="2"/>
      <c r="BS40" s="2"/>
      <c r="BT40" s="2"/>
      <c r="BU40" s="2"/>
      <c r="BV40" s="2"/>
      <c r="BX40" s="2"/>
      <c r="BY40" s="2"/>
      <c r="CA40" s="2"/>
      <c r="CB40" s="2"/>
      <c r="CC40" s="2"/>
    </row>
    <row r="41" spans="1:108" hidden="1" x14ac:dyDescent="0.45">
      <c r="A41" t="s">
        <v>258</v>
      </c>
      <c r="B41">
        <v>-1.8</v>
      </c>
      <c r="C41" s="21">
        <v>42027</v>
      </c>
      <c r="G41">
        <v>95</v>
      </c>
      <c r="H41" t="s">
        <v>243</v>
      </c>
      <c r="I41" s="19"/>
      <c r="AC41" s="2"/>
      <c r="AD41" s="2"/>
      <c r="AE41" s="9"/>
      <c r="AF41" s="2"/>
      <c r="AG41" s="9"/>
      <c r="AH41" s="9"/>
      <c r="AI41" s="9"/>
      <c r="AJ41" s="9"/>
      <c r="AK41" s="9"/>
      <c r="AL41" s="9"/>
      <c r="AM41" s="2"/>
      <c r="AN41" s="2"/>
      <c r="AO41" s="9"/>
      <c r="AP41" s="9"/>
      <c r="AQ41" s="2"/>
      <c r="AR41" s="2"/>
      <c r="AS41" s="2"/>
      <c r="AT41" s="2"/>
      <c r="AU41" s="2"/>
      <c r="AV41" s="2"/>
      <c r="AW41" s="2"/>
      <c r="AX41" s="2"/>
      <c r="AY41" s="2"/>
      <c r="AZ41" s="26"/>
      <c r="BA41" s="26"/>
      <c r="BC41" s="19"/>
      <c r="BD41" s="2"/>
      <c r="BE41" s="2"/>
      <c r="BF41" s="19"/>
      <c r="BG41" s="19"/>
      <c r="BH41" s="19"/>
      <c r="BI41" s="19"/>
      <c r="BJ41" s="19"/>
      <c r="BK41" s="19"/>
      <c r="BL41" s="19"/>
      <c r="BM41" s="2"/>
      <c r="BN41" s="2"/>
      <c r="BO41" s="2"/>
      <c r="BP41" s="2"/>
      <c r="BQ41" s="2"/>
      <c r="BR41" s="2"/>
      <c r="BS41" s="2"/>
      <c r="BT41" s="2"/>
      <c r="BU41" s="2"/>
      <c r="BV41" s="2"/>
      <c r="BX41" s="2">
        <v>169.87632747117607</v>
      </c>
      <c r="BY41" s="2">
        <v>1300</v>
      </c>
      <c r="CA41" s="2"/>
      <c r="CB41" s="2"/>
      <c r="CC41" s="2"/>
      <c r="CE41">
        <v>150</v>
      </c>
      <c r="CF41">
        <v>26.030748448421928</v>
      </c>
      <c r="CH41">
        <v>100</v>
      </c>
      <c r="CI41">
        <v>16.175469207600599</v>
      </c>
      <c r="CK41">
        <v>100</v>
      </c>
      <c r="CL41">
        <v>11.766071869751684</v>
      </c>
      <c r="CN41">
        <v>100</v>
      </c>
      <c r="CO41">
        <v>11.772056010833083</v>
      </c>
      <c r="CQ41">
        <v>100</v>
      </c>
      <c r="CR41">
        <v>12.720791697259997</v>
      </c>
      <c r="CT41">
        <v>100</v>
      </c>
      <c r="CU41">
        <v>14.07798158719296</v>
      </c>
      <c r="CW41">
        <v>250</v>
      </c>
      <c r="CX41">
        <v>32.086278806560401</v>
      </c>
      <c r="CZ41">
        <v>200</v>
      </c>
      <c r="DA41">
        <v>21.727574391984653</v>
      </c>
      <c r="DC41">
        <v>200</v>
      </c>
      <c r="DD41">
        <v>23.519355451570753</v>
      </c>
    </row>
    <row r="42" spans="1:108" hidden="1" x14ac:dyDescent="0.45">
      <c r="A42" t="s">
        <v>258</v>
      </c>
      <c r="B42">
        <v>-1.8</v>
      </c>
      <c r="C42" s="21">
        <v>42030</v>
      </c>
      <c r="G42">
        <v>98</v>
      </c>
      <c r="H42" t="s">
        <v>243</v>
      </c>
      <c r="I42" s="19"/>
      <c r="AC42" s="2"/>
      <c r="AD42" s="2"/>
      <c r="AE42" s="9"/>
      <c r="AF42" s="2"/>
      <c r="AG42" s="9"/>
      <c r="AH42" s="9"/>
      <c r="AI42" s="9"/>
      <c r="AJ42" s="9"/>
      <c r="AK42" s="9"/>
      <c r="AL42" s="9"/>
      <c r="AM42" s="2"/>
      <c r="AN42" s="2"/>
      <c r="AO42" s="9"/>
      <c r="AP42" s="9"/>
      <c r="AQ42" s="2"/>
      <c r="AR42" s="2"/>
      <c r="AS42" s="2"/>
      <c r="AT42" s="2"/>
      <c r="AU42" s="2"/>
      <c r="AV42" s="2"/>
      <c r="AW42" s="2"/>
      <c r="AX42" s="2"/>
      <c r="AY42" s="2"/>
      <c r="AZ42" s="26"/>
      <c r="BA42" s="26"/>
      <c r="BC42" s="19"/>
      <c r="BD42" s="2"/>
      <c r="BE42" s="2"/>
      <c r="BF42" s="19"/>
      <c r="BG42" s="19"/>
      <c r="BH42" s="19"/>
      <c r="BI42" s="19"/>
      <c r="BJ42" s="19"/>
      <c r="BK42" s="19"/>
      <c r="BL42" s="19"/>
      <c r="BM42" s="2"/>
      <c r="BN42" s="2"/>
      <c r="BO42" s="2"/>
      <c r="BP42" s="2"/>
      <c r="BQ42" s="2"/>
      <c r="BR42" s="2"/>
      <c r="BS42" s="2"/>
      <c r="BT42" s="2"/>
      <c r="BU42" s="2"/>
      <c r="BV42" s="2"/>
      <c r="BX42" s="2">
        <v>196.45479118239274</v>
      </c>
      <c r="BY42" s="2">
        <v>1300</v>
      </c>
      <c r="CA42" s="2"/>
      <c r="CB42" s="2"/>
      <c r="CC42" s="2"/>
      <c r="CE42">
        <v>150</v>
      </c>
      <c r="CF42">
        <v>34.906921280975197</v>
      </c>
      <c r="CH42">
        <v>100</v>
      </c>
      <c r="CI42">
        <v>22.064901214327406</v>
      </c>
      <c r="CK42">
        <v>100</v>
      </c>
      <c r="CL42">
        <v>17.571058715647318</v>
      </c>
      <c r="CN42">
        <v>100</v>
      </c>
      <c r="CO42">
        <v>14.906800048489771</v>
      </c>
      <c r="CQ42">
        <v>100</v>
      </c>
      <c r="CR42">
        <v>14.887146284630608</v>
      </c>
      <c r="CT42">
        <v>100</v>
      </c>
      <c r="CU42">
        <v>14.77062754175123</v>
      </c>
      <c r="CW42">
        <v>250</v>
      </c>
      <c r="CX42">
        <v>32.02880985762593</v>
      </c>
      <c r="CZ42">
        <v>200</v>
      </c>
      <c r="DA42">
        <v>21.679883065564276</v>
      </c>
      <c r="DC42">
        <v>200</v>
      </c>
      <c r="DD42">
        <v>23.638643173381006</v>
      </c>
    </row>
    <row r="43" spans="1:108" hidden="1" x14ac:dyDescent="0.45">
      <c r="A43" t="s">
        <v>258</v>
      </c>
      <c r="B43">
        <v>-1.8</v>
      </c>
      <c r="C43" s="22">
        <v>42032</v>
      </c>
      <c r="G43">
        <v>100</v>
      </c>
      <c r="H43" t="s">
        <v>243</v>
      </c>
      <c r="I43" s="19">
        <v>12.333333333333334</v>
      </c>
      <c r="M43" s="2">
        <v>1033.3333333333333</v>
      </c>
      <c r="N43" s="19">
        <v>19.75</v>
      </c>
      <c r="O43" s="19"/>
      <c r="P43" s="19"/>
      <c r="AC43" s="2">
        <v>938.39293464899367</v>
      </c>
      <c r="AD43" s="2"/>
      <c r="AE43" s="9"/>
      <c r="AF43" s="2">
        <v>634.38575245915342</v>
      </c>
      <c r="AG43" s="9">
        <v>3.3079083333333328</v>
      </c>
      <c r="AH43" s="9"/>
      <c r="AI43" s="9"/>
      <c r="AJ43" s="9"/>
      <c r="AK43" s="9"/>
      <c r="AL43" s="9"/>
      <c r="AM43" s="15">
        <f>AG43/AF43</f>
        <v>5.2143484000238818E-3</v>
      </c>
      <c r="AN43" s="2"/>
      <c r="AO43" s="9"/>
      <c r="AP43" s="9"/>
      <c r="AQ43" s="2"/>
      <c r="AR43" s="2"/>
      <c r="AS43" s="2"/>
      <c r="AT43" s="2"/>
      <c r="AU43" s="2"/>
      <c r="AV43" s="2"/>
      <c r="AW43" s="2">
        <v>496.65441468163783</v>
      </c>
      <c r="AX43" s="2"/>
      <c r="AY43" s="2"/>
      <c r="AZ43" s="2">
        <f>AC43+AF43+AW43</f>
        <v>2069.4331017897848</v>
      </c>
      <c r="BA43" s="2"/>
      <c r="BB43" s="9">
        <f>AW43/AZ43</f>
        <v>0.2399953949959038</v>
      </c>
      <c r="BC43" s="19"/>
      <c r="BD43" s="2"/>
      <c r="BE43" s="2"/>
      <c r="BF43" s="19"/>
      <c r="BG43" s="19"/>
      <c r="BH43" s="19"/>
      <c r="BI43" s="19"/>
      <c r="BJ43" s="9">
        <f>AC43/AZ43</f>
        <v>0.45345410481614912</v>
      </c>
      <c r="BK43" s="9">
        <f>AF43/AZ43</f>
        <v>0.30655050018794711</v>
      </c>
      <c r="BL43" s="9">
        <f>AW43/AZ43</f>
        <v>0.2399953949959038</v>
      </c>
      <c r="BM43" s="2">
        <v>266.09782757736673</v>
      </c>
      <c r="BN43" s="2"/>
      <c r="BO43" s="2"/>
      <c r="BP43" s="2"/>
      <c r="BQ43" s="2"/>
      <c r="BR43" s="2"/>
      <c r="BS43" s="2"/>
      <c r="BT43" s="2"/>
      <c r="BU43" s="2"/>
      <c r="BV43" s="2"/>
      <c r="BX43" s="2"/>
      <c r="BY43" s="2"/>
      <c r="CA43" s="2"/>
      <c r="CB43" s="2"/>
      <c r="CC43" s="2"/>
    </row>
    <row r="44" spans="1:108" hidden="1" x14ac:dyDescent="0.45">
      <c r="A44" t="s">
        <v>258</v>
      </c>
      <c r="B44">
        <v>-1.8</v>
      </c>
      <c r="C44" s="22">
        <v>42042</v>
      </c>
      <c r="G44">
        <v>110</v>
      </c>
      <c r="H44" t="s">
        <v>243</v>
      </c>
      <c r="I44" s="19">
        <v>12.333333333333334</v>
      </c>
      <c r="M44" s="2">
        <v>1092.5</v>
      </c>
      <c r="N44" s="19">
        <v>24.75</v>
      </c>
      <c r="O44" s="19"/>
      <c r="P44" s="19"/>
      <c r="AC44" s="2">
        <v>1061.6625009149773</v>
      </c>
      <c r="AD44" s="2"/>
      <c r="AE44" s="9"/>
      <c r="AF44" s="2">
        <v>630.09142516429279</v>
      </c>
      <c r="AG44" s="9">
        <v>3.2474283333333331</v>
      </c>
      <c r="AH44" s="9"/>
      <c r="AI44" s="9"/>
      <c r="AJ44" s="9"/>
      <c r="AK44" s="9"/>
      <c r="AL44" s="9"/>
      <c r="AM44" s="15">
        <f>AG44/AF44</f>
        <v>5.1539002177129842E-3</v>
      </c>
      <c r="AN44" s="2"/>
      <c r="AO44" s="9"/>
      <c r="AP44" s="9"/>
      <c r="AQ44" s="2"/>
      <c r="AR44" s="2"/>
      <c r="AS44" s="2"/>
      <c r="AT44" s="2"/>
      <c r="AU44" s="2"/>
      <c r="AV44" s="2"/>
      <c r="AW44" s="2">
        <v>1011.9849984825589</v>
      </c>
      <c r="AX44" s="2"/>
      <c r="AY44" s="2"/>
      <c r="AZ44" s="2">
        <f>AC44+AF44+AW44</f>
        <v>2703.7389245618288</v>
      </c>
      <c r="BA44" s="2"/>
      <c r="BB44" s="9">
        <f>AW44/AZ44</f>
        <v>0.37429094550856551</v>
      </c>
      <c r="BC44" s="19"/>
      <c r="BD44" s="2"/>
      <c r="BE44" s="2"/>
      <c r="BF44" s="19"/>
      <c r="BG44" s="19"/>
      <c r="BH44" s="19"/>
      <c r="BI44" s="19"/>
      <c r="BJ44" s="9">
        <f>AC44/AZ44</f>
        <v>0.3926645769199153</v>
      </c>
      <c r="BK44" s="9">
        <f>AF44/AZ44</f>
        <v>0.23304447757151928</v>
      </c>
      <c r="BL44" s="9">
        <f>AW44/AZ44</f>
        <v>0.37429094550856551</v>
      </c>
      <c r="BM44" s="2">
        <v>231.44390489624746</v>
      </c>
      <c r="BN44" s="2"/>
      <c r="BO44" s="2"/>
      <c r="BP44" s="2"/>
      <c r="BQ44" s="2"/>
      <c r="BR44" s="2"/>
      <c r="BS44" s="2"/>
      <c r="BT44" s="2"/>
      <c r="BU44" s="2"/>
      <c r="BV44" s="2"/>
      <c r="BX44" s="2"/>
      <c r="BY44" s="2"/>
      <c r="CA44" s="2"/>
      <c r="CB44" s="2"/>
      <c r="CC44" s="2"/>
    </row>
    <row r="45" spans="1:108" hidden="1" x14ac:dyDescent="0.45">
      <c r="A45" t="s">
        <v>258</v>
      </c>
      <c r="B45">
        <v>-1.8</v>
      </c>
      <c r="C45" s="21">
        <v>42045</v>
      </c>
      <c r="G45">
        <v>113</v>
      </c>
      <c r="H45" t="s">
        <v>243</v>
      </c>
      <c r="I45" s="19"/>
      <c r="AC45" s="2"/>
      <c r="AD45" s="2"/>
      <c r="AE45" s="9"/>
      <c r="AF45" s="2"/>
      <c r="AG45" s="9"/>
      <c r="AH45" s="9"/>
      <c r="AI45" s="9"/>
      <c r="AJ45" s="9"/>
      <c r="AK45" s="9"/>
      <c r="AL45" s="9"/>
      <c r="AM45" s="2"/>
      <c r="AN45" s="2"/>
      <c r="AO45" s="9"/>
      <c r="AP45" s="9"/>
      <c r="AQ45" s="2"/>
      <c r="AR45" s="2"/>
      <c r="AS45" s="2"/>
      <c r="AT45" s="2"/>
      <c r="AU45" s="2"/>
      <c r="AV45" s="2"/>
      <c r="AW45" s="2"/>
      <c r="AX45" s="2"/>
      <c r="AY45" s="2"/>
      <c r="AZ45" s="26"/>
      <c r="BA45" s="26"/>
      <c r="BC45" s="19"/>
      <c r="BD45" s="2"/>
      <c r="BE45" s="2"/>
      <c r="BF45" s="19"/>
      <c r="BG45" s="19"/>
      <c r="BH45" s="19"/>
      <c r="BI45" s="19"/>
      <c r="BJ45" s="19"/>
      <c r="BK45" s="19"/>
      <c r="BL45" s="19"/>
      <c r="BM45" s="2"/>
      <c r="BN45" s="2"/>
      <c r="BO45" s="2"/>
      <c r="BP45" s="2"/>
      <c r="BQ45" s="2"/>
      <c r="BR45" s="2"/>
      <c r="BS45" s="2"/>
      <c r="BT45" s="2"/>
      <c r="BU45" s="2"/>
      <c r="BV45" s="2"/>
      <c r="BX45" s="2">
        <v>188.47018327181476</v>
      </c>
      <c r="BY45" s="2">
        <v>1300</v>
      </c>
      <c r="CA45" s="2"/>
      <c r="CB45" s="2"/>
      <c r="CC45" s="2"/>
      <c r="CE45">
        <v>150</v>
      </c>
      <c r="CF45">
        <v>24.0837108426967</v>
      </c>
      <c r="CH45">
        <v>100</v>
      </c>
      <c r="CI45">
        <v>21.173698127223119</v>
      </c>
      <c r="CK45">
        <v>100</v>
      </c>
      <c r="CL45">
        <v>18.349628158793195</v>
      </c>
      <c r="CN45">
        <v>100</v>
      </c>
      <c r="CO45">
        <v>16.404001302555898</v>
      </c>
      <c r="CQ45">
        <v>100</v>
      </c>
      <c r="CR45">
        <v>15.761703115335351</v>
      </c>
      <c r="CT45">
        <v>100</v>
      </c>
      <c r="CU45">
        <v>15.187964846975419</v>
      </c>
      <c r="CW45">
        <v>250</v>
      </c>
      <c r="CX45">
        <v>33.069141310209432</v>
      </c>
      <c r="CZ45">
        <v>200</v>
      </c>
      <c r="DA45">
        <v>21.664852726086728</v>
      </c>
      <c r="DC45">
        <v>200</v>
      </c>
      <c r="DD45">
        <v>22.775482841938903</v>
      </c>
    </row>
    <row r="46" spans="1:108" hidden="1" x14ac:dyDescent="0.45">
      <c r="A46" t="s">
        <v>258</v>
      </c>
      <c r="B46">
        <v>-1.8</v>
      </c>
      <c r="C46" s="21">
        <v>42050</v>
      </c>
      <c r="G46">
        <v>118</v>
      </c>
      <c r="H46" t="s">
        <v>243</v>
      </c>
      <c r="I46" s="19"/>
      <c r="AC46" s="2"/>
      <c r="AD46" s="2"/>
      <c r="AE46" s="9"/>
      <c r="AF46" s="2"/>
      <c r="AG46" s="9"/>
      <c r="AH46" s="9"/>
      <c r="AI46" s="9"/>
      <c r="AJ46" s="9"/>
      <c r="AK46" s="9"/>
      <c r="AL46" s="9"/>
      <c r="AM46" s="2"/>
      <c r="AN46" s="2"/>
      <c r="AO46" s="9"/>
      <c r="AP46" s="9"/>
      <c r="AQ46" s="2"/>
      <c r="AR46" s="2"/>
      <c r="AS46" s="2"/>
      <c r="AT46" s="2"/>
      <c r="AU46" s="2"/>
      <c r="AV46" s="2"/>
      <c r="AW46" s="2"/>
      <c r="AX46" s="2"/>
      <c r="AY46" s="2"/>
      <c r="AZ46" s="26"/>
      <c r="BA46" s="26"/>
      <c r="BC46" s="19"/>
      <c r="BD46" s="2"/>
      <c r="BE46" s="2"/>
      <c r="BF46" s="19"/>
      <c r="BG46" s="19"/>
      <c r="BH46" s="19"/>
      <c r="BI46" s="19"/>
      <c r="BJ46" s="19"/>
      <c r="BK46" s="19"/>
      <c r="BL46" s="19"/>
      <c r="BM46" s="2"/>
      <c r="BN46" s="2"/>
      <c r="BO46" s="2"/>
      <c r="BP46" s="2"/>
      <c r="BQ46" s="2"/>
      <c r="BR46" s="2"/>
      <c r="BS46" s="2"/>
      <c r="BT46" s="2"/>
      <c r="BU46" s="2"/>
      <c r="BV46" s="2"/>
      <c r="BX46" s="2">
        <v>152.00455644873773</v>
      </c>
      <c r="BY46" s="2">
        <v>1300</v>
      </c>
      <c r="CA46" s="2"/>
      <c r="CB46" s="2"/>
      <c r="CC46" s="2"/>
      <c r="CE46">
        <v>150</v>
      </c>
      <c r="CF46">
        <v>6.1349999999999998</v>
      </c>
      <c r="CH46">
        <v>100</v>
      </c>
      <c r="CI46">
        <v>18.324504023718767</v>
      </c>
      <c r="CK46">
        <v>100</v>
      </c>
      <c r="CL46">
        <v>14.534069179726103</v>
      </c>
      <c r="CN46">
        <v>100</v>
      </c>
      <c r="CO46">
        <v>13.252990106321255</v>
      </c>
      <c r="CQ46">
        <v>100</v>
      </c>
      <c r="CR46">
        <v>8.4545530033987717</v>
      </c>
      <c r="CT46">
        <v>100</v>
      </c>
      <c r="CU46">
        <v>13.985505142322955</v>
      </c>
      <c r="CW46">
        <v>250</v>
      </c>
      <c r="CX46">
        <v>31.203376734659248</v>
      </c>
      <c r="CZ46">
        <v>200</v>
      </c>
      <c r="DA46">
        <v>21.85038028699686</v>
      </c>
      <c r="DC46">
        <v>200</v>
      </c>
      <c r="DD46">
        <v>24.264177971593774</v>
      </c>
    </row>
    <row r="47" spans="1:108" hidden="1" x14ac:dyDescent="0.45">
      <c r="A47" t="s">
        <v>258</v>
      </c>
      <c r="B47">
        <v>-1.8</v>
      </c>
      <c r="C47" s="21">
        <v>42053</v>
      </c>
      <c r="G47">
        <v>121</v>
      </c>
      <c r="H47" t="s">
        <v>243</v>
      </c>
      <c r="I47" s="19"/>
      <c r="AC47" s="2"/>
      <c r="AD47" s="2"/>
      <c r="AE47" s="9"/>
      <c r="AF47" s="2"/>
      <c r="AG47" s="9"/>
      <c r="AH47" s="9"/>
      <c r="AI47" s="9"/>
      <c r="AJ47" s="9"/>
      <c r="AK47" s="9"/>
      <c r="AL47" s="9"/>
      <c r="AM47" s="2"/>
      <c r="AN47" s="2"/>
      <c r="AO47" s="9"/>
      <c r="AP47" s="9"/>
      <c r="AQ47" s="2"/>
      <c r="AR47" s="2"/>
      <c r="AS47" s="2"/>
      <c r="AT47" s="2"/>
      <c r="AU47" s="2"/>
      <c r="AV47" s="2"/>
      <c r="AW47" s="2"/>
      <c r="AX47" s="2"/>
      <c r="AY47" s="2"/>
      <c r="AZ47" s="26"/>
      <c r="BA47" s="26"/>
      <c r="BC47" s="19"/>
      <c r="BD47" s="2"/>
      <c r="BE47" s="2"/>
      <c r="BF47" s="19"/>
      <c r="BG47" s="19"/>
      <c r="BH47" s="19"/>
      <c r="BI47" s="19"/>
      <c r="BJ47" s="19"/>
      <c r="BK47" s="19"/>
      <c r="BL47" s="19"/>
      <c r="BM47" s="2"/>
      <c r="BN47" s="2"/>
      <c r="BO47" s="2"/>
      <c r="BP47" s="2"/>
      <c r="BQ47" s="2"/>
      <c r="BR47" s="2"/>
      <c r="BS47" s="2"/>
      <c r="BT47" s="2"/>
      <c r="BU47" s="2"/>
      <c r="BV47" s="2"/>
      <c r="BX47" s="2">
        <v>168.6450578416036</v>
      </c>
      <c r="BY47" s="2">
        <v>1300</v>
      </c>
      <c r="CA47" s="2"/>
      <c r="CB47" s="2"/>
      <c r="CC47" s="2"/>
      <c r="CE47">
        <v>150</v>
      </c>
      <c r="CF47">
        <v>6.1349999999999998</v>
      </c>
      <c r="CH47">
        <v>100</v>
      </c>
      <c r="CI47">
        <v>22.479566352964568</v>
      </c>
      <c r="CK47">
        <v>100</v>
      </c>
      <c r="CL47">
        <v>17.955092620193334</v>
      </c>
      <c r="CN47">
        <v>100</v>
      </c>
      <c r="CO47">
        <v>15.466298384428422</v>
      </c>
      <c r="CQ47">
        <v>100</v>
      </c>
      <c r="CR47">
        <v>14.675321081698783</v>
      </c>
      <c r="CT47">
        <v>100</v>
      </c>
      <c r="CU47">
        <v>14.123501467509797</v>
      </c>
      <c r="CW47">
        <v>250</v>
      </c>
      <c r="CX47">
        <v>31.22981466156374</v>
      </c>
      <c r="CZ47">
        <v>200</v>
      </c>
      <c r="DA47">
        <v>22.152293269860714</v>
      </c>
      <c r="DC47">
        <v>200</v>
      </c>
      <c r="DD47">
        <v>24.42817000338426</v>
      </c>
    </row>
    <row r="48" spans="1:108" hidden="1" x14ac:dyDescent="0.45">
      <c r="A48" t="s">
        <v>258</v>
      </c>
      <c r="B48">
        <v>-1.8</v>
      </c>
      <c r="C48" s="22">
        <v>42055</v>
      </c>
      <c r="G48">
        <v>123</v>
      </c>
      <c r="H48" t="s">
        <v>243</v>
      </c>
      <c r="I48" s="19">
        <v>12.333333333333334</v>
      </c>
      <c r="M48" s="2">
        <v>1092.5</v>
      </c>
      <c r="N48" s="19">
        <v>22.166666666666668</v>
      </c>
      <c r="O48" s="19"/>
      <c r="P48" s="19"/>
      <c r="AC48" s="2">
        <v>1151.0058363363407</v>
      </c>
      <c r="AD48" s="2"/>
      <c r="AE48" s="9"/>
      <c r="AF48" s="2">
        <v>647.82470299296801</v>
      </c>
      <c r="AG48" s="9">
        <v>3.0968624999999999</v>
      </c>
      <c r="AH48" s="9"/>
      <c r="AI48" s="9"/>
      <c r="AJ48" s="9"/>
      <c r="AK48" s="9"/>
      <c r="AL48" s="9"/>
      <c r="AM48" s="15">
        <f>AG48/AF48</f>
        <v>4.7804019909898614E-3</v>
      </c>
      <c r="AN48" s="2"/>
      <c r="AO48" s="9"/>
      <c r="AP48" s="9"/>
      <c r="AQ48" s="2"/>
      <c r="AR48" s="2"/>
      <c r="AS48" s="2"/>
      <c r="AT48" s="2"/>
      <c r="AU48" s="2"/>
      <c r="AV48" s="2"/>
      <c r="AW48" s="2">
        <v>1548.8794348282906</v>
      </c>
      <c r="AX48" s="2"/>
      <c r="AY48" s="2"/>
      <c r="AZ48" s="2">
        <f>AC48+AF48+AW48</f>
        <v>3347.7099741575994</v>
      </c>
      <c r="BA48" s="2"/>
      <c r="BB48" s="9">
        <f>AW48/AZ48</f>
        <v>0.46266834546145019</v>
      </c>
      <c r="BC48" s="19"/>
      <c r="BD48" s="2"/>
      <c r="BE48" s="2"/>
      <c r="BF48" s="19"/>
      <c r="BG48" s="19"/>
      <c r="BH48" s="19"/>
      <c r="BI48" s="19"/>
      <c r="BJ48" s="9">
        <f>AC48/AZ48</f>
        <v>0.34381886281112928</v>
      </c>
      <c r="BK48" s="9">
        <f>AF48/AZ48</f>
        <v>0.19351279172742056</v>
      </c>
      <c r="BL48" s="9">
        <f>AW48/AZ48</f>
        <v>0.46266834546145019</v>
      </c>
      <c r="BM48" s="2">
        <v>170.51431120624201</v>
      </c>
      <c r="BN48" s="2"/>
      <c r="BO48" s="2"/>
      <c r="BP48" s="2"/>
      <c r="BQ48" s="2"/>
      <c r="BR48" s="2"/>
      <c r="BS48" s="2"/>
      <c r="BT48" s="2"/>
      <c r="BU48" s="2"/>
      <c r="BV48" s="2"/>
      <c r="BX48" s="2"/>
      <c r="BY48" s="2"/>
      <c r="CA48" s="2"/>
      <c r="CB48" s="2"/>
      <c r="CC48" s="2"/>
    </row>
    <row r="49" spans="1:108" hidden="1" x14ac:dyDescent="0.45">
      <c r="A49" t="s">
        <v>258</v>
      </c>
      <c r="B49">
        <v>-1.8</v>
      </c>
      <c r="C49" s="22">
        <v>42065</v>
      </c>
      <c r="G49">
        <v>133</v>
      </c>
      <c r="H49" t="s">
        <v>243</v>
      </c>
      <c r="I49" s="19">
        <v>11.666666666666666</v>
      </c>
      <c r="M49" s="2">
        <v>1144.1666666666667</v>
      </c>
      <c r="N49" s="19">
        <v>25.25</v>
      </c>
      <c r="O49" s="19"/>
      <c r="P49" s="19"/>
      <c r="AC49" s="2">
        <v>1151.3774255831615</v>
      </c>
      <c r="AD49" s="2"/>
      <c r="AE49" s="9"/>
      <c r="AF49" s="2">
        <v>628.65026959502245</v>
      </c>
      <c r="AG49" s="9">
        <v>3.2069966666666665</v>
      </c>
      <c r="AH49" s="9"/>
      <c r="AI49" s="9"/>
      <c r="AJ49" s="9"/>
      <c r="AK49" s="9"/>
      <c r="AL49" s="9"/>
      <c r="AM49" s="15">
        <f>AG49/AF49</f>
        <v>5.1014002884825277E-3</v>
      </c>
      <c r="AN49" s="2"/>
      <c r="AO49" s="9"/>
      <c r="AP49" s="9"/>
      <c r="AQ49" s="2"/>
      <c r="AR49" s="2"/>
      <c r="AS49" s="2"/>
      <c r="AT49" s="2"/>
      <c r="AU49" s="2"/>
      <c r="AV49" s="2"/>
      <c r="AW49" s="2">
        <v>1839.4572460870031</v>
      </c>
      <c r="AX49" s="2"/>
      <c r="AY49" s="2"/>
      <c r="AZ49" s="2">
        <f>AC49+AF49+AW49</f>
        <v>3619.484941265187</v>
      </c>
      <c r="BA49" s="2"/>
      <c r="BB49" s="9">
        <f>AW49/AZ49</f>
        <v>0.50820966959017733</v>
      </c>
      <c r="BC49" s="19"/>
      <c r="BD49" s="2"/>
      <c r="BE49" s="2"/>
      <c r="BF49" s="19"/>
      <c r="BG49" s="19"/>
      <c r="BH49" s="19"/>
      <c r="BI49" s="19"/>
      <c r="BJ49" s="9">
        <f>AC49/AZ49</f>
        <v>0.318105322792336</v>
      </c>
      <c r="BK49" s="9">
        <f>AF49/AZ49</f>
        <v>0.1736850076174867</v>
      </c>
      <c r="BL49" s="9">
        <f>AW49/AZ49</f>
        <v>0.50820966959017733</v>
      </c>
      <c r="BM49" s="2">
        <v>324.89481143845273</v>
      </c>
      <c r="BN49" s="2"/>
      <c r="BO49" s="2"/>
      <c r="BP49" s="2"/>
      <c r="BQ49" s="2"/>
      <c r="BR49" s="2"/>
      <c r="BS49" s="2"/>
      <c r="BT49" s="2"/>
      <c r="BU49" s="2"/>
      <c r="BV49" s="2"/>
      <c r="BX49" s="2"/>
      <c r="BY49" s="2"/>
      <c r="CA49" s="2"/>
      <c r="CB49" s="2"/>
      <c r="CC49" s="2"/>
    </row>
    <row r="50" spans="1:108" hidden="1" x14ac:dyDescent="0.45">
      <c r="A50" t="s">
        <v>258</v>
      </c>
      <c r="B50">
        <v>-1.8</v>
      </c>
      <c r="C50" s="21">
        <v>42087</v>
      </c>
      <c r="D50" s="2">
        <v>9</v>
      </c>
      <c r="E50" s="1" t="s">
        <v>196</v>
      </c>
      <c r="F50" t="s">
        <v>15</v>
      </c>
      <c r="G50">
        <v>155</v>
      </c>
      <c r="H50" t="s">
        <v>243</v>
      </c>
      <c r="I50" s="19"/>
      <c r="V50">
        <v>155</v>
      </c>
      <c r="AC50" s="2"/>
      <c r="AE50" s="9"/>
      <c r="AF50" s="2"/>
      <c r="AG50" s="9"/>
      <c r="AH50" s="9"/>
      <c r="AI50" s="9"/>
      <c r="AJ50" s="9"/>
      <c r="AK50" s="9"/>
      <c r="AL50" s="9"/>
      <c r="AO50" s="9"/>
      <c r="AP50" s="9"/>
      <c r="AQ50" s="2"/>
      <c r="AR50" s="2"/>
      <c r="AS50" s="2"/>
      <c r="AT50" s="2"/>
      <c r="AU50" s="2"/>
      <c r="AV50" s="2"/>
      <c r="AW50" s="2"/>
      <c r="AY50" s="2"/>
      <c r="AZ50" s="2"/>
      <c r="BA50" s="2"/>
      <c r="BC50" s="19"/>
      <c r="BD50" s="2"/>
      <c r="BE50" s="2"/>
      <c r="BF50" s="19"/>
      <c r="BG50" s="19"/>
      <c r="BH50" s="19"/>
      <c r="BI50" s="19"/>
      <c r="BJ50" s="19"/>
      <c r="BK50" s="19"/>
      <c r="BL50" s="19"/>
      <c r="BM50" s="2"/>
      <c r="BN50" s="2"/>
      <c r="BO50" s="2"/>
      <c r="BP50" s="2"/>
      <c r="BQ50" s="2"/>
      <c r="BR50" s="2"/>
      <c r="BS50" s="2"/>
      <c r="BT50" s="2"/>
      <c r="BU50" s="2"/>
      <c r="BV50" s="2"/>
      <c r="BX50" s="2">
        <v>135.24049317990111</v>
      </c>
      <c r="BY50" s="2">
        <v>1300</v>
      </c>
      <c r="CA50" s="2"/>
      <c r="CB50" s="2"/>
      <c r="CC50" s="2"/>
      <c r="CE50">
        <v>150</v>
      </c>
      <c r="CF50">
        <v>24.52870339058645</v>
      </c>
      <c r="CH50">
        <v>100</v>
      </c>
      <c r="CI50">
        <v>11.106650093225603</v>
      </c>
      <c r="CK50">
        <v>100</v>
      </c>
      <c r="CL50">
        <v>8.858536357986317</v>
      </c>
      <c r="CN50">
        <v>100</v>
      </c>
      <c r="CO50">
        <v>9.7036651635915945</v>
      </c>
      <c r="CQ50">
        <v>100</v>
      </c>
      <c r="CR50">
        <v>10.327351247551142</v>
      </c>
      <c r="CT50">
        <v>100</v>
      </c>
      <c r="CU50">
        <v>10.785482215402432</v>
      </c>
      <c r="CW50">
        <v>250</v>
      </c>
      <c r="CX50">
        <v>24.947144858335612</v>
      </c>
      <c r="CZ50">
        <v>200</v>
      </c>
      <c r="DA50">
        <v>16.284885203745297</v>
      </c>
      <c r="DC50">
        <v>200</v>
      </c>
      <c r="DD50">
        <v>18.698074649476673</v>
      </c>
    </row>
    <row r="51" spans="1:108" hidden="1" x14ac:dyDescent="0.45">
      <c r="A51" t="s">
        <v>258</v>
      </c>
      <c r="B51">
        <v>-1.8</v>
      </c>
      <c r="C51" s="23">
        <v>42109</v>
      </c>
      <c r="D51" s="2">
        <v>10</v>
      </c>
      <c r="E51" s="1" t="s">
        <v>97</v>
      </c>
      <c r="F51" t="s">
        <v>16</v>
      </c>
      <c r="G51" s="34">
        <v>177</v>
      </c>
      <c r="H51" t="s">
        <v>243</v>
      </c>
      <c r="I51" s="19"/>
      <c r="AC51" s="2"/>
      <c r="AE51" s="9"/>
      <c r="AF51" s="2"/>
      <c r="AG51" s="9"/>
      <c r="AH51" s="9"/>
      <c r="AI51" s="9"/>
      <c r="AJ51" s="9"/>
      <c r="AK51" s="9"/>
      <c r="AL51" s="9"/>
      <c r="AO51" s="9"/>
      <c r="AP51" s="9"/>
      <c r="AQ51" s="2"/>
      <c r="AR51" s="2"/>
      <c r="AS51" s="2"/>
      <c r="AT51" s="2"/>
      <c r="AU51" s="2"/>
      <c r="AV51" s="2">
        <v>734.15</v>
      </c>
      <c r="AW51" s="2"/>
      <c r="AY51" s="2"/>
      <c r="AZ51" s="2"/>
      <c r="BA51" s="2"/>
      <c r="BC51" s="19">
        <v>43.595659047247729</v>
      </c>
      <c r="BD51" s="2">
        <v>320.05753089536921</v>
      </c>
      <c r="BE51" s="2"/>
      <c r="BF51" s="19">
        <v>14.099450700236529</v>
      </c>
      <c r="BG51" s="19"/>
      <c r="BH51" s="19"/>
      <c r="BI51" s="19"/>
      <c r="BJ51" s="19"/>
      <c r="BK51" s="19"/>
      <c r="BL51" s="19"/>
      <c r="BM51" s="2"/>
      <c r="BN51" s="2"/>
      <c r="BO51" s="2"/>
      <c r="BP51" s="2"/>
      <c r="BQ51" s="2"/>
      <c r="BR51" s="2"/>
      <c r="BS51" s="2"/>
      <c r="BT51" s="2"/>
      <c r="BU51" s="2"/>
      <c r="BV51" s="2"/>
      <c r="BX51" s="2"/>
      <c r="BY51" s="2"/>
      <c r="CA51" s="2"/>
      <c r="CB51" s="2"/>
      <c r="CC51" s="2"/>
    </row>
    <row r="52" spans="1:108" hidden="1" x14ac:dyDescent="0.45">
      <c r="A52" t="s">
        <v>258</v>
      </c>
      <c r="B52">
        <v>-1.8</v>
      </c>
      <c r="C52" s="1">
        <v>42166</v>
      </c>
      <c r="G52">
        <v>234</v>
      </c>
      <c r="H52" t="s">
        <v>243</v>
      </c>
      <c r="BX52" s="2">
        <v>124.34513810517265</v>
      </c>
      <c r="BY52" s="2">
        <v>1200</v>
      </c>
    </row>
    <row r="53" spans="1:108" hidden="1" x14ac:dyDescent="0.45">
      <c r="A53" t="s">
        <v>259</v>
      </c>
      <c r="B53" s="19">
        <v>-2</v>
      </c>
      <c r="C53" s="22">
        <v>41932</v>
      </c>
      <c r="D53" s="2">
        <v>1</v>
      </c>
      <c r="E53" s="1" t="s">
        <v>198</v>
      </c>
      <c r="F53" t="s">
        <v>10</v>
      </c>
      <c r="G53">
        <v>0</v>
      </c>
      <c r="H53" t="s">
        <v>243</v>
      </c>
      <c r="I53" s="19"/>
      <c r="AC53" s="2"/>
      <c r="AE53" s="9"/>
      <c r="AF53" s="2"/>
      <c r="AG53" s="9"/>
      <c r="AH53" s="9"/>
      <c r="AI53" s="9"/>
      <c r="AJ53" s="9"/>
      <c r="AK53" s="9"/>
      <c r="AL53" s="9"/>
      <c r="AO53" s="9"/>
      <c r="AP53" s="9"/>
      <c r="AQ53" s="2"/>
      <c r="AR53" s="2"/>
      <c r="AS53" s="2"/>
      <c r="AT53" s="2"/>
      <c r="AU53" s="2"/>
      <c r="AV53" s="2"/>
      <c r="AW53" s="2"/>
      <c r="AY53" s="2"/>
      <c r="AZ53" s="2"/>
      <c r="BA53" s="2"/>
      <c r="BC53" s="19"/>
      <c r="BD53" s="2"/>
      <c r="BE53" s="2"/>
      <c r="BF53" s="19"/>
      <c r="BG53" s="19"/>
      <c r="BH53" s="19"/>
      <c r="BI53" s="19"/>
      <c r="BJ53" s="19"/>
      <c r="BK53" s="19"/>
      <c r="BL53" s="19"/>
      <c r="BM53" s="2"/>
      <c r="BN53" s="2"/>
      <c r="BO53" s="2"/>
      <c r="BP53" s="2"/>
      <c r="BQ53" s="2"/>
      <c r="BR53" s="2"/>
      <c r="BS53" s="2"/>
      <c r="BT53" s="2"/>
      <c r="BU53" s="2"/>
      <c r="BV53" s="2"/>
      <c r="BX53" s="2"/>
      <c r="BY53" s="2"/>
      <c r="CA53" s="2"/>
      <c r="CB53" s="2"/>
      <c r="CC53" s="2"/>
    </row>
    <row r="54" spans="1:108" hidden="1" x14ac:dyDescent="0.45">
      <c r="A54" t="s">
        <v>259</v>
      </c>
      <c r="B54" s="19">
        <v>-2</v>
      </c>
      <c r="C54" s="22">
        <v>41961</v>
      </c>
      <c r="D54" s="2"/>
      <c r="E54" s="1"/>
      <c r="G54">
        <v>29</v>
      </c>
      <c r="H54" t="s">
        <v>243</v>
      </c>
      <c r="I54" s="19"/>
      <c r="AC54" s="2"/>
      <c r="AE54" s="9"/>
      <c r="AF54" s="2"/>
      <c r="AG54" s="9"/>
      <c r="AH54" s="9"/>
      <c r="AI54" s="9"/>
      <c r="AJ54" s="9"/>
      <c r="AK54" s="9"/>
      <c r="AL54" s="9"/>
      <c r="AO54" s="9"/>
      <c r="AP54" s="9"/>
      <c r="AQ54" s="2"/>
      <c r="AR54" s="2"/>
      <c r="AS54" s="2"/>
      <c r="AT54" s="2"/>
      <c r="AU54" s="2"/>
      <c r="AV54" s="2"/>
      <c r="AW54" s="2"/>
      <c r="AY54" s="2"/>
      <c r="AZ54" s="2"/>
      <c r="BA54" s="2"/>
      <c r="BC54" s="19"/>
      <c r="BD54" s="2"/>
      <c r="BE54" s="2"/>
      <c r="BF54" s="19"/>
      <c r="BG54" s="19"/>
      <c r="BH54" s="19"/>
      <c r="BI54" s="19"/>
      <c r="BJ54" s="19"/>
      <c r="BK54" s="19"/>
      <c r="BL54" s="19"/>
      <c r="BM54" s="2"/>
      <c r="BN54" s="2"/>
      <c r="BO54" s="2"/>
      <c r="BP54" s="2"/>
      <c r="BQ54" s="2"/>
      <c r="BR54" s="2"/>
      <c r="BS54" s="2"/>
      <c r="BT54" s="2"/>
      <c r="BU54" s="2"/>
      <c r="BV54" s="2"/>
      <c r="BX54" s="2">
        <v>155.16677081796246</v>
      </c>
      <c r="BY54" s="2">
        <v>1200</v>
      </c>
      <c r="CA54" s="2"/>
      <c r="CB54" s="2"/>
      <c r="CC54" s="2"/>
    </row>
    <row r="55" spans="1:108" hidden="1" x14ac:dyDescent="0.45">
      <c r="A55" t="s">
        <v>259</v>
      </c>
      <c r="B55" s="19">
        <v>-2</v>
      </c>
      <c r="C55" s="21">
        <v>41976</v>
      </c>
      <c r="G55">
        <v>44</v>
      </c>
      <c r="H55" t="s">
        <v>243</v>
      </c>
      <c r="I55" s="19"/>
      <c r="AC55" s="2"/>
      <c r="AE55" s="9"/>
      <c r="AF55" s="2"/>
      <c r="AG55" s="9"/>
      <c r="AH55" s="9"/>
      <c r="AI55" s="9"/>
      <c r="AJ55" s="9"/>
      <c r="AK55" s="9"/>
      <c r="AL55" s="9"/>
      <c r="AO55" s="9"/>
      <c r="AP55" s="9"/>
      <c r="AQ55" s="2"/>
      <c r="AR55" s="2"/>
      <c r="AS55" s="2"/>
      <c r="AT55" s="2"/>
      <c r="AU55" s="2"/>
      <c r="AV55" s="2"/>
      <c r="AW55" s="2"/>
      <c r="AY55" s="2"/>
      <c r="AZ55" s="2"/>
      <c r="BA55" s="2"/>
      <c r="BC55" s="19"/>
      <c r="BD55" s="2"/>
      <c r="BE55" s="2"/>
      <c r="BF55" s="19"/>
      <c r="BG55" s="19"/>
      <c r="BH55" s="19"/>
      <c r="BI55" s="19"/>
      <c r="BJ55" s="19"/>
      <c r="BK55" s="19"/>
      <c r="BL55" s="19"/>
      <c r="BM55" s="2"/>
      <c r="BN55" s="2"/>
      <c r="BO55" s="2"/>
      <c r="BP55" s="2"/>
      <c r="BQ55" s="2"/>
      <c r="BR55" s="2"/>
      <c r="BS55" s="2"/>
      <c r="BT55" s="2"/>
      <c r="BU55" s="2"/>
      <c r="BV55" s="2"/>
      <c r="BX55" s="2">
        <v>160.4853803377564</v>
      </c>
      <c r="BY55" s="2">
        <v>1300</v>
      </c>
      <c r="CA55" s="2"/>
      <c r="CB55" s="2"/>
      <c r="CC55" s="2"/>
      <c r="CE55">
        <v>150</v>
      </c>
      <c r="CF55">
        <v>6.5581047900856131</v>
      </c>
      <c r="CH55">
        <v>100</v>
      </c>
      <c r="CI55">
        <v>13.993302242228401</v>
      </c>
      <c r="CK55">
        <v>100</v>
      </c>
      <c r="CL55">
        <v>14.216887691026855</v>
      </c>
      <c r="CN55">
        <v>100</v>
      </c>
      <c r="CO55">
        <v>14.930676094690156</v>
      </c>
      <c r="CQ55">
        <v>100</v>
      </c>
      <c r="CR55">
        <v>15.885585149680486</v>
      </c>
      <c r="CT55">
        <v>100</v>
      </c>
      <c r="CU55">
        <v>16.009983529744552</v>
      </c>
      <c r="CW55">
        <v>250</v>
      </c>
      <c r="CX55">
        <v>34.192644550509684</v>
      </c>
      <c r="CZ55">
        <v>200</v>
      </c>
      <c r="DA55">
        <v>21.579252095253047</v>
      </c>
      <c r="DC55">
        <v>200</v>
      </c>
      <c r="DD55">
        <v>23.118944194537626</v>
      </c>
    </row>
    <row r="56" spans="1:108" hidden="1" x14ac:dyDescent="0.45">
      <c r="A56" t="s">
        <v>259</v>
      </c>
      <c r="B56" s="19">
        <v>-2</v>
      </c>
      <c r="C56" s="21">
        <v>41982</v>
      </c>
      <c r="G56">
        <v>50</v>
      </c>
      <c r="H56" t="s">
        <v>243</v>
      </c>
      <c r="I56" s="19"/>
      <c r="AC56" s="2"/>
      <c r="AE56" s="9"/>
      <c r="AF56" s="2"/>
      <c r="AG56" s="9"/>
      <c r="AH56" s="9"/>
      <c r="AI56" s="9"/>
      <c r="AJ56" s="9"/>
      <c r="AK56" s="9"/>
      <c r="AL56" s="9"/>
      <c r="AO56" s="9"/>
      <c r="AP56" s="9"/>
      <c r="AQ56" s="2"/>
      <c r="AR56" s="2"/>
      <c r="AS56" s="2"/>
      <c r="AT56" s="2"/>
      <c r="AU56" s="2"/>
      <c r="AV56" s="2"/>
      <c r="AW56" s="2"/>
      <c r="AY56" s="2"/>
      <c r="AZ56" s="2"/>
      <c r="BA56" s="2"/>
      <c r="BC56" s="19"/>
      <c r="BD56" s="2"/>
      <c r="BE56" s="2"/>
      <c r="BF56" s="19"/>
      <c r="BG56" s="19"/>
      <c r="BH56" s="19"/>
      <c r="BI56" s="19"/>
      <c r="BJ56" s="19"/>
      <c r="BK56" s="19"/>
      <c r="BL56" s="19"/>
      <c r="BM56" s="2"/>
      <c r="BN56" s="2"/>
      <c r="BO56" s="2"/>
      <c r="BP56" s="2"/>
      <c r="BQ56" s="2"/>
      <c r="BR56" s="2"/>
      <c r="BS56" s="2"/>
      <c r="BT56" s="2"/>
      <c r="BU56" s="2"/>
      <c r="BV56" s="2"/>
      <c r="BX56" s="2">
        <v>210.96267158684077</v>
      </c>
      <c r="BY56" s="2">
        <v>1300</v>
      </c>
      <c r="CA56" s="2"/>
      <c r="CB56" s="2"/>
      <c r="CC56" s="2"/>
      <c r="CE56">
        <v>150</v>
      </c>
      <c r="CF56">
        <v>32.021257884643774</v>
      </c>
      <c r="CH56">
        <v>100</v>
      </c>
      <c r="CI56">
        <v>23.351486177599526</v>
      </c>
      <c r="CK56">
        <v>100</v>
      </c>
      <c r="CL56">
        <v>19.668200572159684</v>
      </c>
      <c r="CN56">
        <v>100</v>
      </c>
      <c r="CO56">
        <v>17.206708775958745</v>
      </c>
      <c r="CQ56">
        <v>100</v>
      </c>
      <c r="CR56">
        <v>17.218692214954736</v>
      </c>
      <c r="CT56">
        <v>100</v>
      </c>
      <c r="CU56">
        <v>17.126456048137122</v>
      </c>
      <c r="CW56">
        <v>250</v>
      </c>
      <c r="CX56">
        <v>36.245458291444457</v>
      </c>
      <c r="CZ56">
        <v>200</v>
      </c>
      <c r="DA56">
        <v>23.435005799470652</v>
      </c>
      <c r="DC56">
        <v>200</v>
      </c>
      <c r="DD56">
        <v>24.689405822472047</v>
      </c>
    </row>
    <row r="57" spans="1:108" hidden="1" x14ac:dyDescent="0.45">
      <c r="A57" t="s">
        <v>259</v>
      </c>
      <c r="B57" s="19">
        <v>-2</v>
      </c>
      <c r="C57" s="21">
        <v>41993</v>
      </c>
      <c r="G57">
        <v>61</v>
      </c>
      <c r="H57" t="s">
        <v>243</v>
      </c>
      <c r="I57" s="19"/>
      <c r="AC57" s="2"/>
      <c r="AE57" s="9"/>
      <c r="AF57" s="2"/>
      <c r="AG57" s="9"/>
      <c r="AH57" s="9"/>
      <c r="AI57" s="9"/>
      <c r="AJ57" s="9"/>
      <c r="AK57" s="9"/>
      <c r="AL57" s="9"/>
      <c r="AO57" s="9"/>
      <c r="AP57" s="9"/>
      <c r="AQ57" s="2"/>
      <c r="AR57" s="2"/>
      <c r="AS57" s="2"/>
      <c r="AT57" s="2"/>
      <c r="AU57" s="2"/>
      <c r="AV57" s="2"/>
      <c r="AW57" s="2"/>
      <c r="AY57" s="2"/>
      <c r="AZ57" s="2"/>
      <c r="BA57" s="2"/>
      <c r="BC57" s="19"/>
      <c r="BD57" s="2"/>
      <c r="BE57" s="2"/>
      <c r="BF57" s="19"/>
      <c r="BG57" s="19"/>
      <c r="BH57" s="19"/>
      <c r="BI57" s="19"/>
      <c r="BJ57" s="19"/>
      <c r="BK57" s="19"/>
      <c r="BL57" s="19"/>
      <c r="BM57" s="2"/>
      <c r="BN57" s="2"/>
      <c r="BO57" s="2"/>
      <c r="BP57" s="2"/>
      <c r="BQ57" s="2"/>
      <c r="BR57" s="2"/>
      <c r="BS57" s="2"/>
      <c r="BT57" s="2"/>
      <c r="BU57" s="2"/>
      <c r="BV57" s="2"/>
      <c r="BX57" s="2">
        <v>174.83794162662687</v>
      </c>
      <c r="BY57" s="2">
        <v>1300</v>
      </c>
      <c r="CA57" s="2"/>
      <c r="CB57" s="2"/>
      <c r="CC57" s="2"/>
      <c r="CE57">
        <v>150</v>
      </c>
      <c r="CF57">
        <v>19.11882033684487</v>
      </c>
      <c r="CH57">
        <v>100</v>
      </c>
      <c r="CI57">
        <v>12.211169620908272</v>
      </c>
      <c r="CK57">
        <v>100</v>
      </c>
      <c r="CL57">
        <v>12.14756285849829</v>
      </c>
      <c r="CN57">
        <v>100</v>
      </c>
      <c r="CO57">
        <v>14.155652580676906</v>
      </c>
      <c r="CQ57">
        <v>100</v>
      </c>
      <c r="CR57">
        <v>16.296330546778606</v>
      </c>
      <c r="CT57">
        <v>100</v>
      </c>
      <c r="CU57">
        <v>16.625330417395759</v>
      </c>
      <c r="CW57">
        <v>250</v>
      </c>
      <c r="CX57">
        <v>34.996005113658065</v>
      </c>
      <c r="CZ57">
        <v>200</v>
      </c>
      <c r="DA57">
        <v>24.038221106898668</v>
      </c>
      <c r="DC57">
        <v>200</v>
      </c>
      <c r="DD57">
        <v>25.248849044967407</v>
      </c>
    </row>
    <row r="58" spans="1:108" hidden="1" x14ac:dyDescent="0.45">
      <c r="A58" t="s">
        <v>259</v>
      </c>
      <c r="B58" s="19">
        <v>-2</v>
      </c>
      <c r="C58" s="21">
        <v>41996</v>
      </c>
      <c r="G58">
        <v>64</v>
      </c>
      <c r="H58" t="s">
        <v>243</v>
      </c>
      <c r="I58" s="19"/>
      <c r="AC58" s="2"/>
      <c r="AE58" s="9"/>
      <c r="AF58" s="2"/>
      <c r="AG58" s="9"/>
      <c r="AH58" s="9"/>
      <c r="AI58" s="9"/>
      <c r="AJ58" s="9"/>
      <c r="AK58" s="9"/>
      <c r="AL58" s="9"/>
      <c r="AO58" s="9"/>
      <c r="AP58" s="9"/>
      <c r="AQ58" s="2"/>
      <c r="AR58" s="2"/>
      <c r="AS58" s="2"/>
      <c r="AT58" s="2"/>
      <c r="AU58" s="2"/>
      <c r="AV58" s="2"/>
      <c r="AW58" s="2"/>
      <c r="AY58" s="2"/>
      <c r="AZ58" s="2"/>
      <c r="BA58" s="2"/>
      <c r="BC58" s="19"/>
      <c r="BD58" s="2"/>
      <c r="BE58" s="2"/>
      <c r="BF58" s="19"/>
      <c r="BG58" s="19"/>
      <c r="BH58" s="19"/>
      <c r="BI58" s="19"/>
      <c r="BJ58" s="19"/>
      <c r="BK58" s="19"/>
      <c r="BL58" s="19"/>
      <c r="BM58" s="2"/>
      <c r="BN58" s="2"/>
      <c r="BO58" s="2"/>
      <c r="BP58" s="2"/>
      <c r="BQ58" s="2"/>
      <c r="BR58" s="2"/>
      <c r="BS58" s="2"/>
      <c r="BT58" s="2"/>
      <c r="BU58" s="2"/>
      <c r="BV58" s="2"/>
      <c r="BX58" s="2">
        <v>218.33996796779437</v>
      </c>
      <c r="BY58" s="2">
        <v>1300</v>
      </c>
      <c r="CA58" s="2"/>
      <c r="CB58" s="2"/>
      <c r="CC58" s="2"/>
      <c r="CE58">
        <v>150</v>
      </c>
      <c r="CF58">
        <v>37.245726082420013</v>
      </c>
      <c r="CH58">
        <v>100</v>
      </c>
      <c r="CI58">
        <v>23.181439168499594</v>
      </c>
      <c r="CK58">
        <v>100</v>
      </c>
      <c r="CL58">
        <v>19.53410143614957</v>
      </c>
      <c r="CN58">
        <v>100</v>
      </c>
      <c r="CO58">
        <v>17.280061947994795</v>
      </c>
      <c r="CQ58">
        <v>100</v>
      </c>
      <c r="CR58">
        <v>17.258273877093004</v>
      </c>
      <c r="CT58">
        <v>100</v>
      </c>
      <c r="CU58">
        <v>17.174934505893617</v>
      </c>
      <c r="CW58">
        <v>250</v>
      </c>
      <c r="CX58">
        <v>36.946636124569338</v>
      </c>
      <c r="CZ58">
        <v>200</v>
      </c>
      <c r="DA58">
        <v>24.227100651471055</v>
      </c>
      <c r="DC58">
        <v>200</v>
      </c>
      <c r="DD58">
        <v>25.491694173703344</v>
      </c>
    </row>
    <row r="59" spans="1:108" hidden="1" x14ac:dyDescent="0.45">
      <c r="A59" t="s">
        <v>259</v>
      </c>
      <c r="B59" s="19">
        <v>-2</v>
      </c>
      <c r="C59" s="21">
        <v>42004</v>
      </c>
      <c r="G59">
        <v>72</v>
      </c>
      <c r="H59" t="s">
        <v>243</v>
      </c>
      <c r="I59" s="19"/>
      <c r="AC59" s="2"/>
      <c r="AE59" s="9"/>
      <c r="AF59" s="2"/>
      <c r="AG59" s="9"/>
      <c r="AH59" s="9"/>
      <c r="AI59" s="9"/>
      <c r="AJ59" s="9"/>
      <c r="AK59" s="9"/>
      <c r="AL59" s="9"/>
      <c r="AO59" s="9"/>
      <c r="AP59" s="9"/>
      <c r="AQ59" s="2"/>
      <c r="AR59" s="2"/>
      <c r="AS59" s="2"/>
      <c r="AT59" s="2"/>
      <c r="AU59" s="2"/>
      <c r="AV59" s="2"/>
      <c r="AW59" s="2"/>
      <c r="AY59" s="2"/>
      <c r="AZ59" s="2"/>
      <c r="BA59" s="2"/>
      <c r="BC59" s="19"/>
      <c r="BD59" s="2"/>
      <c r="BE59" s="2"/>
      <c r="BF59" s="19"/>
      <c r="BG59" s="19"/>
      <c r="BH59" s="19"/>
      <c r="BI59" s="19"/>
      <c r="BJ59" s="19"/>
      <c r="BK59" s="19"/>
      <c r="BL59" s="19"/>
      <c r="BM59" s="2"/>
      <c r="BN59" s="2"/>
      <c r="BO59" s="2"/>
      <c r="BP59" s="2"/>
      <c r="BQ59" s="2"/>
      <c r="BR59" s="2"/>
      <c r="BS59" s="2"/>
      <c r="BT59" s="2"/>
      <c r="BU59" s="2"/>
      <c r="BV59" s="2"/>
      <c r="BX59" s="2">
        <v>196.81582093125138</v>
      </c>
      <c r="BY59" s="2">
        <v>1300</v>
      </c>
      <c r="CA59" s="2"/>
      <c r="CB59" s="2"/>
      <c r="CC59" s="2"/>
      <c r="CE59">
        <v>150</v>
      </c>
      <c r="CF59">
        <v>23.22300818044318</v>
      </c>
      <c r="CH59">
        <v>100</v>
      </c>
      <c r="CI59">
        <v>21.41318663650204</v>
      </c>
      <c r="CK59">
        <v>100</v>
      </c>
      <c r="CL59">
        <v>18.836111324540056</v>
      </c>
      <c r="CN59">
        <v>100</v>
      </c>
      <c r="CO59">
        <v>16.964261638007272</v>
      </c>
      <c r="CQ59">
        <v>100</v>
      </c>
      <c r="CR59">
        <v>16.759036043607644</v>
      </c>
      <c r="CT59">
        <v>100</v>
      </c>
      <c r="CU59">
        <v>16.932633175122568</v>
      </c>
      <c r="CW59">
        <v>250</v>
      </c>
      <c r="CX59">
        <v>35.831921308459144</v>
      </c>
      <c r="CZ59">
        <v>200</v>
      </c>
      <c r="DA59">
        <v>22.949193913841363</v>
      </c>
      <c r="DC59">
        <v>200</v>
      </c>
      <c r="DD59">
        <v>23.906468710728156</v>
      </c>
    </row>
    <row r="60" spans="1:108" hidden="1" x14ac:dyDescent="0.45">
      <c r="A60" t="s">
        <v>259</v>
      </c>
      <c r="B60" s="19">
        <v>-2</v>
      </c>
      <c r="C60" s="21">
        <v>42008</v>
      </c>
      <c r="G60">
        <v>76</v>
      </c>
      <c r="H60" t="s">
        <v>243</v>
      </c>
      <c r="I60" s="19"/>
      <c r="AC60" s="2"/>
      <c r="AE60" s="9"/>
      <c r="AF60" s="2"/>
      <c r="AG60" s="9"/>
      <c r="AH60" s="9"/>
      <c r="AI60" s="9"/>
      <c r="AJ60" s="9"/>
      <c r="AK60" s="9"/>
      <c r="AL60" s="9"/>
      <c r="AO60" s="9"/>
      <c r="AP60" s="9"/>
      <c r="AQ60" s="2"/>
      <c r="AR60" s="2"/>
      <c r="AS60" s="2"/>
      <c r="AT60" s="2"/>
      <c r="AU60" s="2"/>
      <c r="AV60" s="2"/>
      <c r="AW60" s="2"/>
      <c r="AY60" s="2"/>
      <c r="AZ60" s="2"/>
      <c r="BA60" s="2"/>
      <c r="BC60" s="19"/>
      <c r="BD60" s="2"/>
      <c r="BE60" s="2"/>
      <c r="BF60" s="19"/>
      <c r="BG60" s="19"/>
      <c r="BH60" s="19"/>
      <c r="BI60" s="19"/>
      <c r="BJ60" s="19"/>
      <c r="BK60" s="19"/>
      <c r="BL60" s="19"/>
      <c r="BM60" s="2"/>
      <c r="BN60" s="2"/>
      <c r="BO60" s="2"/>
      <c r="BP60" s="2"/>
      <c r="BQ60" s="2"/>
      <c r="BR60" s="2"/>
      <c r="BS60" s="2"/>
      <c r="BT60" s="2"/>
      <c r="BU60" s="2"/>
      <c r="BV60" s="2"/>
      <c r="BX60" s="2">
        <v>173.78871758873896</v>
      </c>
      <c r="BY60" s="2">
        <v>1300</v>
      </c>
      <c r="CA60" s="2"/>
      <c r="CB60" s="2"/>
      <c r="CC60" s="2"/>
      <c r="CE60">
        <v>150</v>
      </c>
      <c r="CF60">
        <v>18.212656644812434</v>
      </c>
      <c r="CH60">
        <v>100</v>
      </c>
      <c r="CI60">
        <v>17.448735640385308</v>
      </c>
      <c r="CK60">
        <v>100</v>
      </c>
      <c r="CL60">
        <v>14.374630610060649</v>
      </c>
      <c r="CN60">
        <v>100</v>
      </c>
      <c r="CO60">
        <v>13.327789960534465</v>
      </c>
      <c r="CQ60">
        <v>100</v>
      </c>
      <c r="CR60">
        <v>13.525328026891941</v>
      </c>
      <c r="CT60">
        <v>100</v>
      </c>
      <c r="CU60">
        <v>14.259246828176273</v>
      </c>
      <c r="CW60">
        <v>250</v>
      </c>
      <c r="CX60">
        <v>32.926543012707171</v>
      </c>
      <c r="CZ60">
        <v>200</v>
      </c>
      <c r="DA60">
        <v>23.933708131122636</v>
      </c>
      <c r="DC60">
        <v>200</v>
      </c>
      <c r="DD60">
        <v>25.780078734048082</v>
      </c>
    </row>
    <row r="61" spans="1:108" hidden="1" x14ac:dyDescent="0.45">
      <c r="A61" t="s">
        <v>259</v>
      </c>
      <c r="B61" s="19">
        <v>-2</v>
      </c>
      <c r="C61" s="21">
        <v>42009</v>
      </c>
      <c r="G61">
        <v>77</v>
      </c>
      <c r="H61" t="s">
        <v>243</v>
      </c>
      <c r="I61" s="19"/>
      <c r="S61">
        <v>77</v>
      </c>
      <c r="AC61" s="2"/>
      <c r="AE61" s="9"/>
      <c r="AF61" s="2"/>
      <c r="AG61" s="9"/>
      <c r="AH61" s="9"/>
      <c r="AI61" s="9"/>
      <c r="AJ61" s="9"/>
      <c r="AK61" s="9"/>
      <c r="AL61" s="9"/>
      <c r="AO61" s="9"/>
      <c r="AP61" s="9"/>
      <c r="AQ61" s="2"/>
      <c r="AR61" s="2"/>
      <c r="AS61" s="2"/>
      <c r="AT61" s="2"/>
      <c r="AU61" s="2"/>
      <c r="AV61" s="2"/>
      <c r="AW61" s="2"/>
      <c r="AY61" s="2"/>
      <c r="AZ61" s="2"/>
      <c r="BA61" s="2"/>
      <c r="BC61" s="19"/>
      <c r="BD61" s="2"/>
      <c r="BE61" s="2"/>
      <c r="BF61" s="19"/>
      <c r="BG61" s="19"/>
      <c r="BH61" s="19"/>
      <c r="BI61" s="19"/>
      <c r="BJ61" s="19"/>
      <c r="BK61" s="19"/>
      <c r="BL61" s="19"/>
      <c r="BM61" s="2"/>
      <c r="BN61" s="2"/>
      <c r="BO61" s="2"/>
      <c r="BP61" s="2"/>
      <c r="BQ61" s="2"/>
      <c r="BR61" s="2"/>
      <c r="BS61" s="2"/>
      <c r="BT61" s="2"/>
      <c r="BU61" s="2"/>
      <c r="BV61" s="2"/>
      <c r="BX61" s="2">
        <v>206.5308042654591</v>
      </c>
      <c r="BY61" s="2">
        <v>1300</v>
      </c>
      <c r="CA61" s="2"/>
      <c r="CB61" s="2"/>
      <c r="CC61" s="2"/>
      <c r="CE61">
        <v>150</v>
      </c>
      <c r="CF61">
        <v>30.540160822459121</v>
      </c>
      <c r="CH61">
        <v>100</v>
      </c>
      <c r="CI61">
        <v>21.888932735297082</v>
      </c>
      <c r="CK61">
        <v>100</v>
      </c>
      <c r="CL61">
        <v>18.174562182832325</v>
      </c>
      <c r="CN61">
        <v>100</v>
      </c>
      <c r="CO61">
        <v>16.688878957526008</v>
      </c>
      <c r="CQ61">
        <v>100</v>
      </c>
      <c r="CR61">
        <v>16.575944123351675</v>
      </c>
      <c r="CT61">
        <v>100</v>
      </c>
      <c r="CU61">
        <v>16.347895647912864</v>
      </c>
      <c r="CW61">
        <v>250</v>
      </c>
      <c r="CX61">
        <v>35.642842601618256</v>
      </c>
      <c r="CZ61">
        <v>200</v>
      </c>
      <c r="DA61">
        <v>24.317043291743623</v>
      </c>
      <c r="DC61">
        <v>200</v>
      </c>
      <c r="DD61">
        <v>26.354543902718156</v>
      </c>
    </row>
    <row r="62" spans="1:108" hidden="1" x14ac:dyDescent="0.45">
      <c r="A62" t="s">
        <v>259</v>
      </c>
      <c r="B62" s="19">
        <v>-2</v>
      </c>
      <c r="C62" s="21">
        <v>42022</v>
      </c>
      <c r="G62">
        <v>90</v>
      </c>
      <c r="H62" t="s">
        <v>243</v>
      </c>
      <c r="I62" s="19"/>
      <c r="AC62" s="2"/>
      <c r="AE62" s="9"/>
      <c r="AF62" s="2"/>
      <c r="AG62" s="9"/>
      <c r="AH62" s="9"/>
      <c r="AI62" s="9"/>
      <c r="AJ62" s="9"/>
      <c r="AK62" s="9"/>
      <c r="AL62" s="9"/>
      <c r="AO62" s="9"/>
      <c r="AP62" s="9"/>
      <c r="AQ62" s="2"/>
      <c r="AR62" s="2"/>
      <c r="AS62" s="2"/>
      <c r="AT62" s="2"/>
      <c r="AU62" s="2"/>
      <c r="AV62" s="2"/>
      <c r="AW62" s="2"/>
      <c r="AY62" s="2"/>
      <c r="AZ62" s="2"/>
      <c r="BA62" s="2"/>
      <c r="BC62" s="19"/>
      <c r="BD62" s="2"/>
      <c r="BE62" s="2"/>
      <c r="BF62" s="19"/>
      <c r="BG62" s="19"/>
      <c r="BH62" s="19"/>
      <c r="BI62" s="19"/>
      <c r="BJ62" s="19"/>
      <c r="BK62" s="19"/>
      <c r="BL62" s="19"/>
      <c r="BM62" s="2"/>
      <c r="BN62" s="2"/>
      <c r="BO62" s="2"/>
      <c r="BP62" s="2"/>
      <c r="BQ62" s="2"/>
      <c r="BR62" s="2"/>
      <c r="BS62" s="2"/>
      <c r="BT62" s="2"/>
      <c r="BU62" s="2"/>
      <c r="BV62" s="2"/>
      <c r="BX62" s="2">
        <v>166.0697485042995</v>
      </c>
      <c r="BY62" s="2">
        <v>1300</v>
      </c>
      <c r="CA62" s="2"/>
      <c r="CB62" s="2"/>
      <c r="CC62" s="2"/>
      <c r="CE62">
        <v>150</v>
      </c>
      <c r="CF62">
        <v>21.329691884375627</v>
      </c>
      <c r="CH62">
        <v>100</v>
      </c>
      <c r="CI62">
        <v>10.603181236612471</v>
      </c>
      <c r="CK62">
        <v>100</v>
      </c>
      <c r="CL62">
        <v>7.9889972829602769</v>
      </c>
      <c r="CN62">
        <v>100</v>
      </c>
      <c r="CO62">
        <v>10.458943217671774</v>
      </c>
      <c r="CQ62">
        <v>100</v>
      </c>
      <c r="CR62">
        <v>12.751411411056004</v>
      </c>
      <c r="CT62">
        <v>100</v>
      </c>
      <c r="CU62">
        <v>15.943726932684489</v>
      </c>
      <c r="CW62">
        <v>250</v>
      </c>
      <c r="CX62">
        <v>35.429978352973201</v>
      </c>
      <c r="CZ62">
        <v>200</v>
      </c>
      <c r="DA62">
        <v>24.727781348988337</v>
      </c>
      <c r="DC62">
        <v>200</v>
      </c>
      <c r="DD62">
        <v>26.836036836977307</v>
      </c>
    </row>
    <row r="63" spans="1:108" hidden="1" x14ac:dyDescent="0.45">
      <c r="A63" t="s">
        <v>259</v>
      </c>
      <c r="B63" s="19">
        <v>-2</v>
      </c>
      <c r="C63" s="21">
        <v>42025</v>
      </c>
      <c r="G63">
        <v>93</v>
      </c>
      <c r="H63" t="s">
        <v>243</v>
      </c>
      <c r="I63" s="19"/>
      <c r="AC63" s="2"/>
      <c r="AE63" s="9"/>
      <c r="AF63" s="2"/>
      <c r="AG63" s="9"/>
      <c r="AH63" s="9"/>
      <c r="AI63" s="9"/>
      <c r="AJ63" s="9"/>
      <c r="AK63" s="9"/>
      <c r="AL63" s="9"/>
      <c r="AO63" s="9"/>
      <c r="AP63" s="9"/>
      <c r="AQ63" s="2"/>
      <c r="AR63" s="2"/>
      <c r="AS63" s="2"/>
      <c r="AT63" s="2"/>
      <c r="AU63" s="2"/>
      <c r="AV63" s="2"/>
      <c r="AW63" s="2"/>
      <c r="AY63" s="2"/>
      <c r="AZ63" s="2"/>
      <c r="BA63" s="2"/>
      <c r="BC63" s="19"/>
      <c r="BD63" s="2"/>
      <c r="BE63" s="2"/>
      <c r="BF63" s="19"/>
      <c r="BG63" s="19"/>
      <c r="BH63" s="19"/>
      <c r="BI63" s="19"/>
      <c r="BJ63" s="19"/>
      <c r="BK63" s="19"/>
      <c r="BL63" s="19"/>
      <c r="BM63" s="2"/>
      <c r="BN63" s="2"/>
      <c r="BO63" s="2"/>
      <c r="BP63" s="2"/>
      <c r="BQ63" s="2"/>
      <c r="BR63" s="2"/>
      <c r="BS63" s="2"/>
      <c r="BT63" s="2"/>
      <c r="BU63" s="2"/>
      <c r="BV63" s="2"/>
      <c r="BX63" s="2">
        <v>177.05694568772583</v>
      </c>
      <c r="BY63" s="2">
        <v>1300</v>
      </c>
      <c r="CA63" s="2"/>
      <c r="CB63" s="2"/>
      <c r="CC63" s="2"/>
      <c r="CE63">
        <v>150</v>
      </c>
      <c r="CF63">
        <v>27.750557538640482</v>
      </c>
      <c r="CH63">
        <v>100</v>
      </c>
      <c r="CI63">
        <v>13.685283276548645</v>
      </c>
      <c r="CK63">
        <v>100</v>
      </c>
      <c r="CL63">
        <v>10.149507051364985</v>
      </c>
      <c r="CN63">
        <v>100</v>
      </c>
      <c r="CO63">
        <v>10.919397782729781</v>
      </c>
      <c r="CQ63">
        <v>100</v>
      </c>
      <c r="CR63">
        <v>12.817138758276423</v>
      </c>
      <c r="CT63">
        <v>100</v>
      </c>
      <c r="CU63">
        <v>15.695706058919029</v>
      </c>
      <c r="CW63">
        <v>250</v>
      </c>
      <c r="CX63">
        <v>35.253840682439417</v>
      </c>
      <c r="CZ63">
        <v>200</v>
      </c>
      <c r="DA63">
        <v>24.380602757536245</v>
      </c>
      <c r="DC63">
        <v>200</v>
      </c>
      <c r="DD63">
        <v>26.404911781270805</v>
      </c>
    </row>
    <row r="64" spans="1:108" hidden="1" x14ac:dyDescent="0.45">
      <c r="A64" t="s">
        <v>259</v>
      </c>
      <c r="B64" s="19">
        <v>-2</v>
      </c>
      <c r="C64" s="21">
        <v>42027</v>
      </c>
      <c r="G64">
        <v>95</v>
      </c>
      <c r="H64" t="s">
        <v>243</v>
      </c>
      <c r="I64" s="19"/>
      <c r="AC64" s="2"/>
      <c r="AE64" s="9"/>
      <c r="AF64" s="2"/>
      <c r="AG64" s="9"/>
      <c r="AH64" s="9"/>
      <c r="AI64" s="9"/>
      <c r="AJ64" s="9"/>
      <c r="AK64" s="9"/>
      <c r="AL64" s="9"/>
      <c r="AO64" s="9"/>
      <c r="AP64" s="9"/>
      <c r="AQ64" s="2"/>
      <c r="AR64" s="2"/>
      <c r="AS64" s="2"/>
      <c r="AT64" s="2"/>
      <c r="AU64" s="2"/>
      <c r="AV64" s="2"/>
      <c r="AW64" s="2"/>
      <c r="AY64" s="2"/>
      <c r="AZ64" s="2"/>
      <c r="BA64" s="2"/>
      <c r="BC64" s="19"/>
      <c r="BD64" s="2"/>
      <c r="BE64" s="2"/>
      <c r="BF64" s="19"/>
      <c r="BG64" s="19"/>
      <c r="BH64" s="19"/>
      <c r="BI64" s="19"/>
      <c r="BJ64" s="19"/>
      <c r="BK64" s="19"/>
      <c r="BL64" s="19"/>
      <c r="BM64" s="2"/>
      <c r="BN64" s="2"/>
      <c r="BO64" s="2"/>
      <c r="BP64" s="2"/>
      <c r="BQ64" s="2"/>
      <c r="BR64" s="2"/>
      <c r="BS64" s="2"/>
      <c r="BT64" s="2"/>
      <c r="BU64" s="2"/>
      <c r="BV64" s="2"/>
      <c r="BX64" s="2">
        <v>219.9781116990074</v>
      </c>
      <c r="BY64" s="2">
        <v>1300</v>
      </c>
      <c r="CA64" s="2"/>
      <c r="CB64" s="2"/>
      <c r="CC64" s="2"/>
      <c r="CE64">
        <v>150</v>
      </c>
      <c r="CF64">
        <v>37.147809970473858</v>
      </c>
      <c r="CH64">
        <v>100</v>
      </c>
      <c r="CI64">
        <v>24.621245094233849</v>
      </c>
      <c r="CK64">
        <v>100</v>
      </c>
      <c r="CL64">
        <v>20.20544989289975</v>
      </c>
      <c r="CN64">
        <v>100</v>
      </c>
      <c r="CO64">
        <v>17.020420769748362</v>
      </c>
      <c r="CQ64">
        <v>100</v>
      </c>
      <c r="CR64">
        <v>16.930726544535972</v>
      </c>
      <c r="CT64">
        <v>100</v>
      </c>
      <c r="CU64">
        <v>16.760053322471876</v>
      </c>
      <c r="CW64">
        <v>250</v>
      </c>
      <c r="CX64">
        <v>35.56489231338206</v>
      </c>
      <c r="CZ64">
        <v>200</v>
      </c>
      <c r="DA64">
        <v>24.870490338220812</v>
      </c>
      <c r="DC64">
        <v>200</v>
      </c>
      <c r="DD64">
        <v>26.857023453040888</v>
      </c>
    </row>
    <row r="65" spans="1:108" hidden="1" x14ac:dyDescent="0.45">
      <c r="A65" t="s">
        <v>259</v>
      </c>
      <c r="B65" s="19">
        <v>-2</v>
      </c>
      <c r="C65" s="21">
        <v>42041</v>
      </c>
      <c r="G65">
        <v>109</v>
      </c>
      <c r="H65" t="s">
        <v>243</v>
      </c>
      <c r="I65" s="19"/>
      <c r="AC65" s="2"/>
      <c r="AE65" s="9"/>
      <c r="AF65" s="2"/>
      <c r="AG65" s="9"/>
      <c r="AH65" s="9"/>
      <c r="AI65" s="9"/>
      <c r="AJ65" s="9"/>
      <c r="AK65" s="9"/>
      <c r="AL65" s="9"/>
      <c r="AO65" s="9"/>
      <c r="AP65" s="9"/>
      <c r="AQ65" s="2"/>
      <c r="AR65" s="2"/>
      <c r="AS65" s="2"/>
      <c r="AT65" s="2"/>
      <c r="AU65" s="2"/>
      <c r="AV65" s="2"/>
      <c r="AW65" s="2"/>
      <c r="AY65" s="2"/>
      <c r="AZ65" s="2"/>
      <c r="BA65" s="2"/>
      <c r="BC65" s="19"/>
      <c r="BD65" s="2"/>
      <c r="BE65" s="2"/>
      <c r="BF65" s="19"/>
      <c r="BG65" s="19"/>
      <c r="BH65" s="19"/>
      <c r="BI65" s="19"/>
      <c r="BJ65" s="19"/>
      <c r="BK65" s="19"/>
      <c r="BL65" s="19"/>
      <c r="BM65" s="2"/>
      <c r="BN65" s="2"/>
      <c r="BO65" s="2"/>
      <c r="BP65" s="2"/>
      <c r="BQ65" s="2"/>
      <c r="BR65" s="2"/>
      <c r="BS65" s="2"/>
      <c r="BT65" s="2"/>
      <c r="BU65" s="2"/>
      <c r="BV65" s="2"/>
      <c r="BX65" s="2">
        <v>155.30108862516025</v>
      </c>
      <c r="BY65" s="2">
        <v>1300</v>
      </c>
      <c r="CA65" s="2"/>
      <c r="CB65" s="2"/>
      <c r="CC65" s="2"/>
      <c r="CE65">
        <v>150</v>
      </c>
      <c r="CF65">
        <v>17.265948507608197</v>
      </c>
      <c r="CH65">
        <v>100</v>
      </c>
      <c r="CI65">
        <v>14.295467870005979</v>
      </c>
      <c r="CK65">
        <v>100</v>
      </c>
      <c r="CL65">
        <v>11.303369442783435</v>
      </c>
      <c r="CN65">
        <v>100</v>
      </c>
      <c r="CO65">
        <v>10.993073913254925</v>
      </c>
      <c r="CQ65">
        <v>100</v>
      </c>
      <c r="CR65">
        <v>11.22772062933452</v>
      </c>
      <c r="CT65">
        <v>100</v>
      </c>
      <c r="CU65">
        <v>12.577993049409336</v>
      </c>
      <c r="CW65">
        <v>250</v>
      </c>
      <c r="CX65">
        <v>30.918025959526528</v>
      </c>
      <c r="CZ65">
        <v>200</v>
      </c>
      <c r="DA65">
        <v>22.126906743680017</v>
      </c>
      <c r="DC65">
        <v>200</v>
      </c>
      <c r="DD65">
        <v>24.592582509557296</v>
      </c>
    </row>
    <row r="66" spans="1:108" hidden="1" x14ac:dyDescent="0.45">
      <c r="A66" t="s">
        <v>259</v>
      </c>
      <c r="B66" s="19">
        <v>-2</v>
      </c>
      <c r="C66" s="21">
        <v>42044</v>
      </c>
      <c r="G66">
        <v>112</v>
      </c>
      <c r="H66" t="s">
        <v>243</v>
      </c>
      <c r="I66" s="19"/>
      <c r="AC66" s="2"/>
      <c r="AE66" s="9"/>
      <c r="AF66" s="2"/>
      <c r="AG66" s="9"/>
      <c r="AH66" s="9"/>
      <c r="AI66" s="9"/>
      <c r="AJ66" s="9"/>
      <c r="AK66" s="9"/>
      <c r="AL66" s="9"/>
      <c r="AO66" s="9"/>
      <c r="AP66" s="9"/>
      <c r="AQ66" s="2"/>
      <c r="AR66" s="2"/>
      <c r="AS66" s="2"/>
      <c r="AT66" s="2"/>
      <c r="AU66" s="2"/>
      <c r="AV66" s="2"/>
      <c r="AW66" s="2"/>
      <c r="AY66" s="2"/>
      <c r="AZ66" s="2"/>
      <c r="BA66" s="2"/>
      <c r="BC66" s="19"/>
      <c r="BD66" s="2"/>
      <c r="BE66" s="2"/>
      <c r="BF66" s="19"/>
      <c r="BG66" s="19"/>
      <c r="BH66" s="19"/>
      <c r="BI66" s="19"/>
      <c r="BJ66" s="19"/>
      <c r="BK66" s="19"/>
      <c r="BL66" s="19"/>
      <c r="BM66" s="2"/>
      <c r="BN66" s="2"/>
      <c r="BO66" s="2"/>
      <c r="BP66" s="2"/>
      <c r="BQ66" s="2"/>
      <c r="BR66" s="2"/>
      <c r="BS66" s="2"/>
      <c r="BT66" s="2"/>
      <c r="BU66" s="2"/>
      <c r="BV66" s="2"/>
      <c r="BX66" s="2">
        <v>203.11402772992761</v>
      </c>
      <c r="BY66" s="2">
        <v>1300</v>
      </c>
      <c r="CA66" s="2"/>
      <c r="CB66" s="2"/>
      <c r="CC66" s="2"/>
      <c r="CE66">
        <v>150</v>
      </c>
      <c r="CF66">
        <v>37.736412461570509</v>
      </c>
      <c r="CH66">
        <v>100</v>
      </c>
      <c r="CI66">
        <v>22.496235248274331</v>
      </c>
      <c r="CK66">
        <v>100</v>
      </c>
      <c r="CL66">
        <v>18.05716599866399</v>
      </c>
      <c r="CN66">
        <v>100</v>
      </c>
      <c r="CO66">
        <v>15.601645304901396</v>
      </c>
      <c r="CQ66">
        <v>100</v>
      </c>
      <c r="CR66">
        <v>15.357327502630184</v>
      </c>
      <c r="CT66">
        <v>100</v>
      </c>
      <c r="CU66">
        <v>14.711906660946818</v>
      </c>
      <c r="CW66">
        <v>250</v>
      </c>
      <c r="CX66">
        <v>32.328456870842231</v>
      </c>
      <c r="CZ66">
        <v>200</v>
      </c>
      <c r="DA66">
        <v>22.354538665698364</v>
      </c>
      <c r="DC66">
        <v>200</v>
      </c>
      <c r="DD66">
        <v>24.47033901639977</v>
      </c>
    </row>
    <row r="67" spans="1:108" hidden="1" x14ac:dyDescent="0.45">
      <c r="A67" t="s">
        <v>259</v>
      </c>
      <c r="B67" s="19">
        <v>-2</v>
      </c>
      <c r="C67" s="21">
        <v>42050</v>
      </c>
      <c r="G67">
        <v>118</v>
      </c>
      <c r="H67" t="s">
        <v>243</v>
      </c>
      <c r="I67" s="19"/>
      <c r="AC67" s="2"/>
      <c r="AE67" s="9"/>
      <c r="AF67" s="2"/>
      <c r="AG67" s="9"/>
      <c r="AH67" s="9"/>
      <c r="AI67" s="9"/>
      <c r="AJ67" s="9"/>
      <c r="AK67" s="9"/>
      <c r="AL67" s="9"/>
      <c r="AO67" s="9"/>
      <c r="AP67" s="9"/>
      <c r="AQ67" s="2"/>
      <c r="AR67" s="2"/>
      <c r="AS67" s="2"/>
      <c r="AT67" s="2"/>
      <c r="AU67" s="2"/>
      <c r="AV67" s="2"/>
      <c r="AW67" s="2"/>
      <c r="AY67" s="2"/>
      <c r="AZ67" s="2"/>
      <c r="BA67" s="2"/>
      <c r="BC67" s="19"/>
      <c r="BD67" s="2"/>
      <c r="BE67" s="2"/>
      <c r="BF67" s="19"/>
      <c r="BG67" s="19"/>
      <c r="BH67" s="19"/>
      <c r="BI67" s="19"/>
      <c r="BJ67" s="19"/>
      <c r="BK67" s="19"/>
      <c r="BL67" s="19"/>
      <c r="BM67" s="2"/>
      <c r="BN67" s="2"/>
      <c r="BO67" s="2"/>
      <c r="BP67" s="2"/>
      <c r="BQ67" s="2"/>
      <c r="BR67" s="2"/>
      <c r="BS67" s="2"/>
      <c r="BT67" s="2"/>
      <c r="BU67" s="2"/>
      <c r="BV67" s="2"/>
      <c r="BX67" s="2">
        <v>156.96239722948036</v>
      </c>
      <c r="BY67" s="2">
        <v>1300</v>
      </c>
      <c r="CA67" s="2"/>
      <c r="CB67" s="2"/>
      <c r="CC67" s="2"/>
      <c r="CE67">
        <v>150</v>
      </c>
      <c r="CF67">
        <v>6.1349999999999998</v>
      </c>
      <c r="CH67">
        <v>100</v>
      </c>
      <c r="CI67">
        <v>19.103839333615696</v>
      </c>
      <c r="CK67">
        <v>100</v>
      </c>
      <c r="CL67">
        <v>15.766866581956799</v>
      </c>
      <c r="CN67">
        <v>100</v>
      </c>
      <c r="CO67">
        <v>13.898844405347097</v>
      </c>
      <c r="CQ67">
        <v>100</v>
      </c>
      <c r="CR67">
        <v>8.8033357225855582</v>
      </c>
      <c r="CT67">
        <v>100</v>
      </c>
      <c r="CU67">
        <v>13.71018790386467</v>
      </c>
      <c r="CW67">
        <v>250</v>
      </c>
      <c r="CX67">
        <v>31.564798625101151</v>
      </c>
      <c r="CZ67">
        <v>200</v>
      </c>
      <c r="DA67">
        <v>22.964531352929377</v>
      </c>
      <c r="DC67">
        <v>200</v>
      </c>
      <c r="DD67">
        <v>25.014993304080015</v>
      </c>
    </row>
    <row r="68" spans="1:108" hidden="1" x14ac:dyDescent="0.45">
      <c r="A68" t="s">
        <v>259</v>
      </c>
      <c r="B68" s="19">
        <v>-2</v>
      </c>
      <c r="C68" s="21">
        <v>42053</v>
      </c>
      <c r="G68">
        <v>121</v>
      </c>
      <c r="H68" t="s">
        <v>243</v>
      </c>
      <c r="I68" s="19"/>
      <c r="AC68" s="2"/>
      <c r="AE68" s="9"/>
      <c r="AF68" s="2"/>
      <c r="AG68" s="9"/>
      <c r="AH68" s="9"/>
      <c r="AI68" s="9"/>
      <c r="AJ68" s="9"/>
      <c r="AK68" s="9"/>
      <c r="AL68" s="9"/>
      <c r="AO68" s="9"/>
      <c r="AP68" s="9"/>
      <c r="AQ68" s="2"/>
      <c r="AR68" s="2"/>
      <c r="AS68" s="2"/>
      <c r="AT68" s="2"/>
      <c r="AU68" s="2"/>
      <c r="AV68" s="2"/>
      <c r="AW68" s="2"/>
      <c r="AY68" s="2"/>
      <c r="AZ68" s="2"/>
      <c r="BA68" s="2"/>
      <c r="BC68" s="19"/>
      <c r="BD68" s="2"/>
      <c r="BE68" s="2"/>
      <c r="BF68" s="19"/>
      <c r="BG68" s="19"/>
      <c r="BH68" s="19"/>
      <c r="BI68" s="19"/>
      <c r="BJ68" s="19"/>
      <c r="BK68" s="19"/>
      <c r="BL68" s="19"/>
      <c r="BM68" s="2"/>
      <c r="BN68" s="2"/>
      <c r="BO68" s="2"/>
      <c r="BP68" s="2"/>
      <c r="BQ68" s="2"/>
      <c r="BR68" s="2"/>
      <c r="BS68" s="2"/>
      <c r="BT68" s="2"/>
      <c r="BU68" s="2"/>
      <c r="BV68" s="2"/>
      <c r="BX68" s="2">
        <v>175.86699264550427</v>
      </c>
      <c r="BY68" s="2">
        <v>1300</v>
      </c>
      <c r="CA68" s="2"/>
      <c r="CB68" s="2"/>
      <c r="CC68" s="2"/>
      <c r="CE68">
        <v>150</v>
      </c>
      <c r="CF68">
        <v>6.1349999999999998</v>
      </c>
      <c r="CH68">
        <v>100</v>
      </c>
      <c r="CI68">
        <v>23.192051980865607</v>
      </c>
      <c r="CK68">
        <v>100</v>
      </c>
      <c r="CL68">
        <v>18.720495677724308</v>
      </c>
      <c r="CN68">
        <v>100</v>
      </c>
      <c r="CO68">
        <v>16.13966890778574</v>
      </c>
      <c r="CQ68">
        <v>100</v>
      </c>
      <c r="CR68">
        <v>15.724101050186624</v>
      </c>
      <c r="CT68">
        <v>100</v>
      </c>
      <c r="CU68">
        <v>15.245785673105331</v>
      </c>
      <c r="CW68">
        <v>250</v>
      </c>
      <c r="CX68">
        <v>31.61317319042859</v>
      </c>
      <c r="CZ68">
        <v>200</v>
      </c>
      <c r="DA68">
        <v>23.203790949032886</v>
      </c>
      <c r="DC68">
        <v>200</v>
      </c>
      <c r="DD68">
        <v>25.892925216375211</v>
      </c>
    </row>
    <row r="69" spans="1:108" hidden="1" x14ac:dyDescent="0.45">
      <c r="A69" t="s">
        <v>259</v>
      </c>
      <c r="B69" s="19">
        <v>-2</v>
      </c>
      <c r="C69" s="21">
        <v>42085</v>
      </c>
      <c r="D69" s="2">
        <v>9</v>
      </c>
      <c r="E69" s="1" t="s">
        <v>196</v>
      </c>
      <c r="F69" t="s">
        <v>15</v>
      </c>
      <c r="G69">
        <v>153</v>
      </c>
      <c r="H69" t="s">
        <v>243</v>
      </c>
      <c r="I69" s="19"/>
      <c r="V69">
        <v>153</v>
      </c>
      <c r="AC69" s="2"/>
      <c r="AE69" s="9"/>
      <c r="AF69" s="2"/>
      <c r="AG69" s="9"/>
      <c r="AH69" s="9"/>
      <c r="AI69" s="9"/>
      <c r="AJ69" s="9"/>
      <c r="AK69" s="9"/>
      <c r="AL69" s="9"/>
      <c r="AO69" s="9"/>
      <c r="AP69" s="9"/>
      <c r="AQ69" s="2"/>
      <c r="AR69" s="2"/>
      <c r="AS69" s="2"/>
      <c r="AT69" s="2"/>
      <c r="AU69" s="2"/>
      <c r="AV69" s="2"/>
      <c r="AW69" s="2"/>
      <c r="AY69" s="2"/>
      <c r="AZ69" s="2"/>
      <c r="BA69" s="2"/>
      <c r="BC69" s="19"/>
      <c r="BD69" s="2"/>
      <c r="BE69" s="2"/>
      <c r="BF69" s="19"/>
      <c r="BG69" s="19"/>
      <c r="BH69" s="19"/>
      <c r="BI69" s="19"/>
      <c r="BJ69" s="19"/>
      <c r="BK69" s="19"/>
      <c r="BL69" s="19"/>
      <c r="BM69" s="2"/>
      <c r="BN69" s="2"/>
      <c r="BO69" s="2"/>
      <c r="BP69" s="2"/>
      <c r="BQ69" s="2"/>
      <c r="BR69" s="2"/>
      <c r="BS69" s="2"/>
      <c r="BT69" s="2"/>
      <c r="BU69" s="2"/>
      <c r="BV69" s="2"/>
      <c r="BX69" s="2"/>
      <c r="BY69" s="2"/>
      <c r="CA69" s="2"/>
      <c r="CB69" s="2"/>
      <c r="CC69" s="2"/>
    </row>
    <row r="70" spans="1:108" hidden="1" x14ac:dyDescent="0.45">
      <c r="A70" t="s">
        <v>259</v>
      </c>
      <c r="B70" s="19">
        <v>-2</v>
      </c>
      <c r="C70" s="21">
        <v>42087</v>
      </c>
      <c r="D70" s="2"/>
      <c r="E70" s="1"/>
      <c r="G70">
        <v>155</v>
      </c>
      <c r="H70" t="s">
        <v>243</v>
      </c>
      <c r="I70" s="19"/>
      <c r="AC70" s="2"/>
      <c r="AE70" s="9"/>
      <c r="AF70" s="2"/>
      <c r="AG70" s="9"/>
      <c r="AH70" s="9"/>
      <c r="AI70" s="9"/>
      <c r="AJ70" s="9"/>
      <c r="AK70" s="9"/>
      <c r="AL70" s="9"/>
      <c r="AO70" s="9"/>
      <c r="AP70" s="9"/>
      <c r="AQ70" s="2"/>
      <c r="AR70" s="2"/>
      <c r="AS70" s="2"/>
      <c r="AT70" s="2"/>
      <c r="AU70" s="2"/>
      <c r="AV70" s="2"/>
      <c r="AW70" s="2"/>
      <c r="AY70" s="2"/>
      <c r="AZ70" s="2"/>
      <c r="BA70" s="2"/>
      <c r="BC70" s="19"/>
      <c r="BD70" s="2"/>
      <c r="BE70" s="2"/>
      <c r="BF70" s="19"/>
      <c r="BG70" s="19"/>
      <c r="BH70" s="19"/>
      <c r="BI70" s="19"/>
      <c r="BJ70" s="19"/>
      <c r="BK70" s="19"/>
      <c r="BL70" s="19"/>
      <c r="BM70" s="2"/>
      <c r="BN70" s="2"/>
      <c r="BO70" s="2"/>
      <c r="BP70" s="2"/>
      <c r="BQ70" s="2"/>
      <c r="BR70" s="2"/>
      <c r="BS70" s="2"/>
      <c r="BT70" s="2"/>
      <c r="BU70" s="2"/>
      <c r="BV70" s="2"/>
      <c r="BX70" s="2">
        <v>134.3216651403163</v>
      </c>
      <c r="BY70" s="2">
        <v>1300</v>
      </c>
      <c r="CA70" s="2"/>
      <c r="CB70" s="2"/>
      <c r="CC70" s="2"/>
      <c r="CE70">
        <v>150</v>
      </c>
      <c r="CF70">
        <v>17.598710419367034</v>
      </c>
      <c r="CH70">
        <v>100</v>
      </c>
      <c r="CI70">
        <v>11.49723769704503</v>
      </c>
      <c r="CK70">
        <v>100</v>
      </c>
      <c r="CL70">
        <v>9.7102621617040441</v>
      </c>
      <c r="CN70">
        <v>100</v>
      </c>
      <c r="CO70">
        <v>10.281680870693691</v>
      </c>
      <c r="CQ70">
        <v>100</v>
      </c>
      <c r="CR70">
        <v>11.149774830804425</v>
      </c>
      <c r="CT70">
        <v>100</v>
      </c>
      <c r="CU70">
        <v>11.496941054884893</v>
      </c>
      <c r="CW70">
        <v>250</v>
      </c>
      <c r="CX70">
        <v>25.5944817488379</v>
      </c>
      <c r="CZ70">
        <v>200</v>
      </c>
      <c r="DA70">
        <v>16.393290198377763</v>
      </c>
      <c r="DC70">
        <v>200</v>
      </c>
      <c r="DD70">
        <v>20.599286158601494</v>
      </c>
    </row>
    <row r="71" spans="1:108" hidden="1" x14ac:dyDescent="0.45">
      <c r="A71" t="s">
        <v>259</v>
      </c>
      <c r="B71" s="19">
        <v>-2</v>
      </c>
      <c r="C71" s="23">
        <v>42109</v>
      </c>
      <c r="D71" s="2">
        <v>10</v>
      </c>
      <c r="E71" s="1" t="s">
        <v>97</v>
      </c>
      <c r="F71" t="s">
        <v>16</v>
      </c>
      <c r="G71" s="34">
        <v>177</v>
      </c>
      <c r="H71" t="s">
        <v>243</v>
      </c>
      <c r="I71" s="19"/>
      <c r="AC71" s="2"/>
      <c r="AE71" s="9"/>
      <c r="AF71" s="2"/>
      <c r="AG71" s="9"/>
      <c r="AH71" s="9"/>
      <c r="AI71" s="9"/>
      <c r="AJ71" s="9"/>
      <c r="AK71" s="9"/>
      <c r="AL71" s="9"/>
      <c r="AO71" s="9"/>
      <c r="AP71" s="9"/>
      <c r="AQ71" s="2"/>
      <c r="AR71" s="2"/>
      <c r="AS71" s="2"/>
      <c r="AT71" s="2"/>
      <c r="AU71" s="2"/>
      <c r="AV71" s="2">
        <v>652.1</v>
      </c>
      <c r="AW71" s="2"/>
      <c r="AY71" s="2"/>
      <c r="AZ71" s="2"/>
      <c r="BA71" s="2"/>
      <c r="BC71" s="19">
        <v>43.346366333428364</v>
      </c>
      <c r="BD71" s="2">
        <v>282.66165486028638</v>
      </c>
      <c r="BE71" s="2"/>
      <c r="BF71" s="19">
        <v>12.452055280188828</v>
      </c>
      <c r="BG71" s="19"/>
      <c r="BH71" s="19"/>
      <c r="BI71" s="19"/>
      <c r="BJ71" s="19"/>
      <c r="BK71" s="19"/>
      <c r="BL71" s="19"/>
      <c r="BM71" s="2"/>
      <c r="BN71" s="2"/>
      <c r="BO71" s="2"/>
      <c r="BP71" s="2"/>
      <c r="BQ71" s="2"/>
      <c r="BR71" s="2"/>
      <c r="BS71" s="2"/>
      <c r="BT71" s="2"/>
      <c r="BU71" s="2"/>
      <c r="BV71" s="2"/>
      <c r="BX71" s="2"/>
      <c r="BY71" s="2"/>
      <c r="CA71" s="2"/>
      <c r="CB71" s="2"/>
      <c r="CC71" s="2"/>
    </row>
    <row r="72" spans="1:108" hidden="1" x14ac:dyDescent="0.45">
      <c r="A72" t="s">
        <v>259</v>
      </c>
      <c r="B72" s="19">
        <v>-2</v>
      </c>
      <c r="C72" s="1">
        <v>42166</v>
      </c>
      <c r="G72">
        <v>234</v>
      </c>
      <c r="H72" t="s">
        <v>243</v>
      </c>
      <c r="BX72" s="2">
        <v>121.02992463221402</v>
      </c>
      <c r="BY72" s="2">
        <v>1200</v>
      </c>
    </row>
    <row r="73" spans="1:108" hidden="1" x14ac:dyDescent="0.45">
      <c r="A73" t="s">
        <v>260</v>
      </c>
      <c r="B73" t="s">
        <v>246</v>
      </c>
      <c r="C73" s="22">
        <v>41932</v>
      </c>
      <c r="D73" s="2">
        <v>1</v>
      </c>
      <c r="E73" s="1" t="s">
        <v>198</v>
      </c>
      <c r="F73" t="s">
        <v>10</v>
      </c>
      <c r="G73">
        <v>0</v>
      </c>
      <c r="H73" t="s">
        <v>243</v>
      </c>
      <c r="I73" s="19"/>
      <c r="AC73" s="2"/>
      <c r="AE73" s="9"/>
      <c r="AF73" s="2"/>
      <c r="AG73" s="9"/>
      <c r="AH73" s="9"/>
      <c r="AI73" s="9"/>
      <c r="AJ73" s="9"/>
      <c r="AK73" s="9"/>
      <c r="AL73" s="9"/>
      <c r="AO73" s="9"/>
      <c r="AP73" s="9"/>
      <c r="AQ73" s="2"/>
      <c r="AR73" s="2"/>
      <c r="AS73" s="2"/>
      <c r="AT73" s="2"/>
      <c r="AU73" s="2"/>
      <c r="AV73" s="2"/>
      <c r="AW73" s="2"/>
      <c r="AY73" s="2"/>
      <c r="AZ73" s="2"/>
      <c r="BA73" s="2"/>
      <c r="BC73" s="19"/>
      <c r="BD73" s="2"/>
      <c r="BE73" s="2"/>
      <c r="BF73" s="19"/>
      <c r="BG73" s="19"/>
      <c r="BH73" s="19"/>
      <c r="BI73" s="19"/>
      <c r="BJ73" s="19"/>
      <c r="BK73" s="19"/>
      <c r="BL73" s="19"/>
      <c r="BM73" s="2"/>
      <c r="BN73" s="2"/>
      <c r="BO73" s="2"/>
      <c r="BP73" s="2"/>
      <c r="BQ73" s="2"/>
      <c r="BR73" s="2"/>
      <c r="BS73" s="2"/>
      <c r="BT73" s="2"/>
      <c r="BU73" s="2"/>
      <c r="BV73" s="2"/>
      <c r="BX73" s="2"/>
      <c r="BY73" s="2"/>
      <c r="CA73" s="2"/>
      <c r="CB73" s="2"/>
      <c r="CC73" s="2"/>
    </row>
    <row r="74" spans="1:108" hidden="1" x14ac:dyDescent="0.45">
      <c r="A74" t="s">
        <v>260</v>
      </c>
      <c r="B74" t="s">
        <v>246</v>
      </c>
      <c r="C74" s="22">
        <v>41961</v>
      </c>
      <c r="D74" s="2"/>
      <c r="E74" s="1"/>
      <c r="G74">
        <v>29</v>
      </c>
      <c r="H74" t="s">
        <v>243</v>
      </c>
      <c r="I74" s="19"/>
      <c r="AC74" s="2"/>
      <c r="AE74" s="9"/>
      <c r="AF74" s="2"/>
      <c r="AG74" s="9"/>
      <c r="AH74" s="9"/>
      <c r="AI74" s="9"/>
      <c r="AJ74" s="9"/>
      <c r="AK74" s="9"/>
      <c r="AL74" s="9"/>
      <c r="AO74" s="9"/>
      <c r="AP74" s="9"/>
      <c r="AQ74" s="2"/>
      <c r="AR74" s="2"/>
      <c r="AS74" s="2"/>
      <c r="AT74" s="2"/>
      <c r="AU74" s="2"/>
      <c r="AV74" s="2"/>
      <c r="AW74" s="2"/>
      <c r="AY74" s="2"/>
      <c r="AZ74" s="2"/>
      <c r="BA74" s="2"/>
      <c r="BC74" s="19"/>
      <c r="BD74" s="2"/>
      <c r="BE74" s="2"/>
      <c r="BF74" s="19"/>
      <c r="BG74" s="19"/>
      <c r="BH74" s="19"/>
      <c r="BI74" s="19"/>
      <c r="BJ74" s="19"/>
      <c r="BK74" s="19"/>
      <c r="BL74" s="19"/>
      <c r="BM74" s="2"/>
      <c r="BN74" s="2"/>
      <c r="BO74" s="2"/>
      <c r="BP74" s="2"/>
      <c r="BQ74" s="2"/>
      <c r="BR74" s="2"/>
      <c r="BS74" s="2"/>
      <c r="BT74" s="2"/>
      <c r="BU74" s="2"/>
      <c r="BV74" s="2"/>
      <c r="BX74" s="2">
        <v>155.16677081796246</v>
      </c>
      <c r="BY74" s="2">
        <v>1200</v>
      </c>
      <c r="CA74" s="2"/>
      <c r="CB74" s="2"/>
      <c r="CC74" s="2"/>
    </row>
    <row r="75" spans="1:108" hidden="1" x14ac:dyDescent="0.45">
      <c r="A75" t="s">
        <v>260</v>
      </c>
      <c r="B75" t="s">
        <v>246</v>
      </c>
      <c r="C75" s="21">
        <v>41976</v>
      </c>
      <c r="G75">
        <v>44</v>
      </c>
      <c r="H75" t="s">
        <v>243</v>
      </c>
      <c r="I75" s="19"/>
      <c r="AC75" s="2"/>
      <c r="AE75" s="9"/>
      <c r="AF75" s="2"/>
      <c r="AG75" s="9"/>
      <c r="AH75" s="9"/>
      <c r="AI75" s="9"/>
      <c r="AJ75" s="9"/>
      <c r="AK75" s="9"/>
      <c r="AL75" s="9"/>
      <c r="AO75" s="9"/>
      <c r="AP75" s="9"/>
      <c r="AQ75" s="2"/>
      <c r="AR75" s="2"/>
      <c r="AS75" s="2"/>
      <c r="AT75" s="2"/>
      <c r="AU75" s="2"/>
      <c r="AV75" s="2"/>
      <c r="AW75" s="2"/>
      <c r="AY75" s="2"/>
      <c r="AZ75" s="2"/>
      <c r="BA75" s="2"/>
      <c r="BC75" s="19"/>
      <c r="BD75" s="2"/>
      <c r="BE75" s="2"/>
      <c r="BF75" s="19"/>
      <c r="BG75" s="19"/>
      <c r="BH75" s="19"/>
      <c r="BI75" s="19"/>
      <c r="BJ75" s="19"/>
      <c r="BK75" s="19"/>
      <c r="BL75" s="19"/>
      <c r="BM75" s="2"/>
      <c r="BN75" s="2"/>
      <c r="BO75" s="2"/>
      <c r="BP75" s="2"/>
      <c r="BQ75" s="2"/>
      <c r="BR75" s="2"/>
      <c r="BS75" s="2"/>
      <c r="BT75" s="2"/>
      <c r="BU75" s="2"/>
      <c r="BV75" s="2"/>
      <c r="BX75" s="2">
        <v>159.21799751484977</v>
      </c>
      <c r="BY75" s="2">
        <v>1300</v>
      </c>
      <c r="CA75" s="2"/>
      <c r="CB75" s="2"/>
      <c r="CC75" s="2"/>
      <c r="CE75">
        <v>150</v>
      </c>
      <c r="CF75">
        <v>6.7729219685900146</v>
      </c>
      <c r="CH75">
        <v>100</v>
      </c>
      <c r="CI75">
        <v>14.945732569461109</v>
      </c>
      <c r="CK75">
        <v>100</v>
      </c>
      <c r="CL75">
        <v>14.470935696445451</v>
      </c>
      <c r="CN75">
        <v>100</v>
      </c>
      <c r="CO75">
        <v>14.478350752852629</v>
      </c>
      <c r="CQ75">
        <v>100</v>
      </c>
      <c r="CR75">
        <v>15.611124540370094</v>
      </c>
      <c r="CT75">
        <v>100</v>
      </c>
      <c r="CU75">
        <v>15.813940237379981</v>
      </c>
      <c r="CW75">
        <v>250</v>
      </c>
      <c r="CX75">
        <v>34.121280763415569</v>
      </c>
      <c r="CZ75">
        <v>200</v>
      </c>
      <c r="DA75">
        <v>21.339116630227018</v>
      </c>
      <c r="DC75">
        <v>200</v>
      </c>
      <c r="DD75">
        <v>21.664594356107891</v>
      </c>
    </row>
    <row r="76" spans="1:108" hidden="1" x14ac:dyDescent="0.45">
      <c r="A76" t="s">
        <v>260</v>
      </c>
      <c r="B76" t="s">
        <v>246</v>
      </c>
      <c r="C76" s="21">
        <v>41982</v>
      </c>
      <c r="G76">
        <v>50</v>
      </c>
      <c r="H76" t="s">
        <v>243</v>
      </c>
      <c r="I76" s="19"/>
      <c r="AC76" s="2"/>
      <c r="AE76" s="9"/>
      <c r="AF76" s="2"/>
      <c r="AG76" s="9"/>
      <c r="AH76" s="9"/>
      <c r="AI76" s="9"/>
      <c r="AJ76" s="9"/>
      <c r="AK76" s="9"/>
      <c r="AL76" s="9"/>
      <c r="AO76" s="9"/>
      <c r="AP76" s="9"/>
      <c r="AQ76" s="2"/>
      <c r="AR76" s="2"/>
      <c r="AS76" s="2"/>
      <c r="AT76" s="2"/>
      <c r="AU76" s="2"/>
      <c r="AV76" s="2"/>
      <c r="AW76" s="2"/>
      <c r="AY76" s="2"/>
      <c r="AZ76" s="2"/>
      <c r="BA76" s="2"/>
      <c r="BC76" s="19"/>
      <c r="BD76" s="2"/>
      <c r="BE76" s="2"/>
      <c r="BF76" s="19"/>
      <c r="BG76" s="19"/>
      <c r="BH76" s="19"/>
      <c r="BI76" s="19"/>
      <c r="BJ76" s="19"/>
      <c r="BK76" s="19"/>
      <c r="BL76" s="19"/>
      <c r="BM76" s="2"/>
      <c r="BN76" s="2"/>
      <c r="BO76" s="2"/>
      <c r="BP76" s="2"/>
      <c r="BQ76" s="2"/>
      <c r="BR76" s="2"/>
      <c r="BS76" s="2"/>
      <c r="BT76" s="2"/>
      <c r="BU76" s="2"/>
      <c r="BV76" s="2"/>
      <c r="BX76" s="2">
        <v>208.65296126402185</v>
      </c>
      <c r="BY76" s="2">
        <v>1300</v>
      </c>
      <c r="CA76" s="2"/>
      <c r="CB76" s="2"/>
      <c r="CC76" s="2"/>
      <c r="CE76">
        <v>150</v>
      </c>
      <c r="CF76">
        <v>31.313899705986092</v>
      </c>
      <c r="CH76">
        <v>100</v>
      </c>
      <c r="CI76">
        <v>22.994238294446603</v>
      </c>
      <c r="CK76">
        <v>100</v>
      </c>
      <c r="CL76">
        <v>19.289141329193072</v>
      </c>
      <c r="CN76">
        <v>100</v>
      </c>
      <c r="CO76">
        <v>17.018968231688255</v>
      </c>
      <c r="CQ76">
        <v>100</v>
      </c>
      <c r="CR76">
        <v>17.147880984523887</v>
      </c>
      <c r="CT76">
        <v>100</v>
      </c>
      <c r="CU76">
        <v>17.082153637303463</v>
      </c>
      <c r="CW76">
        <v>250</v>
      </c>
      <c r="CX76">
        <v>36.127783337087877</v>
      </c>
      <c r="CZ76">
        <v>200</v>
      </c>
      <c r="DA76">
        <v>23.515354558114147</v>
      </c>
      <c r="DC76">
        <v>200</v>
      </c>
      <c r="DD76">
        <v>24.163541185678433</v>
      </c>
    </row>
    <row r="77" spans="1:108" hidden="1" x14ac:dyDescent="0.45">
      <c r="A77" t="s">
        <v>260</v>
      </c>
      <c r="B77" t="s">
        <v>246</v>
      </c>
      <c r="C77" s="21">
        <v>41993</v>
      </c>
      <c r="G77">
        <v>61</v>
      </c>
      <c r="H77" t="s">
        <v>243</v>
      </c>
      <c r="I77" s="19"/>
      <c r="AC77" s="2"/>
      <c r="AE77" s="9"/>
      <c r="AF77" s="2"/>
      <c r="AG77" s="9"/>
      <c r="AH77" s="9"/>
      <c r="AI77" s="9"/>
      <c r="AJ77" s="9"/>
      <c r="AK77" s="9"/>
      <c r="AL77" s="9"/>
      <c r="AO77" s="9"/>
      <c r="AP77" s="9"/>
      <c r="AQ77" s="2"/>
      <c r="AR77" s="2"/>
      <c r="AS77" s="2"/>
      <c r="AT77" s="2"/>
      <c r="AU77" s="2"/>
      <c r="AV77" s="2"/>
      <c r="AW77" s="2"/>
      <c r="AY77" s="2"/>
      <c r="AZ77" s="2"/>
      <c r="BA77" s="2"/>
      <c r="BC77" s="19"/>
      <c r="BD77" s="2"/>
      <c r="BE77" s="2"/>
      <c r="BF77" s="19"/>
      <c r="BG77" s="19"/>
      <c r="BH77" s="19"/>
      <c r="BI77" s="19"/>
      <c r="BJ77" s="19"/>
      <c r="BK77" s="19"/>
      <c r="BL77" s="19"/>
      <c r="BM77" s="2"/>
      <c r="BN77" s="2"/>
      <c r="BO77" s="2"/>
      <c r="BP77" s="2"/>
      <c r="BQ77" s="2"/>
      <c r="BR77" s="2"/>
      <c r="BS77" s="2"/>
      <c r="BT77" s="2"/>
      <c r="BU77" s="2"/>
      <c r="BV77" s="2"/>
      <c r="BX77" s="2">
        <v>180.46942272230771</v>
      </c>
      <c r="BY77" s="2">
        <v>1300</v>
      </c>
      <c r="CA77" s="2"/>
      <c r="CB77" s="2"/>
      <c r="CC77" s="2"/>
      <c r="CE77">
        <v>150</v>
      </c>
      <c r="CF77">
        <v>21.939810424633386</v>
      </c>
      <c r="CH77">
        <v>100</v>
      </c>
      <c r="CI77">
        <v>14.70593824125587</v>
      </c>
      <c r="CK77">
        <v>100</v>
      </c>
      <c r="CL77">
        <v>14.542159830939744</v>
      </c>
      <c r="CN77">
        <v>100</v>
      </c>
      <c r="CO77">
        <v>15.202569387508319</v>
      </c>
      <c r="CQ77">
        <v>100</v>
      </c>
      <c r="CR77">
        <v>16.00219158960433</v>
      </c>
      <c r="CT77">
        <v>100</v>
      </c>
      <c r="CU77">
        <v>16.422701358009036</v>
      </c>
      <c r="CW77">
        <v>250</v>
      </c>
      <c r="CX77">
        <v>35.297312958571169</v>
      </c>
      <c r="CZ77">
        <v>200</v>
      </c>
      <c r="DA77">
        <v>22.744845939779161</v>
      </c>
      <c r="DC77">
        <v>200</v>
      </c>
      <c r="DD77">
        <v>23.611892992006695</v>
      </c>
    </row>
    <row r="78" spans="1:108" hidden="1" x14ac:dyDescent="0.45">
      <c r="A78" t="s">
        <v>260</v>
      </c>
      <c r="B78" t="s">
        <v>246</v>
      </c>
      <c r="C78" s="21">
        <v>41996</v>
      </c>
      <c r="G78">
        <v>64</v>
      </c>
      <c r="H78" t="s">
        <v>243</v>
      </c>
      <c r="I78" s="19"/>
      <c r="AC78" s="2"/>
      <c r="AE78" s="9"/>
      <c r="AF78" s="2"/>
      <c r="AG78" s="9"/>
      <c r="AH78" s="9"/>
      <c r="AI78" s="9"/>
      <c r="AJ78" s="9"/>
      <c r="AK78" s="9"/>
      <c r="AL78" s="9"/>
      <c r="AO78" s="9"/>
      <c r="AP78" s="9"/>
      <c r="AQ78" s="2"/>
      <c r="AR78" s="2"/>
      <c r="AS78" s="2"/>
      <c r="AT78" s="2"/>
      <c r="AU78" s="2"/>
      <c r="AV78" s="2"/>
      <c r="AW78" s="2"/>
      <c r="AY78" s="2"/>
      <c r="AZ78" s="2"/>
      <c r="BA78" s="2"/>
      <c r="BC78" s="19"/>
      <c r="BD78" s="2"/>
      <c r="BE78" s="2"/>
      <c r="BF78" s="19"/>
      <c r="BG78" s="19"/>
      <c r="BH78" s="19"/>
      <c r="BI78" s="19"/>
      <c r="BJ78" s="19"/>
      <c r="BK78" s="19"/>
      <c r="BL78" s="19"/>
      <c r="BM78" s="2"/>
      <c r="BN78" s="2"/>
      <c r="BO78" s="2"/>
      <c r="BP78" s="2"/>
      <c r="BQ78" s="2"/>
      <c r="BR78" s="2"/>
      <c r="BS78" s="2"/>
      <c r="BT78" s="2"/>
      <c r="BU78" s="2"/>
      <c r="BV78" s="2"/>
      <c r="BX78" s="2">
        <v>215.18372959568026</v>
      </c>
      <c r="BY78" s="2">
        <v>1300</v>
      </c>
      <c r="CA78" s="2"/>
      <c r="CB78" s="2"/>
      <c r="CC78" s="2"/>
      <c r="CE78">
        <v>150</v>
      </c>
      <c r="CF78">
        <v>39.741919550704964</v>
      </c>
      <c r="CH78">
        <v>100</v>
      </c>
      <c r="CI78">
        <v>22.818224723623871</v>
      </c>
      <c r="CK78">
        <v>100</v>
      </c>
      <c r="CL78">
        <v>19.288714940843285</v>
      </c>
      <c r="CN78">
        <v>100</v>
      </c>
      <c r="CO78">
        <v>17.18855205020725</v>
      </c>
      <c r="CQ78">
        <v>100</v>
      </c>
      <c r="CR78">
        <v>16.616252054520011</v>
      </c>
      <c r="CT78">
        <v>100</v>
      </c>
      <c r="CU78">
        <v>16.790556621734396</v>
      </c>
      <c r="CW78">
        <v>250</v>
      </c>
      <c r="CX78">
        <v>35.63085024958194</v>
      </c>
      <c r="CZ78">
        <v>200</v>
      </c>
      <c r="DA78">
        <v>24.040019959704118</v>
      </c>
      <c r="DC78">
        <v>200</v>
      </c>
      <c r="DD78">
        <v>23.0686394447604</v>
      </c>
    </row>
    <row r="79" spans="1:108" hidden="1" x14ac:dyDescent="0.45">
      <c r="A79" t="s">
        <v>260</v>
      </c>
      <c r="B79" t="s">
        <v>246</v>
      </c>
      <c r="C79" s="21">
        <v>42004</v>
      </c>
      <c r="G79">
        <v>72</v>
      </c>
      <c r="H79" t="s">
        <v>243</v>
      </c>
      <c r="I79" s="19"/>
      <c r="AC79" s="2"/>
      <c r="AE79" s="9"/>
      <c r="AF79" s="2"/>
      <c r="AG79" s="9"/>
      <c r="AH79" s="9"/>
      <c r="AI79" s="9"/>
      <c r="AJ79" s="9"/>
      <c r="AK79" s="9"/>
      <c r="AL79" s="9"/>
      <c r="AO79" s="9"/>
      <c r="AP79" s="9"/>
      <c r="AQ79" s="2"/>
      <c r="AR79" s="2"/>
      <c r="AS79" s="2"/>
      <c r="AT79" s="2"/>
      <c r="AU79" s="2"/>
      <c r="AV79" s="2"/>
      <c r="AW79" s="2"/>
      <c r="AY79" s="2"/>
      <c r="AZ79" s="2"/>
      <c r="BA79" s="2"/>
      <c r="BC79" s="19"/>
      <c r="BD79" s="2"/>
      <c r="BE79" s="2"/>
      <c r="BF79" s="19"/>
      <c r="BG79" s="19"/>
      <c r="BH79" s="19"/>
      <c r="BI79" s="19"/>
      <c r="BJ79" s="19"/>
      <c r="BK79" s="19"/>
      <c r="BL79" s="19"/>
      <c r="BM79" s="2"/>
      <c r="BN79" s="2"/>
      <c r="BO79" s="2"/>
      <c r="BP79" s="2"/>
      <c r="BQ79" s="2"/>
      <c r="BR79" s="2"/>
      <c r="BS79" s="2"/>
      <c r="BT79" s="2"/>
      <c r="BU79" s="2"/>
      <c r="BV79" s="2"/>
      <c r="BX79" s="2">
        <v>195.52284172932482</v>
      </c>
      <c r="BY79" s="2">
        <v>1300</v>
      </c>
      <c r="CA79" s="2"/>
      <c r="CB79" s="2"/>
      <c r="CC79" s="2"/>
      <c r="CE79">
        <v>150</v>
      </c>
      <c r="CF79">
        <v>25.391300872769584</v>
      </c>
      <c r="CH79">
        <v>100</v>
      </c>
      <c r="CI79">
        <v>21.007926039754707</v>
      </c>
      <c r="CK79">
        <v>100</v>
      </c>
      <c r="CL79">
        <v>18.420421451032276</v>
      </c>
      <c r="CN79">
        <v>100</v>
      </c>
      <c r="CO79">
        <v>16.244714107380219</v>
      </c>
      <c r="CQ79">
        <v>100</v>
      </c>
      <c r="CR79">
        <v>16.676730157237216</v>
      </c>
      <c r="CT79">
        <v>100</v>
      </c>
      <c r="CU79">
        <v>16.509602484039618</v>
      </c>
      <c r="CW79">
        <v>250</v>
      </c>
      <c r="CX79">
        <v>35.33043513154081</v>
      </c>
      <c r="CZ79">
        <v>200</v>
      </c>
      <c r="DA79">
        <v>22.890439912048571</v>
      </c>
      <c r="DC79">
        <v>200</v>
      </c>
      <c r="DD79">
        <v>23.051271573521795</v>
      </c>
    </row>
    <row r="80" spans="1:108" hidden="1" x14ac:dyDescent="0.45">
      <c r="A80" t="s">
        <v>260</v>
      </c>
      <c r="B80" t="s">
        <v>246</v>
      </c>
      <c r="C80" s="21">
        <v>42009</v>
      </c>
      <c r="G80">
        <v>77</v>
      </c>
      <c r="H80" t="s">
        <v>243</v>
      </c>
      <c r="I80" s="19"/>
      <c r="S80">
        <v>77</v>
      </c>
      <c r="AC80" s="2"/>
      <c r="AE80" s="9"/>
      <c r="AF80" s="2"/>
      <c r="AG80" s="9"/>
      <c r="AH80" s="9"/>
      <c r="AI80" s="9"/>
      <c r="AJ80" s="9"/>
      <c r="AK80" s="9"/>
      <c r="AL80" s="9"/>
      <c r="AO80" s="9"/>
      <c r="AP80" s="9"/>
      <c r="AQ80" s="2"/>
      <c r="AR80" s="2"/>
      <c r="AS80" s="2"/>
      <c r="AT80" s="2"/>
      <c r="AU80" s="2"/>
      <c r="AV80" s="2"/>
      <c r="AW80" s="2"/>
      <c r="AY80" s="2"/>
      <c r="AZ80" s="2"/>
      <c r="BA80" s="2"/>
      <c r="BC80" s="19"/>
      <c r="BD80" s="2"/>
      <c r="BE80" s="2"/>
      <c r="BF80" s="19"/>
      <c r="BG80" s="19"/>
      <c r="BH80" s="19"/>
      <c r="BI80" s="19"/>
      <c r="BJ80" s="19"/>
      <c r="BK80" s="19"/>
      <c r="BL80" s="19"/>
      <c r="BM80" s="2"/>
      <c r="BN80" s="2"/>
      <c r="BO80" s="2"/>
      <c r="BP80" s="2"/>
      <c r="BQ80" s="2"/>
      <c r="BR80" s="2"/>
      <c r="BS80" s="2"/>
      <c r="BT80" s="2"/>
      <c r="BU80" s="2"/>
      <c r="BV80" s="2"/>
      <c r="BX80" s="2">
        <v>203.37023060812317</v>
      </c>
      <c r="BY80" s="2">
        <v>1300</v>
      </c>
      <c r="CA80" s="2"/>
      <c r="CB80" s="2"/>
      <c r="CC80" s="2"/>
      <c r="CE80">
        <v>150</v>
      </c>
      <c r="CF80">
        <v>29.716980136759553</v>
      </c>
      <c r="CH80">
        <v>100</v>
      </c>
      <c r="CI80">
        <v>21.047274622273974</v>
      </c>
      <c r="CK80">
        <v>100</v>
      </c>
      <c r="CL80">
        <v>17.500442201808482</v>
      </c>
      <c r="CN80">
        <v>100</v>
      </c>
      <c r="CO80">
        <v>16.08752820063637</v>
      </c>
      <c r="CQ80">
        <v>100</v>
      </c>
      <c r="CR80">
        <v>16.612983843884741</v>
      </c>
      <c r="CT80">
        <v>100</v>
      </c>
      <c r="CU80">
        <v>16.518568869976946</v>
      </c>
      <c r="CW80">
        <v>250</v>
      </c>
      <c r="CX80">
        <v>35.616609331538783</v>
      </c>
      <c r="CZ80">
        <v>200</v>
      </c>
      <c r="DA80">
        <v>23.355256658428978</v>
      </c>
      <c r="DC80">
        <v>200</v>
      </c>
      <c r="DD80">
        <v>26.914586742815338</v>
      </c>
    </row>
    <row r="81" spans="1:152" hidden="1" x14ac:dyDescent="0.45">
      <c r="A81" t="s">
        <v>260</v>
      </c>
      <c r="B81" t="s">
        <v>246</v>
      </c>
      <c r="C81" s="21">
        <v>42027</v>
      </c>
      <c r="G81">
        <v>95</v>
      </c>
      <c r="H81" t="s">
        <v>243</v>
      </c>
      <c r="I81" s="19"/>
      <c r="AC81" s="2"/>
      <c r="AE81" s="9"/>
      <c r="AF81" s="2"/>
      <c r="AG81" s="9"/>
      <c r="AH81" s="9"/>
      <c r="AI81" s="9"/>
      <c r="AJ81" s="9"/>
      <c r="AK81" s="9"/>
      <c r="AL81" s="9"/>
      <c r="AO81" s="9"/>
      <c r="AP81" s="9"/>
      <c r="AQ81" s="2"/>
      <c r="AR81" s="2"/>
      <c r="AS81" s="2"/>
      <c r="AT81" s="2"/>
      <c r="AU81" s="2"/>
      <c r="AV81" s="2"/>
      <c r="AW81" s="2"/>
      <c r="AY81" s="2"/>
      <c r="AZ81" s="2"/>
      <c r="BA81" s="2"/>
      <c r="BC81" s="19"/>
      <c r="BD81" s="2"/>
      <c r="BE81" s="2"/>
      <c r="BF81" s="19"/>
      <c r="BG81" s="19"/>
      <c r="BH81" s="19"/>
      <c r="BI81" s="19"/>
      <c r="BJ81" s="19"/>
      <c r="BK81" s="19"/>
      <c r="BL81" s="19"/>
      <c r="BM81" s="2"/>
      <c r="BN81" s="2"/>
      <c r="BO81" s="2"/>
      <c r="BP81" s="2"/>
      <c r="BQ81" s="2"/>
      <c r="BR81" s="2"/>
      <c r="BS81" s="2"/>
      <c r="BT81" s="2"/>
      <c r="BU81" s="2"/>
      <c r="BV81" s="2"/>
      <c r="BX81" s="2">
        <v>139.20620366123867</v>
      </c>
      <c r="BY81" s="2">
        <v>1300</v>
      </c>
      <c r="CA81" s="2"/>
      <c r="CB81" s="2"/>
      <c r="CC81" s="2"/>
      <c r="CE81">
        <v>150</v>
      </c>
      <c r="CF81">
        <v>18.093449495869315</v>
      </c>
      <c r="CH81">
        <v>100</v>
      </c>
      <c r="CI81">
        <v>9.0491430593917883</v>
      </c>
      <c r="CK81">
        <v>100</v>
      </c>
      <c r="CL81">
        <v>5.415150665537773</v>
      </c>
      <c r="CN81">
        <v>100</v>
      </c>
      <c r="CO81">
        <v>6.7959268173899119</v>
      </c>
      <c r="CQ81">
        <v>100</v>
      </c>
      <c r="CR81">
        <v>8.8062928284660131</v>
      </c>
      <c r="CT81">
        <v>100</v>
      </c>
      <c r="CU81">
        <v>12.688185481872821</v>
      </c>
      <c r="CW81">
        <v>250</v>
      </c>
      <c r="CX81">
        <v>32.408307308788096</v>
      </c>
      <c r="CZ81">
        <v>200</v>
      </c>
      <c r="DA81">
        <v>21.380796732956533</v>
      </c>
      <c r="DC81">
        <v>200</v>
      </c>
      <c r="DD81">
        <v>24.56895127096643</v>
      </c>
    </row>
    <row r="82" spans="1:152" hidden="1" x14ac:dyDescent="0.45">
      <c r="A82" t="s">
        <v>260</v>
      </c>
      <c r="B82" t="s">
        <v>246</v>
      </c>
      <c r="C82" s="21">
        <v>42030</v>
      </c>
      <c r="G82">
        <v>98</v>
      </c>
      <c r="H82" t="s">
        <v>243</v>
      </c>
      <c r="I82" s="19"/>
      <c r="AC82" s="2"/>
      <c r="AE82" s="9"/>
      <c r="AF82" s="2"/>
      <c r="AG82" s="9"/>
      <c r="AH82" s="9"/>
      <c r="AI82" s="9"/>
      <c r="AJ82" s="9"/>
      <c r="AK82" s="9"/>
      <c r="AL82" s="9"/>
      <c r="AO82" s="9"/>
      <c r="AP82" s="9"/>
      <c r="AQ82" s="2"/>
      <c r="AR82" s="2"/>
      <c r="AS82" s="2"/>
      <c r="AT82" s="2"/>
      <c r="AU82" s="2"/>
      <c r="AV82" s="2"/>
      <c r="AW82" s="2"/>
      <c r="AY82" s="2"/>
      <c r="AZ82" s="2"/>
      <c r="BA82" s="2"/>
      <c r="BC82" s="19"/>
      <c r="BD82" s="2"/>
      <c r="BE82" s="2"/>
      <c r="BF82" s="19"/>
      <c r="BG82" s="19"/>
      <c r="BH82" s="19"/>
      <c r="BI82" s="19"/>
      <c r="BJ82" s="19"/>
      <c r="BK82" s="19"/>
      <c r="BL82" s="19"/>
      <c r="BM82" s="2"/>
      <c r="BN82" s="2"/>
      <c r="BO82" s="2"/>
      <c r="BP82" s="2"/>
      <c r="BQ82" s="2"/>
      <c r="BR82" s="2"/>
      <c r="BS82" s="2"/>
      <c r="BT82" s="2"/>
      <c r="BU82" s="2"/>
      <c r="BV82" s="2"/>
      <c r="BX82" s="2">
        <v>202.7111028908877</v>
      </c>
      <c r="BY82" s="2">
        <v>1300</v>
      </c>
      <c r="CA82" s="2"/>
      <c r="CB82" s="2"/>
      <c r="CC82" s="2"/>
      <c r="CE82">
        <v>150</v>
      </c>
      <c r="CF82">
        <v>36.09508977108576</v>
      </c>
      <c r="CH82">
        <v>100</v>
      </c>
      <c r="CI82">
        <v>22.566228638119327</v>
      </c>
      <c r="CK82">
        <v>100</v>
      </c>
      <c r="CL82">
        <v>18.056092477839215</v>
      </c>
      <c r="CN82">
        <v>100</v>
      </c>
      <c r="CO82">
        <v>15.543441613499363</v>
      </c>
      <c r="CQ82">
        <v>100</v>
      </c>
      <c r="CR82">
        <v>15.427975750826732</v>
      </c>
      <c r="CT82">
        <v>100</v>
      </c>
      <c r="CU82">
        <v>15.110005928390848</v>
      </c>
      <c r="CW82">
        <v>250</v>
      </c>
      <c r="CX82">
        <v>33.132785598865823</v>
      </c>
      <c r="CZ82">
        <v>200</v>
      </c>
      <c r="DA82">
        <v>22.17189115181764</v>
      </c>
      <c r="DC82">
        <v>200</v>
      </c>
      <c r="DD82">
        <v>24.607591960442981</v>
      </c>
    </row>
    <row r="83" spans="1:152" hidden="1" x14ac:dyDescent="0.45">
      <c r="A83" t="s">
        <v>260</v>
      </c>
      <c r="B83" t="s">
        <v>246</v>
      </c>
      <c r="C83" s="21">
        <v>42041</v>
      </c>
      <c r="G83">
        <v>109</v>
      </c>
      <c r="H83" t="s">
        <v>243</v>
      </c>
      <c r="I83" s="19"/>
      <c r="AC83" s="2"/>
      <c r="AE83" s="9"/>
      <c r="AF83" s="2"/>
      <c r="AG83" s="9"/>
      <c r="AH83" s="9"/>
      <c r="AI83" s="9"/>
      <c r="AJ83" s="9"/>
      <c r="AK83" s="9"/>
      <c r="AL83" s="9"/>
      <c r="AO83" s="9"/>
      <c r="AP83" s="9"/>
      <c r="AQ83" s="2"/>
      <c r="AR83" s="2"/>
      <c r="AS83" s="2"/>
      <c r="AT83" s="2"/>
      <c r="AU83" s="2"/>
      <c r="AV83" s="2"/>
      <c r="AW83" s="2"/>
      <c r="AY83" s="2"/>
      <c r="AZ83" s="2"/>
      <c r="BA83" s="2"/>
      <c r="BC83" s="19"/>
      <c r="BD83" s="2"/>
      <c r="BE83" s="2"/>
      <c r="BF83" s="19"/>
      <c r="BG83" s="19"/>
      <c r="BH83" s="19"/>
      <c r="BI83" s="19"/>
      <c r="BJ83" s="19"/>
      <c r="BK83" s="19"/>
      <c r="BL83" s="19"/>
      <c r="BM83" s="2"/>
      <c r="BN83" s="2"/>
      <c r="BO83" s="2"/>
      <c r="BP83" s="2"/>
      <c r="BQ83" s="2"/>
      <c r="BR83" s="2"/>
      <c r="BS83" s="2"/>
      <c r="BT83" s="2"/>
      <c r="BU83" s="2"/>
      <c r="BV83" s="2"/>
      <c r="BX83" s="2">
        <v>158.87542903823953</v>
      </c>
      <c r="BY83" s="2">
        <v>1300</v>
      </c>
      <c r="CA83" s="2"/>
      <c r="CB83" s="2"/>
      <c r="CC83" s="2"/>
      <c r="CE83">
        <v>150</v>
      </c>
      <c r="CF83">
        <v>20.712438139861209</v>
      </c>
      <c r="CH83">
        <v>100</v>
      </c>
      <c r="CI83">
        <v>15.156154552154755</v>
      </c>
      <c r="CK83">
        <v>100</v>
      </c>
      <c r="CL83">
        <v>11.866781994409756</v>
      </c>
      <c r="CN83">
        <v>100</v>
      </c>
      <c r="CO83">
        <v>11.11180234145089</v>
      </c>
      <c r="CQ83">
        <v>100</v>
      </c>
      <c r="CR83">
        <v>11.667507588214242</v>
      </c>
      <c r="CT83">
        <v>100</v>
      </c>
      <c r="CU83">
        <v>12.077436806275465</v>
      </c>
      <c r="CW83">
        <v>250</v>
      </c>
      <c r="CX83">
        <v>30.89845019921168</v>
      </c>
      <c r="CZ83">
        <v>200</v>
      </c>
      <c r="DA83">
        <v>21.20989112715403</v>
      </c>
      <c r="DC83">
        <v>200</v>
      </c>
      <c r="DD83">
        <v>24.174966289507502</v>
      </c>
    </row>
    <row r="84" spans="1:152" hidden="1" x14ac:dyDescent="0.45">
      <c r="A84" t="s">
        <v>260</v>
      </c>
      <c r="B84" t="s">
        <v>246</v>
      </c>
      <c r="C84" s="21">
        <v>42044</v>
      </c>
      <c r="G84">
        <v>112</v>
      </c>
      <c r="H84" t="s">
        <v>243</v>
      </c>
      <c r="I84" s="19"/>
      <c r="AC84" s="2"/>
      <c r="AE84" s="9"/>
      <c r="AF84" s="2"/>
      <c r="AG84" s="9"/>
      <c r="AH84" s="9"/>
      <c r="AI84" s="9"/>
      <c r="AJ84" s="9"/>
      <c r="AK84" s="9"/>
      <c r="AL84" s="9"/>
      <c r="AO84" s="9"/>
      <c r="AP84" s="9"/>
      <c r="AQ84" s="2"/>
      <c r="AR84" s="2"/>
      <c r="AS84" s="2"/>
      <c r="AT84" s="2"/>
      <c r="AU84" s="2"/>
      <c r="AV84" s="2"/>
      <c r="AW84" s="2"/>
      <c r="AY84" s="2"/>
      <c r="AZ84" s="2"/>
      <c r="BA84" s="2"/>
      <c r="BC84" s="19"/>
      <c r="BD84" s="2"/>
      <c r="BE84" s="2"/>
      <c r="BF84" s="19"/>
      <c r="BG84" s="19"/>
      <c r="BH84" s="19"/>
      <c r="BI84" s="19"/>
      <c r="BJ84" s="19"/>
      <c r="BK84" s="19"/>
      <c r="BL84" s="19"/>
      <c r="BM84" s="2"/>
      <c r="BN84" s="2"/>
      <c r="BO84" s="2"/>
      <c r="BP84" s="2"/>
      <c r="BQ84" s="2"/>
      <c r="BR84" s="2"/>
      <c r="BS84" s="2"/>
      <c r="BT84" s="2"/>
      <c r="BU84" s="2"/>
      <c r="BV84" s="2"/>
      <c r="BX84" s="2">
        <v>200.93846668633859</v>
      </c>
      <c r="BY84" s="2">
        <v>1300</v>
      </c>
      <c r="CA84" s="2"/>
      <c r="CB84" s="2"/>
      <c r="CC84" s="2"/>
      <c r="CE84">
        <v>150</v>
      </c>
      <c r="CF84">
        <v>37.559977343443578</v>
      </c>
      <c r="CH84">
        <v>100</v>
      </c>
      <c r="CI84">
        <v>22.229456412825655</v>
      </c>
      <c r="CK84">
        <v>100</v>
      </c>
      <c r="CL84">
        <v>17.948607492763301</v>
      </c>
      <c r="CN84">
        <v>100</v>
      </c>
      <c r="CO84">
        <v>15.266631109844615</v>
      </c>
      <c r="CQ84">
        <v>100</v>
      </c>
      <c r="CR84">
        <v>14.814203755135196</v>
      </c>
      <c r="CT84">
        <v>100</v>
      </c>
      <c r="CU84">
        <v>14.359667181988902</v>
      </c>
      <c r="CW84">
        <v>250</v>
      </c>
      <c r="CX84">
        <v>32.114409853195824</v>
      </c>
      <c r="CZ84">
        <v>200</v>
      </c>
      <c r="DA84">
        <v>21.82805556059926</v>
      </c>
      <c r="DC84">
        <v>200</v>
      </c>
      <c r="DD84">
        <v>24.817457976542265</v>
      </c>
    </row>
    <row r="85" spans="1:152" hidden="1" x14ac:dyDescent="0.45">
      <c r="A85" t="s">
        <v>260</v>
      </c>
      <c r="B85" t="s">
        <v>246</v>
      </c>
      <c r="C85" s="21">
        <v>42050</v>
      </c>
      <c r="G85">
        <v>118</v>
      </c>
      <c r="H85" t="s">
        <v>243</v>
      </c>
      <c r="I85" s="19"/>
      <c r="AC85" s="2"/>
      <c r="AE85" s="9"/>
      <c r="AF85" s="2"/>
      <c r="AG85" s="9"/>
      <c r="AH85" s="9"/>
      <c r="AI85" s="9"/>
      <c r="AJ85" s="9"/>
      <c r="AK85" s="9"/>
      <c r="AL85" s="9"/>
      <c r="AO85" s="9"/>
      <c r="AP85" s="9"/>
      <c r="AQ85" s="2"/>
      <c r="AR85" s="2"/>
      <c r="AS85" s="2"/>
      <c r="AT85" s="2"/>
      <c r="AU85" s="2"/>
      <c r="AV85" s="2"/>
      <c r="AW85" s="2"/>
      <c r="AY85" s="2"/>
      <c r="AZ85" s="2"/>
      <c r="BA85" s="2"/>
      <c r="BC85" s="19"/>
      <c r="BD85" s="2"/>
      <c r="BE85" s="2"/>
      <c r="BF85" s="19"/>
      <c r="BG85" s="19"/>
      <c r="BH85" s="19"/>
      <c r="BI85" s="19"/>
      <c r="BJ85" s="19"/>
      <c r="BK85" s="19"/>
      <c r="BL85" s="19"/>
      <c r="BM85" s="2"/>
      <c r="BN85" s="2"/>
      <c r="BO85" s="2"/>
      <c r="BP85" s="2"/>
      <c r="BQ85" s="2"/>
      <c r="BR85" s="2"/>
      <c r="BS85" s="2"/>
      <c r="BT85" s="2"/>
      <c r="BU85" s="2"/>
      <c r="BV85" s="2"/>
      <c r="BX85" s="2">
        <v>170.57765689055793</v>
      </c>
      <c r="BY85" s="2">
        <v>1300</v>
      </c>
      <c r="CA85" s="2"/>
      <c r="CB85" s="2"/>
      <c r="CC85" s="2"/>
      <c r="CE85">
        <v>150</v>
      </c>
      <c r="CF85">
        <v>17.437015202514793</v>
      </c>
      <c r="CH85">
        <v>100</v>
      </c>
      <c r="CI85">
        <v>18.458910066356069</v>
      </c>
      <c r="CK85">
        <v>100</v>
      </c>
      <c r="CL85">
        <v>14.863624735281656</v>
      </c>
      <c r="CN85">
        <v>100</v>
      </c>
      <c r="CO85">
        <v>13.353202728091697</v>
      </c>
      <c r="CQ85">
        <v>100</v>
      </c>
      <c r="CR85">
        <v>13.306127759857896</v>
      </c>
      <c r="CT85">
        <v>100</v>
      </c>
      <c r="CU85">
        <v>13.527594087685094</v>
      </c>
      <c r="CW85">
        <v>250</v>
      </c>
      <c r="CX85">
        <v>31.504438961116971</v>
      </c>
      <c r="CZ85">
        <v>200</v>
      </c>
      <c r="DA85">
        <v>22.354457090611142</v>
      </c>
      <c r="DC85">
        <v>200</v>
      </c>
      <c r="DD85">
        <v>25.772286259042609</v>
      </c>
    </row>
    <row r="86" spans="1:152" hidden="1" x14ac:dyDescent="0.45">
      <c r="A86" t="s">
        <v>260</v>
      </c>
      <c r="B86" t="s">
        <v>246</v>
      </c>
      <c r="C86" s="21">
        <v>42053</v>
      </c>
      <c r="G86">
        <v>121</v>
      </c>
      <c r="H86" t="s">
        <v>243</v>
      </c>
      <c r="I86" s="19"/>
      <c r="AC86" s="2"/>
      <c r="AE86" s="9"/>
      <c r="AF86" s="2"/>
      <c r="AG86" s="9"/>
      <c r="AH86" s="9"/>
      <c r="AI86" s="9"/>
      <c r="AJ86" s="9"/>
      <c r="AK86" s="9"/>
      <c r="AL86" s="9"/>
      <c r="AO86" s="9"/>
      <c r="AP86" s="9"/>
      <c r="AQ86" s="2"/>
      <c r="AR86" s="2"/>
      <c r="AS86" s="2"/>
      <c r="AT86" s="2"/>
      <c r="AU86" s="2"/>
      <c r="AV86" s="2"/>
      <c r="AW86" s="2"/>
      <c r="AY86" s="2"/>
      <c r="AZ86" s="2"/>
      <c r="BA86" s="2"/>
      <c r="BC86" s="19"/>
      <c r="BD86" s="2"/>
      <c r="BE86" s="2"/>
      <c r="BF86" s="19"/>
      <c r="BG86" s="19"/>
      <c r="BH86" s="19"/>
      <c r="BI86" s="19"/>
      <c r="BJ86" s="19"/>
      <c r="BK86" s="19"/>
      <c r="BL86" s="19"/>
      <c r="BM86" s="2"/>
      <c r="BN86" s="2"/>
      <c r="BO86" s="2"/>
      <c r="BP86" s="2"/>
      <c r="BQ86" s="2"/>
      <c r="BR86" s="2"/>
      <c r="BS86" s="2"/>
      <c r="BT86" s="2"/>
      <c r="BU86" s="2"/>
      <c r="BV86" s="2"/>
      <c r="BX86" s="2">
        <v>201.42783866262323</v>
      </c>
      <c r="BY86" s="2">
        <v>1300</v>
      </c>
      <c r="CA86" s="2"/>
      <c r="CB86" s="2"/>
      <c r="CC86" s="2"/>
      <c r="CE86">
        <v>150</v>
      </c>
      <c r="CF86">
        <v>34.260082344107261</v>
      </c>
      <c r="CH86">
        <v>100</v>
      </c>
      <c r="CI86">
        <v>23.017888827378677</v>
      </c>
      <c r="CK86">
        <v>100</v>
      </c>
      <c r="CL86">
        <v>18.648081307044805</v>
      </c>
      <c r="CN86">
        <v>100</v>
      </c>
      <c r="CO86">
        <v>15.661353530704446</v>
      </c>
      <c r="CQ86">
        <v>100</v>
      </c>
      <c r="CR86">
        <v>15.170488649726712</v>
      </c>
      <c r="CT86">
        <v>100</v>
      </c>
      <c r="CU86">
        <v>14.573132264256378</v>
      </c>
      <c r="CW86">
        <v>250</v>
      </c>
      <c r="CX86">
        <v>31.567288578865618</v>
      </c>
      <c r="CZ86">
        <v>200</v>
      </c>
      <c r="DA86">
        <v>22.591009362353155</v>
      </c>
      <c r="DC86">
        <v>200</v>
      </c>
      <c r="DD86">
        <v>25.938513798186158</v>
      </c>
    </row>
    <row r="87" spans="1:152" hidden="1" x14ac:dyDescent="0.45">
      <c r="A87" t="s">
        <v>260</v>
      </c>
      <c r="B87" t="s">
        <v>246</v>
      </c>
      <c r="C87" s="21">
        <v>42084</v>
      </c>
      <c r="D87" s="2">
        <v>9</v>
      </c>
      <c r="E87" s="1" t="s">
        <v>196</v>
      </c>
      <c r="F87" t="s">
        <v>15</v>
      </c>
      <c r="G87">
        <v>152</v>
      </c>
      <c r="H87" t="s">
        <v>243</v>
      </c>
      <c r="I87" s="19"/>
      <c r="V87">
        <v>152</v>
      </c>
      <c r="AC87" s="2"/>
      <c r="AE87" s="9"/>
      <c r="AF87" s="2"/>
      <c r="AG87" s="9"/>
      <c r="AH87" s="9"/>
      <c r="AI87" s="9"/>
      <c r="AJ87" s="9"/>
      <c r="AK87" s="9"/>
      <c r="AL87" s="9"/>
      <c r="AO87" s="9"/>
      <c r="AP87" s="9"/>
      <c r="AQ87" s="2"/>
      <c r="AR87" s="2"/>
      <c r="AS87" s="2"/>
      <c r="AT87" s="2"/>
      <c r="AU87" s="2"/>
      <c r="AV87" s="2"/>
      <c r="AW87" s="2"/>
      <c r="AY87" s="2"/>
      <c r="AZ87" s="2"/>
      <c r="BA87" s="2"/>
      <c r="BC87" s="19"/>
      <c r="BD87" s="2"/>
      <c r="BE87" s="2"/>
      <c r="BF87" s="19"/>
      <c r="BG87" s="19"/>
      <c r="BH87" s="19"/>
      <c r="BI87" s="19"/>
      <c r="BJ87" s="19"/>
      <c r="BK87" s="19"/>
      <c r="BL87" s="19"/>
      <c r="BM87" s="2"/>
      <c r="BN87" s="2"/>
      <c r="BO87" s="2"/>
      <c r="BP87" s="2"/>
      <c r="BQ87" s="2"/>
      <c r="BR87" s="2"/>
      <c r="BS87" s="2"/>
      <c r="BT87" s="2"/>
      <c r="BU87" s="2"/>
      <c r="BV87" s="2"/>
      <c r="BX87" s="2"/>
      <c r="BY87" s="2"/>
      <c r="CA87" s="2"/>
      <c r="CB87" s="2"/>
      <c r="CC87" s="2"/>
    </row>
    <row r="88" spans="1:152" hidden="1" x14ac:dyDescent="0.45">
      <c r="A88" t="s">
        <v>260</v>
      </c>
      <c r="B88" t="s">
        <v>246</v>
      </c>
      <c r="C88" s="21">
        <v>42087</v>
      </c>
      <c r="G88">
        <v>155</v>
      </c>
      <c r="H88" t="s">
        <v>243</v>
      </c>
      <c r="I88" s="19"/>
      <c r="AC88" s="2"/>
      <c r="AE88" s="9"/>
      <c r="AF88" s="2"/>
      <c r="AG88" s="9"/>
      <c r="AH88" s="9"/>
      <c r="AI88" s="9"/>
      <c r="AJ88" s="9"/>
      <c r="AK88" s="9"/>
      <c r="AL88" s="9"/>
      <c r="AO88" s="9"/>
      <c r="AP88" s="9"/>
      <c r="AQ88" s="2"/>
      <c r="AR88" s="2"/>
      <c r="AS88" s="2"/>
      <c r="AT88" s="2"/>
      <c r="AU88" s="2"/>
      <c r="AV88" s="2"/>
      <c r="AW88" s="2"/>
      <c r="AY88" s="2"/>
      <c r="AZ88" s="2"/>
      <c r="BA88" s="2"/>
      <c r="BC88" s="19"/>
      <c r="BD88" s="2"/>
      <c r="BE88" s="2"/>
      <c r="BF88" s="19"/>
      <c r="BG88" s="19"/>
      <c r="BH88" s="19"/>
      <c r="BI88" s="19"/>
      <c r="BJ88" s="19"/>
      <c r="BK88" s="19"/>
      <c r="BL88" s="19"/>
      <c r="BM88" s="2"/>
      <c r="BN88" s="2"/>
      <c r="BO88" s="2"/>
      <c r="BP88" s="2"/>
      <c r="BQ88" s="2"/>
      <c r="BR88" s="2"/>
      <c r="BS88" s="2"/>
      <c r="BT88" s="2"/>
      <c r="BU88" s="2"/>
      <c r="BV88" s="2"/>
      <c r="BX88" s="2">
        <v>115.72898274513139</v>
      </c>
      <c r="BY88" s="2">
        <v>1300</v>
      </c>
      <c r="CA88" s="2"/>
      <c r="CB88" s="2"/>
      <c r="CC88" s="2"/>
      <c r="CE88">
        <v>150</v>
      </c>
      <c r="CF88">
        <v>6.1349999999999998</v>
      </c>
      <c r="CH88">
        <v>100</v>
      </c>
      <c r="CI88">
        <v>11.591770156506016</v>
      </c>
      <c r="CK88">
        <v>100</v>
      </c>
      <c r="CL88">
        <v>9.21673879880219</v>
      </c>
      <c r="CN88">
        <v>100</v>
      </c>
      <c r="CO88">
        <v>9.9612746330531508</v>
      </c>
      <c r="CQ88">
        <v>100</v>
      </c>
      <c r="CR88">
        <v>10.487197566552219</v>
      </c>
      <c r="CT88">
        <v>100</v>
      </c>
      <c r="CU88">
        <v>11.013477299870488</v>
      </c>
      <c r="CW88">
        <v>250</v>
      </c>
      <c r="CX88">
        <v>24.027322587303342</v>
      </c>
      <c r="CZ88">
        <v>200</v>
      </c>
      <c r="DA88">
        <v>14.615212623373514</v>
      </c>
      <c r="DC88">
        <v>200</v>
      </c>
      <c r="DD88">
        <v>18.680989079670489</v>
      </c>
    </row>
    <row r="89" spans="1:152" hidden="1" x14ac:dyDescent="0.45">
      <c r="A89" t="s">
        <v>260</v>
      </c>
      <c r="B89" t="s">
        <v>246</v>
      </c>
      <c r="C89" s="23">
        <v>42109</v>
      </c>
      <c r="D89" s="2">
        <v>10</v>
      </c>
      <c r="E89" s="1" t="s">
        <v>97</v>
      </c>
      <c r="F89" t="s">
        <v>16</v>
      </c>
      <c r="G89" s="34">
        <v>177</v>
      </c>
      <c r="H89" t="s">
        <v>243</v>
      </c>
      <c r="I89" s="19"/>
      <c r="AC89" s="2"/>
      <c r="AE89" s="9"/>
      <c r="AF89" s="2"/>
      <c r="AG89" s="9"/>
      <c r="AH89" s="9"/>
      <c r="AI89" s="9"/>
      <c r="AJ89" s="9"/>
      <c r="AK89" s="9"/>
      <c r="AL89" s="9"/>
      <c r="AO89" s="9"/>
      <c r="AP89" s="9"/>
      <c r="AQ89" s="2"/>
      <c r="AR89" s="2"/>
      <c r="AS89" s="2"/>
      <c r="AT89" s="2"/>
      <c r="AU89" s="2"/>
      <c r="AV89" s="2">
        <v>601.26666666666699</v>
      </c>
      <c r="AW89" s="2"/>
      <c r="AY89" s="2"/>
      <c r="AZ89" s="2"/>
      <c r="BA89" s="2"/>
      <c r="BC89" s="19">
        <v>43.349462849957341</v>
      </c>
      <c r="BD89" s="2">
        <v>260.64587029584368</v>
      </c>
      <c r="BE89" s="2"/>
      <c r="BF89" s="19">
        <v>11.482196929332321</v>
      </c>
      <c r="BG89" s="19"/>
      <c r="BH89" s="19"/>
      <c r="BI89" s="19"/>
      <c r="BJ89" s="19"/>
      <c r="BK89" s="19"/>
      <c r="BL89" s="19"/>
      <c r="BM89" s="2"/>
      <c r="BN89" s="2"/>
      <c r="BO89" s="2"/>
      <c r="BP89" s="2"/>
      <c r="BQ89" s="2"/>
      <c r="BR89" s="2"/>
      <c r="BS89" s="2"/>
      <c r="BT89" s="2"/>
      <c r="BU89" s="2"/>
      <c r="BV89" s="2"/>
      <c r="BX89" s="2"/>
      <c r="BY89" s="2"/>
    </row>
    <row r="90" spans="1:152" hidden="1" x14ac:dyDescent="0.45">
      <c r="A90" t="s">
        <v>260</v>
      </c>
      <c r="B90" t="s">
        <v>246</v>
      </c>
      <c r="C90" s="1">
        <v>42166</v>
      </c>
      <c r="G90">
        <v>234</v>
      </c>
      <c r="H90" t="s">
        <v>243</v>
      </c>
      <c r="BX90" s="2">
        <v>124.24237924508965</v>
      </c>
      <c r="BY90" s="2">
        <v>1200</v>
      </c>
    </row>
    <row r="91" spans="1:152" hidden="1" x14ac:dyDescent="0.45">
      <c r="A91" t="s">
        <v>130</v>
      </c>
      <c r="C91" s="1">
        <v>39419</v>
      </c>
      <c r="D91" s="2">
        <v>1</v>
      </c>
      <c r="E91" s="1" t="s">
        <v>198</v>
      </c>
      <c r="F91" t="s">
        <v>10</v>
      </c>
      <c r="G91" s="2">
        <v>0</v>
      </c>
      <c r="H91" t="s">
        <v>103</v>
      </c>
      <c r="I91" s="19">
        <v>8.9</v>
      </c>
      <c r="J91">
        <v>750</v>
      </c>
      <c r="K91" s="2">
        <f t="shared" ref="K91:K154" si="0">1000000/I91/J91</f>
        <v>149.81273408239699</v>
      </c>
      <c r="L91" s="2"/>
      <c r="M91" s="9"/>
      <c r="N91" s="9"/>
      <c r="O91" s="9"/>
      <c r="P91" s="9"/>
      <c r="Q91" s="2"/>
      <c r="R91" s="2"/>
      <c r="S91" s="2"/>
      <c r="T91" s="2"/>
      <c r="U91" s="2"/>
      <c r="V91" s="2"/>
      <c r="W91" s="2"/>
      <c r="X91" s="9"/>
      <c r="Y91" s="9"/>
      <c r="Z91" s="9"/>
      <c r="AA91" s="9"/>
      <c r="AB91" s="9"/>
      <c r="AC91" s="2"/>
      <c r="AD91" s="9"/>
      <c r="AE91" s="9"/>
      <c r="AF91" s="2"/>
      <c r="AG91" s="9"/>
      <c r="AH91" s="9"/>
      <c r="AI91" s="9"/>
      <c r="AJ91" s="9"/>
      <c r="AK91" s="9"/>
      <c r="AL91" s="9"/>
      <c r="AM91" s="15"/>
      <c r="AN91" s="9"/>
      <c r="AO91" s="9"/>
      <c r="AP91" s="9"/>
      <c r="AQ91" s="2">
        <v>0</v>
      </c>
      <c r="AR91" s="2"/>
      <c r="AS91" s="2">
        <v>0</v>
      </c>
      <c r="AT91" s="2"/>
      <c r="AU91" s="2">
        <v>0</v>
      </c>
      <c r="AV91" s="2">
        <v>0</v>
      </c>
      <c r="AW91" s="2"/>
      <c r="AX91" s="9"/>
      <c r="AY91" s="2"/>
      <c r="AZ91" s="2"/>
      <c r="BA91" s="2"/>
      <c r="BB91" s="9"/>
      <c r="BC91" s="19"/>
      <c r="BD91" s="2"/>
      <c r="BE91" s="2"/>
      <c r="BF91" s="19"/>
      <c r="BG91" s="19"/>
      <c r="BH91" s="19"/>
      <c r="BI91" s="19"/>
      <c r="BJ91" s="19"/>
      <c r="BK91" s="19"/>
      <c r="BL91" s="19"/>
      <c r="BM91" s="2">
        <v>0</v>
      </c>
      <c r="BN91" s="2">
        <v>0</v>
      </c>
      <c r="BO91" s="2">
        <v>0</v>
      </c>
      <c r="BP91" s="2">
        <v>0</v>
      </c>
      <c r="BQ91" s="2"/>
      <c r="BR91" s="2"/>
      <c r="BS91" s="2"/>
      <c r="BT91" s="2"/>
      <c r="BU91" s="2">
        <v>0</v>
      </c>
      <c r="BV91" s="2"/>
      <c r="BW91" s="9"/>
      <c r="BX91" s="2"/>
      <c r="BY91" s="2"/>
      <c r="BZ91" s="9"/>
      <c r="CA91" s="2"/>
      <c r="CB91" s="2"/>
      <c r="CC91" s="2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</row>
    <row r="92" spans="1:152" hidden="1" x14ac:dyDescent="0.45">
      <c r="A92" t="s">
        <v>130</v>
      </c>
      <c r="C92" s="1">
        <v>39440</v>
      </c>
      <c r="D92" s="2">
        <v>4</v>
      </c>
      <c r="E92" t="s">
        <v>199</v>
      </c>
      <c r="F92" t="s">
        <v>12</v>
      </c>
      <c r="G92" s="2">
        <v>21</v>
      </c>
      <c r="H92" t="s">
        <v>103</v>
      </c>
      <c r="I92" s="19">
        <v>8.9</v>
      </c>
      <c r="J92">
        <v>750</v>
      </c>
      <c r="K92" s="2">
        <f t="shared" si="0"/>
        <v>149.81273408239699</v>
      </c>
      <c r="L92" s="2"/>
      <c r="M92" s="9"/>
      <c r="N92" s="9"/>
      <c r="O92" s="9"/>
      <c r="P92" s="9"/>
      <c r="Q92" s="2"/>
      <c r="R92" s="2">
        <v>21</v>
      </c>
      <c r="S92" s="2"/>
      <c r="T92" s="2"/>
      <c r="U92" s="2"/>
      <c r="V92" s="2"/>
      <c r="W92" s="2"/>
      <c r="X92" s="9"/>
      <c r="Y92" s="9"/>
      <c r="Z92" s="9"/>
      <c r="AA92" s="9"/>
      <c r="AB92" s="9"/>
      <c r="AC92" s="2"/>
      <c r="AD92" s="9"/>
      <c r="AE92" s="9"/>
      <c r="AF92" s="2"/>
      <c r="AG92" s="9"/>
      <c r="AH92" s="9"/>
      <c r="AI92" s="9"/>
      <c r="AJ92" s="9"/>
      <c r="AK92" s="9"/>
      <c r="AL92" s="9"/>
      <c r="AM92" s="15"/>
      <c r="AN92" s="9"/>
      <c r="AO92" s="9"/>
      <c r="AP92" s="9"/>
      <c r="AQ92" s="2"/>
      <c r="AR92" s="2"/>
      <c r="AS92" s="2"/>
      <c r="AT92" s="2"/>
      <c r="AU92" s="2"/>
      <c r="AV92" s="2"/>
      <c r="AW92" s="2"/>
      <c r="AX92" s="9"/>
      <c r="AY92" s="2"/>
      <c r="AZ92" s="2"/>
      <c r="BA92" s="2"/>
      <c r="BB92" s="9"/>
      <c r="BC92" s="19"/>
      <c r="BD92" s="2"/>
      <c r="BE92" s="2"/>
      <c r="BF92" s="19"/>
      <c r="BG92" s="19"/>
      <c r="BH92" s="19"/>
      <c r="BI92" s="19"/>
      <c r="BJ92" s="19"/>
      <c r="BK92" s="19"/>
      <c r="BL92" s="19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9"/>
      <c r="BX92" s="2"/>
      <c r="BY92" s="2"/>
      <c r="BZ92" s="9"/>
      <c r="CA92" s="2"/>
      <c r="CB92" s="2"/>
      <c r="CC92" s="2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</row>
    <row r="93" spans="1:152" hidden="1" x14ac:dyDescent="0.45">
      <c r="A93" t="s">
        <v>130</v>
      </c>
      <c r="C93" s="1">
        <v>39443</v>
      </c>
      <c r="D93" s="2"/>
      <c r="E93" s="1"/>
      <c r="G93" s="2">
        <v>24</v>
      </c>
      <c r="H93" t="s">
        <v>103</v>
      </c>
      <c r="I93" s="19">
        <v>8.9</v>
      </c>
      <c r="J93">
        <v>750</v>
      </c>
      <c r="K93" s="2">
        <f t="shared" si="0"/>
        <v>149.81273408239699</v>
      </c>
      <c r="L93" s="2"/>
      <c r="M93" s="9"/>
      <c r="N93" s="19">
        <v>6.9</v>
      </c>
      <c r="O93" s="19"/>
      <c r="P93" s="19"/>
      <c r="Q93" s="2"/>
      <c r="R93" s="2"/>
      <c r="S93" s="2"/>
      <c r="T93" s="2"/>
      <c r="U93" s="2"/>
      <c r="V93" s="2"/>
      <c r="W93" s="2"/>
      <c r="X93" s="9"/>
      <c r="Y93" s="9"/>
      <c r="Z93" s="9"/>
      <c r="AA93" s="9"/>
      <c r="AB93" s="9"/>
      <c r="AC93" s="2"/>
      <c r="AD93" s="9"/>
      <c r="AE93" s="9"/>
      <c r="AF93" s="2"/>
      <c r="AG93" s="9"/>
      <c r="AH93" s="9"/>
      <c r="AI93" s="9"/>
      <c r="AJ93" s="9"/>
      <c r="AK93" s="9"/>
      <c r="AL93" s="9"/>
      <c r="AN93" s="9"/>
      <c r="AO93" s="9"/>
      <c r="AP93" s="9"/>
      <c r="AQ93" s="2"/>
      <c r="AR93" s="2"/>
      <c r="AS93" s="2"/>
      <c r="AT93" s="2"/>
      <c r="AU93" s="2"/>
      <c r="AV93" s="2"/>
      <c r="AW93" s="2"/>
      <c r="AX93" s="9"/>
      <c r="AY93" s="2"/>
      <c r="AZ93" s="2"/>
      <c r="BA93" s="2"/>
      <c r="BB93" s="9"/>
      <c r="BC93" s="19"/>
      <c r="BD93" s="2"/>
      <c r="BE93" s="2"/>
      <c r="BF93" s="19"/>
      <c r="BG93" s="19"/>
      <c r="BH93" s="19"/>
      <c r="BI93" s="19"/>
      <c r="BJ93" s="19"/>
      <c r="BK93" s="19"/>
      <c r="BL93" s="19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9"/>
      <c r="BX93" s="2"/>
      <c r="BY93" s="2"/>
      <c r="BZ93" s="9"/>
      <c r="CA93" s="2"/>
      <c r="CB93" s="2"/>
      <c r="CC93" s="2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</row>
    <row r="94" spans="1:152" hidden="1" x14ac:dyDescent="0.45">
      <c r="A94" t="s">
        <v>130</v>
      </c>
      <c r="C94" s="1">
        <v>39449</v>
      </c>
      <c r="D94" s="2"/>
      <c r="E94" s="1"/>
      <c r="G94" s="2">
        <v>30</v>
      </c>
      <c r="H94" t="s">
        <v>103</v>
      </c>
      <c r="I94" s="19">
        <v>8.9</v>
      </c>
      <c r="J94">
        <v>750</v>
      </c>
      <c r="K94" s="2">
        <f t="shared" si="0"/>
        <v>149.81273408239699</v>
      </c>
      <c r="L94" s="2"/>
      <c r="M94" s="9"/>
      <c r="N94" s="19">
        <v>9.9499999999999993</v>
      </c>
      <c r="O94" s="19"/>
      <c r="P94" s="19"/>
      <c r="Q94" s="2"/>
      <c r="R94" s="2"/>
      <c r="S94" s="2"/>
      <c r="T94" s="2"/>
      <c r="U94" s="2"/>
      <c r="V94" s="2"/>
      <c r="W94" s="2"/>
      <c r="X94" s="9"/>
      <c r="Y94" s="9"/>
      <c r="Z94" s="9"/>
      <c r="AA94" s="9"/>
      <c r="AB94" s="9"/>
      <c r="AC94" s="2"/>
      <c r="AD94" s="9"/>
      <c r="AE94" s="9"/>
      <c r="AF94" s="2"/>
      <c r="AG94" s="9">
        <v>0.46509210526315792</v>
      </c>
      <c r="AH94" s="9"/>
      <c r="AI94" s="9"/>
      <c r="AJ94" s="9"/>
      <c r="AK94" s="9"/>
      <c r="AL94" s="9"/>
      <c r="AM94" s="15"/>
      <c r="AN94" s="9"/>
      <c r="AO94" s="9"/>
      <c r="AP94" s="9"/>
      <c r="AQ94" s="2">
        <v>0</v>
      </c>
      <c r="AR94" s="2"/>
      <c r="AS94" s="2">
        <v>0</v>
      </c>
      <c r="AT94" s="2"/>
      <c r="AU94" s="2">
        <v>0</v>
      </c>
      <c r="AV94" s="2">
        <v>0</v>
      </c>
      <c r="AW94" s="2"/>
      <c r="AX94" s="9"/>
      <c r="AY94" s="2"/>
      <c r="AZ94" s="2"/>
      <c r="BA94" s="2"/>
      <c r="BB94" s="9"/>
      <c r="BC94" s="19"/>
      <c r="BD94" s="2"/>
      <c r="BE94" s="2"/>
      <c r="BF94" s="19"/>
      <c r="BG94" s="19"/>
      <c r="BH94" s="19"/>
      <c r="BI94" s="19"/>
      <c r="BJ94" s="19"/>
      <c r="BK94" s="19"/>
      <c r="BL94" s="19"/>
      <c r="BM94" s="2">
        <v>0</v>
      </c>
      <c r="BN94" s="2">
        <v>0</v>
      </c>
      <c r="BO94" s="2">
        <v>0</v>
      </c>
      <c r="BP94" s="2">
        <v>0</v>
      </c>
      <c r="BQ94" s="2"/>
      <c r="BR94" s="2"/>
      <c r="BS94" s="2"/>
      <c r="BT94" s="2"/>
      <c r="BU94" s="2">
        <v>0</v>
      </c>
      <c r="BV94" s="2"/>
      <c r="BW94" s="9"/>
      <c r="BX94" s="2"/>
      <c r="BY94" s="2"/>
      <c r="BZ94" s="9"/>
      <c r="CA94" s="2"/>
      <c r="CB94" s="2"/>
      <c r="CC94" s="2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</row>
    <row r="95" spans="1:152" hidden="1" x14ac:dyDescent="0.45">
      <c r="A95" t="s">
        <v>130</v>
      </c>
      <c r="C95" s="1">
        <v>39455</v>
      </c>
      <c r="D95" s="2"/>
      <c r="E95" s="1"/>
      <c r="G95" s="2">
        <v>36</v>
      </c>
      <c r="H95" t="s">
        <v>103</v>
      </c>
      <c r="I95" s="19">
        <v>8.9</v>
      </c>
      <c r="J95">
        <v>750</v>
      </c>
      <c r="K95" s="2">
        <f t="shared" si="0"/>
        <v>149.81273408239699</v>
      </c>
      <c r="L95" s="2"/>
      <c r="M95" s="9"/>
      <c r="N95" s="19">
        <v>11.05</v>
      </c>
      <c r="O95" s="19"/>
      <c r="P95" s="19"/>
      <c r="Q95" s="2"/>
      <c r="R95" s="2"/>
      <c r="S95" s="2"/>
      <c r="T95" s="2"/>
      <c r="U95" s="2"/>
      <c r="V95" s="2"/>
      <c r="W95" s="2"/>
      <c r="X95" s="9"/>
      <c r="Y95" s="9"/>
      <c r="Z95" s="9"/>
      <c r="AA95" s="9"/>
      <c r="AB95" s="9"/>
      <c r="AC95" s="2"/>
      <c r="AD95" s="9"/>
      <c r="AE95" s="9"/>
      <c r="AF95" s="2"/>
      <c r="AG95" s="9"/>
      <c r="AH95" s="9"/>
      <c r="AI95" s="9"/>
      <c r="AJ95" s="9"/>
      <c r="AK95" s="9"/>
      <c r="AL95" s="9"/>
      <c r="AN95" s="9"/>
      <c r="AO95" s="9"/>
      <c r="AP95" s="9"/>
      <c r="AQ95" s="2"/>
      <c r="AR95" s="2"/>
      <c r="AS95" s="2"/>
      <c r="AT95" s="2"/>
      <c r="AU95" s="2"/>
      <c r="AV95" s="2"/>
      <c r="AW95" s="2"/>
      <c r="AX95" s="9"/>
      <c r="AY95" s="2"/>
      <c r="AZ95" s="2"/>
      <c r="BA95" s="2"/>
      <c r="BB95" s="9"/>
      <c r="BC95" s="19"/>
      <c r="BD95" s="2"/>
      <c r="BE95" s="2"/>
      <c r="BF95" s="19"/>
      <c r="BG95" s="19"/>
      <c r="BH95" s="19"/>
      <c r="BI95" s="19"/>
      <c r="BJ95" s="19"/>
      <c r="BK95" s="19"/>
      <c r="BL95" s="19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9"/>
      <c r="BX95" s="2"/>
      <c r="BY95" s="2"/>
      <c r="BZ95" s="9"/>
      <c r="CA95" s="2"/>
      <c r="CB95" s="2"/>
      <c r="CC95" s="2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</row>
    <row r="96" spans="1:152" hidden="1" x14ac:dyDescent="0.45">
      <c r="A96" t="s">
        <v>130</v>
      </c>
      <c r="C96" s="1">
        <v>39461</v>
      </c>
      <c r="D96" s="2"/>
      <c r="E96" s="1"/>
      <c r="G96" s="2">
        <v>42</v>
      </c>
      <c r="H96" t="s">
        <v>103</v>
      </c>
      <c r="I96" s="19">
        <v>8.9</v>
      </c>
      <c r="J96">
        <v>750</v>
      </c>
      <c r="K96" s="2">
        <f t="shared" si="0"/>
        <v>149.81273408239699</v>
      </c>
      <c r="L96" s="2"/>
      <c r="M96" s="9"/>
      <c r="N96" s="9"/>
      <c r="O96" s="9"/>
      <c r="P96" s="9"/>
      <c r="Q96" s="2"/>
      <c r="R96" s="2"/>
      <c r="S96" s="2"/>
      <c r="T96" s="2"/>
      <c r="U96" s="2"/>
      <c r="V96" s="2"/>
      <c r="W96" s="2"/>
      <c r="X96" s="9"/>
      <c r="Y96" s="9"/>
      <c r="Z96" s="9"/>
      <c r="AA96" s="9"/>
      <c r="AB96" s="9"/>
      <c r="AC96" s="2"/>
      <c r="AD96" s="9"/>
      <c r="AE96" s="9"/>
      <c r="AF96" s="2"/>
      <c r="AG96" s="9">
        <v>1.7062730263157893</v>
      </c>
      <c r="AH96" s="9"/>
      <c r="AI96" s="9"/>
      <c r="AJ96" s="9"/>
      <c r="AK96" s="9"/>
      <c r="AL96" s="9"/>
      <c r="AM96" s="15"/>
      <c r="AN96" s="9"/>
      <c r="AO96" s="9"/>
      <c r="AP96" s="9"/>
      <c r="AQ96" s="2">
        <v>0</v>
      </c>
      <c r="AR96" s="2"/>
      <c r="AS96" s="2">
        <v>0</v>
      </c>
      <c r="AT96" s="2"/>
      <c r="AU96" s="2">
        <v>0</v>
      </c>
      <c r="AV96" s="2">
        <v>0</v>
      </c>
      <c r="AW96" s="2"/>
      <c r="AX96" s="9"/>
      <c r="AY96" s="2"/>
      <c r="AZ96" s="2"/>
      <c r="BA96" s="2"/>
      <c r="BB96" s="9"/>
      <c r="BC96" s="19"/>
      <c r="BD96" s="2"/>
      <c r="BE96" s="2"/>
      <c r="BF96" s="19"/>
      <c r="BG96" s="19"/>
      <c r="BH96" s="19"/>
      <c r="BI96" s="19"/>
      <c r="BJ96" s="19"/>
      <c r="BK96" s="19"/>
      <c r="BL96" s="19"/>
      <c r="BM96" s="2">
        <v>0</v>
      </c>
      <c r="BN96" s="2">
        <v>0</v>
      </c>
      <c r="BO96" s="2">
        <v>0</v>
      </c>
      <c r="BP96" s="2">
        <v>0</v>
      </c>
      <c r="BQ96" s="2"/>
      <c r="BR96" s="2"/>
      <c r="BS96" s="2"/>
      <c r="BT96" s="2"/>
      <c r="BU96" s="2">
        <v>0</v>
      </c>
      <c r="BV96" s="2"/>
      <c r="BW96" s="9"/>
      <c r="BX96" s="2"/>
      <c r="BY96" s="2"/>
      <c r="BZ96" s="9"/>
      <c r="CA96" s="2"/>
      <c r="CB96" s="2"/>
      <c r="CC96" s="2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</row>
    <row r="97" spans="1:152" hidden="1" x14ac:dyDescent="0.45">
      <c r="A97" t="s">
        <v>130</v>
      </c>
      <c r="C97" s="1">
        <v>39462</v>
      </c>
      <c r="D97" s="2"/>
      <c r="E97" s="1"/>
      <c r="G97" s="2">
        <v>43</v>
      </c>
      <c r="H97" t="s">
        <v>103</v>
      </c>
      <c r="I97" s="19">
        <v>8.9</v>
      </c>
      <c r="J97">
        <v>750</v>
      </c>
      <c r="K97" s="2">
        <f t="shared" si="0"/>
        <v>149.81273408239699</v>
      </c>
      <c r="L97" s="2"/>
      <c r="M97" s="9"/>
      <c r="N97" s="19">
        <v>13.2</v>
      </c>
      <c r="O97" s="19"/>
      <c r="P97" s="19"/>
      <c r="Q97" s="2"/>
      <c r="R97" s="2"/>
      <c r="S97" s="2"/>
      <c r="T97" s="2"/>
      <c r="U97" s="2"/>
      <c r="V97" s="2"/>
      <c r="W97" s="2"/>
      <c r="X97" s="9"/>
      <c r="Y97" s="9"/>
      <c r="Z97" s="9"/>
      <c r="AA97" s="9"/>
      <c r="AB97" s="9"/>
      <c r="AC97" s="2"/>
      <c r="AD97" s="9"/>
      <c r="AE97" s="9"/>
      <c r="AF97" s="2"/>
      <c r="AG97" s="9"/>
      <c r="AH97" s="9"/>
      <c r="AI97" s="9"/>
      <c r="AJ97" s="9"/>
      <c r="AK97" s="9"/>
      <c r="AL97" s="9"/>
      <c r="AN97" s="9"/>
      <c r="AO97" s="9"/>
      <c r="AP97" s="9"/>
      <c r="AQ97" s="2"/>
      <c r="AR97" s="2"/>
      <c r="AS97" s="2"/>
      <c r="AT97" s="2"/>
      <c r="AU97" s="2"/>
      <c r="AV97" s="2"/>
      <c r="AW97" s="2"/>
      <c r="AX97" s="9"/>
      <c r="AY97" s="2"/>
      <c r="AZ97" s="2"/>
      <c r="BA97" s="2"/>
      <c r="BB97" s="9"/>
      <c r="BC97" s="19"/>
      <c r="BD97" s="2"/>
      <c r="BE97" s="2"/>
      <c r="BF97" s="19"/>
      <c r="BG97" s="19"/>
      <c r="BH97" s="19"/>
      <c r="BI97" s="19"/>
      <c r="BJ97" s="19"/>
      <c r="BK97" s="19"/>
      <c r="BL97" s="19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9"/>
      <c r="BX97" s="2"/>
      <c r="BY97" s="2"/>
      <c r="BZ97" s="9"/>
      <c r="CA97" s="2"/>
      <c r="CB97" s="2"/>
      <c r="CC97" s="2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</row>
    <row r="98" spans="1:152" hidden="1" x14ac:dyDescent="0.45">
      <c r="A98" t="s">
        <v>130</v>
      </c>
      <c r="C98" s="1">
        <v>39467</v>
      </c>
      <c r="D98" s="2">
        <v>4</v>
      </c>
      <c r="E98" t="s">
        <v>195</v>
      </c>
      <c r="F98" t="s">
        <v>13</v>
      </c>
      <c r="G98" s="2">
        <v>48</v>
      </c>
      <c r="H98" t="s">
        <v>103</v>
      </c>
      <c r="I98" s="19">
        <v>8.9</v>
      </c>
      <c r="J98">
        <v>750</v>
      </c>
      <c r="K98" s="2">
        <f t="shared" si="0"/>
        <v>149.81273408239699</v>
      </c>
      <c r="L98" s="2"/>
      <c r="M98" s="9"/>
      <c r="N98" s="9"/>
      <c r="O98" s="9"/>
      <c r="P98" s="9"/>
      <c r="Q98" s="2"/>
      <c r="R98" s="2"/>
      <c r="S98" s="2">
        <v>48</v>
      </c>
      <c r="T98" s="2"/>
      <c r="U98" s="2"/>
      <c r="V98" s="2"/>
      <c r="W98" s="2"/>
      <c r="X98" s="9"/>
      <c r="Y98" s="9"/>
      <c r="Z98" s="9"/>
      <c r="AA98" s="9"/>
      <c r="AB98" s="9"/>
      <c r="AC98" s="2"/>
      <c r="AD98" s="9"/>
      <c r="AE98" s="9"/>
      <c r="AF98" s="2"/>
      <c r="AG98" s="9"/>
      <c r="AH98" s="9"/>
      <c r="AI98" s="9"/>
      <c r="AJ98" s="9"/>
      <c r="AK98" s="9"/>
      <c r="AL98" s="9"/>
      <c r="AM98" s="15"/>
      <c r="AN98" s="9"/>
      <c r="AO98" s="9"/>
      <c r="AP98" s="9"/>
      <c r="AQ98" s="2"/>
      <c r="AR98" s="2"/>
      <c r="AS98" s="2"/>
      <c r="AT98" s="2"/>
      <c r="AU98" s="2"/>
      <c r="AV98" s="2"/>
      <c r="AW98" s="2"/>
      <c r="AX98" s="9"/>
      <c r="AY98" s="2"/>
      <c r="AZ98" s="2"/>
      <c r="BA98" s="2"/>
      <c r="BB98" s="9"/>
      <c r="BC98" s="19"/>
      <c r="BD98" s="2"/>
      <c r="BE98" s="2"/>
      <c r="BF98" s="19"/>
      <c r="BG98" s="19"/>
      <c r="BH98" s="19"/>
      <c r="BI98" s="19"/>
      <c r="BJ98" s="19"/>
      <c r="BK98" s="19"/>
      <c r="BL98" s="19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9"/>
      <c r="BX98" s="2"/>
      <c r="BY98" s="2"/>
      <c r="BZ98" s="9"/>
      <c r="CA98" s="2"/>
      <c r="CB98" s="2"/>
      <c r="CC98" s="2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</row>
    <row r="99" spans="1:152" hidden="1" x14ac:dyDescent="0.45">
      <c r="A99" t="s">
        <v>130</v>
      </c>
      <c r="C99" s="1">
        <v>39468</v>
      </c>
      <c r="D99" s="2"/>
      <c r="E99" s="1"/>
      <c r="G99" s="2">
        <v>49</v>
      </c>
      <c r="H99" t="s">
        <v>103</v>
      </c>
      <c r="I99" s="19">
        <v>8.9</v>
      </c>
      <c r="J99">
        <v>750</v>
      </c>
      <c r="K99" s="2">
        <f t="shared" si="0"/>
        <v>149.81273408239699</v>
      </c>
      <c r="L99" s="2"/>
      <c r="M99" s="9"/>
      <c r="N99" s="9"/>
      <c r="O99" s="9"/>
      <c r="P99" s="9"/>
      <c r="Q99" s="2"/>
      <c r="R99" s="2"/>
      <c r="S99" s="2"/>
      <c r="T99" s="2"/>
      <c r="U99" s="2"/>
      <c r="V99" s="2"/>
      <c r="W99" s="2"/>
      <c r="X99" s="9"/>
      <c r="Y99" s="9"/>
      <c r="Z99" s="9"/>
      <c r="AA99" s="9"/>
      <c r="AB99" s="9"/>
      <c r="AC99" s="2">
        <v>218.22527309149899</v>
      </c>
      <c r="AD99" s="9"/>
      <c r="AE99" s="9"/>
      <c r="AF99" s="2">
        <v>231.8032279653155</v>
      </c>
      <c r="AG99" s="9">
        <v>3.701081591223256</v>
      </c>
      <c r="AH99" s="9"/>
      <c r="AI99" s="9"/>
      <c r="AJ99" s="9"/>
      <c r="AK99" s="9"/>
      <c r="AL99" s="9"/>
      <c r="AM99" s="15">
        <f>AG99/AF99</f>
        <v>1.5966479948143972E-2</v>
      </c>
      <c r="AN99" s="9"/>
      <c r="AO99" s="9"/>
      <c r="AP99" s="9"/>
      <c r="AQ99" s="2">
        <v>18.673193938156327</v>
      </c>
      <c r="AR99" s="2"/>
      <c r="AS99" s="2">
        <v>8.1962480400698219</v>
      </c>
      <c r="AT99" s="2"/>
      <c r="AU99" s="2">
        <v>0</v>
      </c>
      <c r="AV99" s="2">
        <v>0</v>
      </c>
      <c r="AW99" s="2">
        <v>26.869441978226149</v>
      </c>
      <c r="AX99" s="9"/>
      <c r="AY99" s="2"/>
      <c r="AZ99" s="2">
        <f>AC99+AF99+AW99</f>
        <v>476.89794303504061</v>
      </c>
      <c r="BA99" s="2"/>
      <c r="BB99" s="9">
        <f>AW99/AZ99</f>
        <v>5.6342121769755435E-2</v>
      </c>
      <c r="BC99" s="19"/>
      <c r="BD99" s="2"/>
      <c r="BE99" s="2"/>
      <c r="BF99" s="19"/>
      <c r="BG99" s="19"/>
      <c r="BH99" s="19"/>
      <c r="BI99" s="19"/>
      <c r="BJ99" s="9">
        <f>AC99/AZ99</f>
        <v>0.45759323620203712</v>
      </c>
      <c r="BK99" s="9">
        <f>AF99/AZ99</f>
        <v>0.48606464202820748</v>
      </c>
      <c r="BL99" s="9">
        <f>AW99/AZ99</f>
        <v>5.6342121769755435E-2</v>
      </c>
      <c r="BM99" s="2">
        <v>190.96248638844537</v>
      </c>
      <c r="BN99" s="2">
        <v>167.06181851351326</v>
      </c>
      <c r="BO99" s="2">
        <v>23.900667874932125</v>
      </c>
      <c r="BP99" s="2">
        <v>0</v>
      </c>
      <c r="BQ99" s="2"/>
      <c r="BR99" s="2"/>
      <c r="BS99" s="2"/>
      <c r="BT99" s="2"/>
      <c r="BU99" s="2">
        <v>0</v>
      </c>
      <c r="BV99" s="2"/>
      <c r="BW99" s="9"/>
      <c r="BX99" s="2"/>
      <c r="BY99" s="2"/>
      <c r="BZ99" s="9"/>
      <c r="CA99" s="2"/>
      <c r="CB99" s="2"/>
      <c r="CC99" s="2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</row>
    <row r="100" spans="1:152" hidden="1" x14ac:dyDescent="0.45">
      <c r="A100" t="s">
        <v>130</v>
      </c>
      <c r="C100" s="1">
        <v>39470</v>
      </c>
      <c r="D100" s="2"/>
      <c r="E100" s="1"/>
      <c r="G100" s="2">
        <v>51</v>
      </c>
      <c r="H100" t="s">
        <v>103</v>
      </c>
      <c r="I100" s="19">
        <v>8.9</v>
      </c>
      <c r="J100">
        <v>750</v>
      </c>
      <c r="K100" s="2">
        <f t="shared" si="0"/>
        <v>149.81273408239699</v>
      </c>
      <c r="L100" s="2"/>
      <c r="M100" s="9"/>
      <c r="N100" s="19">
        <v>15.75</v>
      </c>
      <c r="O100" s="19"/>
      <c r="P100" s="19"/>
      <c r="Q100" s="2"/>
      <c r="R100" s="2"/>
      <c r="S100" s="2"/>
      <c r="T100" s="2"/>
      <c r="U100" s="2"/>
      <c r="V100" s="2"/>
      <c r="W100" s="2"/>
      <c r="X100" s="9"/>
      <c r="Y100" s="9"/>
      <c r="Z100" s="9"/>
      <c r="AA100" s="9"/>
      <c r="AB100" s="9"/>
      <c r="AC100" s="2"/>
      <c r="AD100" s="9"/>
      <c r="AE100" s="9"/>
      <c r="AF100" s="2"/>
      <c r="AG100" s="9"/>
      <c r="AH100" s="9"/>
      <c r="AI100" s="9"/>
      <c r="AJ100" s="9"/>
      <c r="AK100" s="9"/>
      <c r="AL100" s="9"/>
      <c r="AM100" s="15"/>
      <c r="AN100" s="9"/>
      <c r="AO100" s="9"/>
      <c r="AP100" s="9"/>
      <c r="AQ100" s="2"/>
      <c r="AR100" s="2"/>
      <c r="AS100" s="2"/>
      <c r="AT100" s="2"/>
      <c r="AU100" s="2"/>
      <c r="AV100" s="2"/>
      <c r="AW100" s="2"/>
      <c r="AX100" s="9"/>
      <c r="AY100" s="2"/>
      <c r="AZ100" s="2"/>
      <c r="BA100" s="2"/>
      <c r="BB100" s="9"/>
      <c r="BC100" s="19"/>
      <c r="BD100" s="2"/>
      <c r="BE100" s="2"/>
      <c r="BF100" s="19"/>
      <c r="BG100" s="19"/>
      <c r="BH100" s="19"/>
      <c r="BI100" s="19"/>
      <c r="BJ100" s="19"/>
      <c r="BK100" s="19"/>
      <c r="BL100" s="19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9"/>
      <c r="BX100" s="2"/>
      <c r="BY100" s="2"/>
      <c r="BZ100" s="9"/>
      <c r="CA100" s="2"/>
      <c r="CB100" s="2"/>
      <c r="CC100" s="2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</row>
    <row r="101" spans="1:152" hidden="1" x14ac:dyDescent="0.45">
      <c r="A101" t="s">
        <v>130</v>
      </c>
      <c r="C101" s="1">
        <v>39476</v>
      </c>
      <c r="D101" s="2"/>
      <c r="E101" s="1"/>
      <c r="G101" s="2">
        <v>57</v>
      </c>
      <c r="H101" t="s">
        <v>103</v>
      </c>
      <c r="I101" s="19">
        <v>8.9</v>
      </c>
      <c r="J101">
        <v>750</v>
      </c>
      <c r="K101" s="2">
        <f t="shared" si="0"/>
        <v>149.81273408239699</v>
      </c>
      <c r="L101" s="2"/>
      <c r="M101" s="9"/>
      <c r="N101" s="19">
        <v>16.75</v>
      </c>
      <c r="O101" s="19"/>
      <c r="P101" s="19"/>
      <c r="Q101" s="2"/>
      <c r="R101" s="2"/>
      <c r="S101" s="2"/>
      <c r="T101" s="2"/>
      <c r="U101" s="2"/>
      <c r="V101" s="2"/>
      <c r="W101" s="2"/>
      <c r="X101" s="9"/>
      <c r="Y101" s="9"/>
      <c r="Z101" s="9"/>
      <c r="AA101" s="9"/>
      <c r="AB101" s="9"/>
      <c r="AC101" s="2"/>
      <c r="AD101" s="9"/>
      <c r="AE101" s="9"/>
      <c r="AF101" s="2"/>
      <c r="AG101" s="9"/>
      <c r="AH101" s="9"/>
      <c r="AI101" s="9"/>
      <c r="AJ101" s="9"/>
      <c r="AK101" s="9"/>
      <c r="AL101" s="9"/>
      <c r="AM101" s="15"/>
      <c r="AN101" s="9"/>
      <c r="AO101" s="9"/>
      <c r="AP101" s="9"/>
      <c r="AQ101" s="2"/>
      <c r="AR101" s="2"/>
      <c r="AS101" s="2"/>
      <c r="AT101" s="2"/>
      <c r="AU101" s="2"/>
      <c r="AV101" s="2"/>
      <c r="AW101" s="2"/>
      <c r="AX101" s="9"/>
      <c r="AY101" s="2"/>
      <c r="AZ101" s="2"/>
      <c r="BA101" s="2"/>
      <c r="BB101" s="9"/>
      <c r="BC101" s="19"/>
      <c r="BD101" s="2"/>
      <c r="BE101" s="2"/>
      <c r="BF101" s="19"/>
      <c r="BG101" s="19"/>
      <c r="BH101" s="19"/>
      <c r="BI101" s="19"/>
      <c r="BJ101" s="19"/>
      <c r="BK101" s="19"/>
      <c r="BL101" s="19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9"/>
      <c r="BX101" s="2"/>
      <c r="BY101" s="2"/>
      <c r="BZ101" s="9"/>
      <c r="CA101" s="2"/>
      <c r="CB101" s="2"/>
      <c r="CC101" s="2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</row>
    <row r="102" spans="1:152" hidden="1" x14ac:dyDescent="0.45">
      <c r="A102" t="s">
        <v>130</v>
      </c>
      <c r="C102" s="1">
        <v>39483</v>
      </c>
      <c r="D102" s="2">
        <v>6</v>
      </c>
      <c r="E102" s="1" t="s">
        <v>229</v>
      </c>
      <c r="F102" t="s">
        <v>78</v>
      </c>
      <c r="G102" s="2">
        <v>64</v>
      </c>
      <c r="H102" t="s">
        <v>103</v>
      </c>
      <c r="I102" s="19">
        <v>8.9</v>
      </c>
      <c r="J102">
        <v>750</v>
      </c>
      <c r="K102" s="2">
        <f t="shared" si="0"/>
        <v>149.81273408239699</v>
      </c>
      <c r="L102" s="2"/>
      <c r="M102" s="9"/>
      <c r="N102" s="9"/>
      <c r="O102" s="9"/>
      <c r="P102" s="9"/>
      <c r="Q102" s="2"/>
      <c r="R102" s="2"/>
      <c r="S102" s="2"/>
      <c r="T102" s="2"/>
      <c r="U102" s="2"/>
      <c r="V102" s="2"/>
      <c r="W102" s="2"/>
      <c r="X102" s="9"/>
      <c r="Y102" s="9"/>
      <c r="Z102" s="9"/>
      <c r="AA102" s="9"/>
      <c r="AB102" s="9"/>
      <c r="AC102" s="2">
        <v>275.51014265846186</v>
      </c>
      <c r="AD102" s="9"/>
      <c r="AE102" s="9"/>
      <c r="AF102" s="2">
        <v>219.53377100577978</v>
      </c>
      <c r="AG102" s="9">
        <v>3.7414181649366181</v>
      </c>
      <c r="AH102" s="9"/>
      <c r="AI102" s="9"/>
      <c r="AJ102" s="9"/>
      <c r="AK102" s="9"/>
      <c r="AL102" s="9"/>
      <c r="AM102" s="15">
        <f>AG102/AF102</f>
        <v>1.7042563191055082E-2</v>
      </c>
      <c r="AN102" s="9"/>
      <c r="AO102" s="9"/>
      <c r="AP102" s="9"/>
      <c r="AQ102" s="2">
        <v>13.43222557029919</v>
      </c>
      <c r="AR102" s="2"/>
      <c r="AS102" s="2">
        <v>248.63207555034279</v>
      </c>
      <c r="AT102" s="2"/>
      <c r="AU102" s="2">
        <v>0</v>
      </c>
      <c r="AV102" s="2">
        <v>0</v>
      </c>
      <c r="AW102" s="2">
        <v>262.06430112064197</v>
      </c>
      <c r="AX102" s="9"/>
      <c r="AY102" s="2"/>
      <c r="AZ102" s="2">
        <f>AC102+AF102+AW102</f>
        <v>757.10821478488356</v>
      </c>
      <c r="BA102" s="2"/>
      <c r="BB102" s="9">
        <f>AW102/AZ102</f>
        <v>0.3461384990983119</v>
      </c>
      <c r="BC102" s="19"/>
      <c r="BD102" s="2"/>
      <c r="BE102" s="2"/>
      <c r="BF102" s="19"/>
      <c r="BG102" s="19"/>
      <c r="BH102" s="19"/>
      <c r="BI102" s="19"/>
      <c r="BJ102" s="9">
        <f>AC102/AZ102</f>
        <v>0.36389797030103854</v>
      </c>
      <c r="BK102" s="9">
        <f>AF102/AZ102</f>
        <v>0.28996353060064961</v>
      </c>
      <c r="BL102" s="9">
        <f>AW102/AZ102</f>
        <v>0.3461384990983119</v>
      </c>
      <c r="BM102" s="2">
        <v>209.96167790592841</v>
      </c>
      <c r="BN102" s="2">
        <v>98.271535310615519</v>
      </c>
      <c r="BO102" s="2">
        <v>111.69014259531289</v>
      </c>
      <c r="BP102" s="2">
        <v>0</v>
      </c>
      <c r="BQ102" s="2"/>
      <c r="BR102" s="2"/>
      <c r="BS102" s="2"/>
      <c r="BT102" s="2"/>
      <c r="BU102" s="2">
        <v>0</v>
      </c>
      <c r="BV102" s="2"/>
      <c r="BW102" s="9"/>
      <c r="BX102" s="2"/>
      <c r="BY102" s="2"/>
      <c r="BZ102" s="9"/>
      <c r="CA102" s="2"/>
      <c r="CB102" s="2"/>
      <c r="CC102" s="2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</row>
    <row r="103" spans="1:152" hidden="1" x14ac:dyDescent="0.45">
      <c r="A103" t="s">
        <v>130</v>
      </c>
      <c r="C103" s="1">
        <v>39484</v>
      </c>
      <c r="D103" s="2"/>
      <c r="E103" s="1"/>
      <c r="G103" s="2">
        <v>65</v>
      </c>
      <c r="H103" t="s">
        <v>103</v>
      </c>
      <c r="I103" s="19">
        <v>8.9</v>
      </c>
      <c r="J103">
        <v>750</v>
      </c>
      <c r="K103" s="2">
        <f t="shared" si="0"/>
        <v>149.81273408239699</v>
      </c>
      <c r="L103" s="2"/>
      <c r="M103" s="9"/>
      <c r="N103" s="19">
        <v>18.5</v>
      </c>
      <c r="O103" s="19"/>
      <c r="P103" s="19"/>
      <c r="Q103" s="2"/>
      <c r="R103" s="2"/>
      <c r="S103" s="2"/>
      <c r="T103" s="2"/>
      <c r="U103" s="2"/>
      <c r="V103" s="2"/>
      <c r="W103" s="2"/>
      <c r="X103" s="9"/>
      <c r="Y103" s="9"/>
      <c r="Z103" s="9"/>
      <c r="AA103" s="9"/>
      <c r="AB103" s="9"/>
      <c r="AC103" s="2"/>
      <c r="AD103" s="9"/>
      <c r="AE103" s="9"/>
      <c r="AF103" s="2"/>
      <c r="AG103" s="9"/>
      <c r="AH103" s="9"/>
      <c r="AI103" s="9"/>
      <c r="AJ103" s="9"/>
      <c r="AK103" s="9"/>
      <c r="AL103" s="9"/>
      <c r="AM103" s="15"/>
      <c r="AN103" s="9"/>
      <c r="AO103" s="9"/>
      <c r="AP103" s="9"/>
      <c r="AQ103" s="2"/>
      <c r="AR103" s="2"/>
      <c r="AS103" s="2"/>
      <c r="AT103" s="2"/>
      <c r="AU103" s="2"/>
      <c r="AV103" s="2"/>
      <c r="AW103" s="2"/>
      <c r="AX103" s="9"/>
      <c r="AY103" s="2"/>
      <c r="AZ103" s="2"/>
      <c r="BA103" s="2"/>
      <c r="BB103" s="9"/>
      <c r="BC103" s="19"/>
      <c r="BD103" s="2"/>
      <c r="BE103" s="2"/>
      <c r="BF103" s="19"/>
      <c r="BG103" s="19"/>
      <c r="BH103" s="19"/>
      <c r="BI103" s="19"/>
      <c r="BJ103" s="19"/>
      <c r="BK103" s="19"/>
      <c r="BL103" s="19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9"/>
      <c r="BX103" s="2"/>
      <c r="BY103" s="2"/>
      <c r="BZ103" s="9"/>
      <c r="CA103" s="2"/>
      <c r="CB103" s="2"/>
      <c r="CC103" s="2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</row>
    <row r="104" spans="1:152" hidden="1" x14ac:dyDescent="0.45">
      <c r="A104" t="s">
        <v>130</v>
      </c>
      <c r="C104" s="1">
        <v>39491</v>
      </c>
      <c r="D104" s="2"/>
      <c r="E104" s="1"/>
      <c r="G104" s="2">
        <v>72</v>
      </c>
      <c r="H104" t="s">
        <v>103</v>
      </c>
      <c r="I104" s="19">
        <v>8.9</v>
      </c>
      <c r="J104">
        <v>750</v>
      </c>
      <c r="K104" s="2">
        <f t="shared" si="0"/>
        <v>149.81273408239699</v>
      </c>
      <c r="L104" s="2"/>
      <c r="M104" s="9"/>
      <c r="N104" s="19">
        <v>19.5</v>
      </c>
      <c r="O104" s="19"/>
      <c r="P104" s="19"/>
      <c r="Q104" s="2"/>
      <c r="R104" s="2"/>
      <c r="S104" s="2"/>
      <c r="T104" s="2"/>
      <c r="U104" s="2"/>
      <c r="V104" s="2"/>
      <c r="W104" s="2"/>
      <c r="X104" s="9"/>
      <c r="Y104" s="9"/>
      <c r="Z104" s="9"/>
      <c r="AA104" s="9"/>
      <c r="AB104" s="9"/>
      <c r="AC104" s="2"/>
      <c r="AD104" s="9"/>
      <c r="AE104" s="9"/>
      <c r="AF104" s="2"/>
      <c r="AG104" s="9"/>
      <c r="AH104" s="9"/>
      <c r="AI104" s="9"/>
      <c r="AJ104" s="9"/>
      <c r="AK104" s="9"/>
      <c r="AL104" s="9"/>
      <c r="AM104" s="15"/>
      <c r="AN104" s="9"/>
      <c r="AO104" s="9"/>
      <c r="AP104" s="9"/>
      <c r="AQ104" s="2"/>
      <c r="AR104" s="2"/>
      <c r="AS104" s="2"/>
      <c r="AT104" s="2"/>
      <c r="AU104" s="2"/>
      <c r="AV104" s="2"/>
      <c r="AW104" s="2"/>
      <c r="AX104" s="9"/>
      <c r="AY104" s="2"/>
      <c r="AZ104" s="2"/>
      <c r="BA104" s="2"/>
      <c r="BB104" s="9"/>
      <c r="BC104" s="19"/>
      <c r="BD104" s="2"/>
      <c r="BE104" s="2"/>
      <c r="BF104" s="19"/>
      <c r="BG104" s="19"/>
      <c r="BH104" s="19"/>
      <c r="BI104" s="19"/>
      <c r="BJ104" s="19"/>
      <c r="BK104" s="19"/>
      <c r="BL104" s="19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9"/>
      <c r="BX104" s="2"/>
      <c r="BY104" s="2"/>
      <c r="BZ104" s="9"/>
      <c r="CA104" s="2"/>
      <c r="CB104" s="2"/>
      <c r="CC104" s="2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</row>
    <row r="105" spans="1:152" hidden="1" x14ac:dyDescent="0.45">
      <c r="A105" t="s">
        <v>130</v>
      </c>
      <c r="C105" s="1">
        <v>39497</v>
      </c>
      <c r="D105" s="2"/>
      <c r="E105" s="1"/>
      <c r="G105" s="2">
        <v>78</v>
      </c>
      <c r="H105" t="s">
        <v>103</v>
      </c>
      <c r="I105" s="19">
        <v>8.9</v>
      </c>
      <c r="J105">
        <v>750</v>
      </c>
      <c r="K105" s="2">
        <f t="shared" si="0"/>
        <v>149.81273408239699</v>
      </c>
      <c r="L105" s="2"/>
      <c r="M105" s="9"/>
      <c r="N105" s="19">
        <v>20.350000000000001</v>
      </c>
      <c r="O105" s="19"/>
      <c r="P105" s="19"/>
      <c r="Q105" s="2"/>
      <c r="R105" s="2"/>
      <c r="S105" s="2"/>
      <c r="T105" s="2"/>
      <c r="U105" s="2"/>
      <c r="V105" s="2"/>
      <c r="W105" s="2"/>
      <c r="X105" s="9"/>
      <c r="Y105" s="9"/>
      <c r="Z105" s="9"/>
      <c r="AA105" s="9"/>
      <c r="AB105" s="9"/>
      <c r="AC105" s="2">
        <v>321.02735151756565</v>
      </c>
      <c r="AD105" s="9"/>
      <c r="AE105" s="9"/>
      <c r="AF105" s="2">
        <v>240.78479292978341</v>
      </c>
      <c r="AG105" s="9">
        <v>3.7304044429250878</v>
      </c>
      <c r="AH105" s="9"/>
      <c r="AI105" s="9"/>
      <c r="AJ105" s="9"/>
      <c r="AK105" s="9"/>
      <c r="AL105" s="9"/>
      <c r="AM105" s="15">
        <f>AG105/AF105</f>
        <v>1.5492691201694501E-2</v>
      </c>
      <c r="AN105" s="9"/>
      <c r="AO105" s="9"/>
      <c r="AP105" s="9"/>
      <c r="AQ105" s="2">
        <v>2.3752928819393366</v>
      </c>
      <c r="AR105" s="2"/>
      <c r="AS105" s="2">
        <v>269.8762285628236</v>
      </c>
      <c r="AT105" s="2"/>
      <c r="AU105" s="2">
        <v>0</v>
      </c>
      <c r="AV105" s="2">
        <v>0</v>
      </c>
      <c r="AW105" s="2">
        <v>272.25152144476294</v>
      </c>
      <c r="AX105" s="9"/>
      <c r="AY105" s="2"/>
      <c r="AZ105" s="2">
        <f>AC105+AF105+AW105</f>
        <v>834.063665892112</v>
      </c>
      <c r="BA105" s="2"/>
      <c r="BB105" s="9">
        <f>AW105/AZ105</f>
        <v>0.32641575526918981</v>
      </c>
      <c r="BC105" s="19"/>
      <c r="BD105" s="2"/>
      <c r="BE105" s="2"/>
      <c r="BF105" s="19"/>
      <c r="BG105" s="19"/>
      <c r="BH105" s="19"/>
      <c r="BI105" s="19"/>
      <c r="BJ105" s="9">
        <f>AC105/AZ105</f>
        <v>0.38489549976283377</v>
      </c>
      <c r="BK105" s="9">
        <f>AF105/AZ105</f>
        <v>0.28868874496797642</v>
      </c>
      <c r="BL105" s="9">
        <f>AW105/AZ105</f>
        <v>0.32641575526918981</v>
      </c>
      <c r="BM105" s="2">
        <v>108.90656443957458</v>
      </c>
      <c r="BN105" s="2">
        <v>8.3091515561339317</v>
      </c>
      <c r="BO105" s="2">
        <v>100.59741288344065</v>
      </c>
      <c r="BP105" s="2">
        <v>0</v>
      </c>
      <c r="BQ105" s="2"/>
      <c r="BR105" s="2"/>
      <c r="BS105" s="2"/>
      <c r="BT105" s="2"/>
      <c r="BU105" s="2">
        <v>0</v>
      </c>
      <c r="BV105" s="2"/>
      <c r="BW105" s="9"/>
      <c r="BX105" s="2"/>
      <c r="BY105" s="2"/>
      <c r="BZ105" s="9"/>
      <c r="CA105" s="2"/>
      <c r="CB105" s="2"/>
      <c r="CC105" s="2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</row>
    <row r="106" spans="1:152" hidden="1" x14ac:dyDescent="0.45">
      <c r="A106" t="s">
        <v>130</v>
      </c>
      <c r="C106" s="1">
        <v>39510</v>
      </c>
      <c r="D106" s="2">
        <v>7</v>
      </c>
      <c r="E106" t="s">
        <v>197</v>
      </c>
      <c r="F106" t="s">
        <v>14</v>
      </c>
      <c r="G106" s="2">
        <v>91</v>
      </c>
      <c r="H106" t="s">
        <v>103</v>
      </c>
      <c r="I106" s="19">
        <v>8.9</v>
      </c>
      <c r="J106">
        <v>750</v>
      </c>
      <c r="K106" s="2">
        <f t="shared" si="0"/>
        <v>149.81273408239699</v>
      </c>
      <c r="L106" s="2"/>
      <c r="M106" s="9"/>
      <c r="N106" s="19">
        <v>22.2</v>
      </c>
      <c r="O106" s="19"/>
      <c r="P106" s="19"/>
      <c r="Q106" s="2"/>
      <c r="R106" s="2"/>
      <c r="S106" s="2"/>
      <c r="T106" s="2"/>
      <c r="U106" s="2">
        <v>91</v>
      </c>
      <c r="V106" s="2"/>
      <c r="W106" s="2"/>
      <c r="X106" s="9"/>
      <c r="Y106" s="9"/>
      <c r="Z106" s="9"/>
      <c r="AA106" s="9"/>
      <c r="AB106" s="9"/>
      <c r="AC106" s="2">
        <v>353.42703431855597</v>
      </c>
      <c r="AD106" s="9"/>
      <c r="AE106" s="9"/>
      <c r="AF106" s="2">
        <v>226.42157361948748</v>
      </c>
      <c r="AG106" s="9">
        <v>3.7955324496503628</v>
      </c>
      <c r="AH106" s="9"/>
      <c r="AI106" s="9"/>
      <c r="AJ106" s="9"/>
      <c r="AK106" s="9"/>
      <c r="AL106" s="9"/>
      <c r="AM106" s="15">
        <f>AG106/AF106</f>
        <v>1.6763121945389092E-2</v>
      </c>
      <c r="AN106" s="9"/>
      <c r="AO106" s="9"/>
      <c r="AP106" s="9"/>
      <c r="AQ106" s="2">
        <v>0</v>
      </c>
      <c r="AR106" s="2"/>
      <c r="AS106" s="2">
        <v>409.88485768771335</v>
      </c>
      <c r="AT106" s="2"/>
      <c r="AU106" s="2">
        <v>0</v>
      </c>
      <c r="AV106" s="2">
        <v>0</v>
      </c>
      <c r="AW106" s="2">
        <v>409.88485768771335</v>
      </c>
      <c r="AX106" s="9"/>
      <c r="AY106" s="2"/>
      <c r="AZ106" s="2">
        <f>AC106+AF106+AW106</f>
        <v>989.73346562575671</v>
      </c>
      <c r="BA106" s="2"/>
      <c r="BB106" s="9">
        <f>AW106/AZ106</f>
        <v>0.4141366053825053</v>
      </c>
      <c r="BC106" s="19"/>
      <c r="BD106" s="2"/>
      <c r="BE106" s="2"/>
      <c r="BF106" s="19"/>
      <c r="BG106" s="19"/>
      <c r="BH106" s="19"/>
      <c r="BI106" s="19"/>
      <c r="BJ106" s="9">
        <f>AC106/AZ106</f>
        <v>0.35709314334956083</v>
      </c>
      <c r="BK106" s="9">
        <f>AF106/AZ106</f>
        <v>0.22877025126793399</v>
      </c>
      <c r="BL106" s="9">
        <f>AW106/AZ106</f>
        <v>0.4141366053825053</v>
      </c>
      <c r="BM106" s="2">
        <v>96.512116476842948</v>
      </c>
      <c r="BN106" s="2">
        <v>0</v>
      </c>
      <c r="BO106" s="2">
        <v>96.512116476842948</v>
      </c>
      <c r="BP106" s="2">
        <v>0</v>
      </c>
      <c r="BQ106" s="2"/>
      <c r="BR106" s="2"/>
      <c r="BS106" s="2"/>
      <c r="BT106" s="2"/>
      <c r="BU106" s="2">
        <v>0</v>
      </c>
      <c r="BV106" s="2"/>
      <c r="BW106" s="9"/>
      <c r="BX106" s="2"/>
      <c r="BY106" s="2"/>
      <c r="BZ106" s="9"/>
      <c r="CA106" s="2"/>
      <c r="CB106" s="2"/>
      <c r="CC106" s="2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</row>
    <row r="107" spans="1:152" hidden="1" x14ac:dyDescent="0.45">
      <c r="A107" t="s">
        <v>130</v>
      </c>
      <c r="C107" s="1">
        <v>39533</v>
      </c>
      <c r="D107" s="2"/>
      <c r="E107" s="1"/>
      <c r="G107" s="2">
        <v>114</v>
      </c>
      <c r="H107" t="s">
        <v>103</v>
      </c>
      <c r="I107" s="19">
        <v>8.9</v>
      </c>
      <c r="J107">
        <v>750</v>
      </c>
      <c r="K107" s="2">
        <f t="shared" si="0"/>
        <v>149.81273408239699</v>
      </c>
      <c r="L107" s="2"/>
      <c r="M107" s="9"/>
      <c r="N107" s="19">
        <v>23.5</v>
      </c>
      <c r="O107" s="19"/>
      <c r="P107" s="19"/>
      <c r="Q107" s="2"/>
      <c r="R107" s="2"/>
      <c r="S107" s="2"/>
      <c r="T107" s="2"/>
      <c r="U107" s="2"/>
      <c r="V107" s="2"/>
      <c r="W107" s="2"/>
      <c r="X107" s="9"/>
      <c r="Y107" s="9"/>
      <c r="Z107" s="9"/>
      <c r="AA107" s="9"/>
      <c r="AB107" s="9"/>
      <c r="AC107" s="2"/>
      <c r="AD107" s="9"/>
      <c r="AE107" s="9"/>
      <c r="AF107" s="2"/>
      <c r="AG107" s="9"/>
      <c r="AH107" s="9"/>
      <c r="AI107" s="9"/>
      <c r="AJ107" s="9"/>
      <c r="AK107" s="9"/>
      <c r="AL107" s="9"/>
      <c r="AM107" s="15"/>
      <c r="AN107" s="9"/>
      <c r="AO107" s="9"/>
      <c r="AP107" s="9"/>
      <c r="AQ107" s="2"/>
      <c r="AR107" s="2"/>
      <c r="AS107" s="2"/>
      <c r="AT107" s="2"/>
      <c r="AU107" s="2"/>
      <c r="AV107" s="2"/>
      <c r="AW107" s="2"/>
      <c r="AX107" s="9"/>
      <c r="AY107" s="2"/>
      <c r="AZ107" s="2"/>
      <c r="BA107" s="2"/>
      <c r="BB107" s="9"/>
      <c r="BC107" s="19"/>
      <c r="BD107" s="2"/>
      <c r="BE107" s="2"/>
      <c r="BF107" s="19"/>
      <c r="BG107" s="19"/>
      <c r="BH107" s="19"/>
      <c r="BI107" s="19"/>
      <c r="BJ107" s="19"/>
      <c r="BK107" s="19"/>
      <c r="BL107" s="19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9"/>
      <c r="BX107" s="2"/>
      <c r="BY107" s="2"/>
      <c r="BZ107" s="9"/>
      <c r="CA107" s="2"/>
      <c r="CB107" s="2"/>
      <c r="CC107" s="2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</row>
    <row r="108" spans="1:152" hidden="1" x14ac:dyDescent="0.45">
      <c r="A108" t="s">
        <v>130</v>
      </c>
      <c r="C108" s="1">
        <v>39538</v>
      </c>
      <c r="D108" s="2"/>
      <c r="E108" s="1"/>
      <c r="G108" s="2">
        <v>119</v>
      </c>
      <c r="H108" t="s">
        <v>103</v>
      </c>
      <c r="I108" s="19">
        <v>8.9</v>
      </c>
      <c r="J108">
        <v>750</v>
      </c>
      <c r="K108" s="2">
        <f t="shared" si="0"/>
        <v>149.81273408239699</v>
      </c>
      <c r="L108" s="2"/>
      <c r="M108" s="9"/>
      <c r="N108" s="9"/>
      <c r="O108" s="9"/>
      <c r="P108" s="9"/>
      <c r="Q108" s="2"/>
      <c r="R108" s="2"/>
      <c r="S108" s="2"/>
      <c r="T108" s="2"/>
      <c r="U108" s="2"/>
      <c r="V108" s="2"/>
      <c r="W108" s="2"/>
      <c r="X108" s="9"/>
      <c r="Y108" s="9"/>
      <c r="Z108" s="9"/>
      <c r="AA108" s="9"/>
      <c r="AB108" s="9"/>
      <c r="AC108" s="2">
        <v>546.39624777002302</v>
      </c>
      <c r="AD108" s="9"/>
      <c r="AE108" s="9"/>
      <c r="AF108" s="2">
        <v>251.19570904719367</v>
      </c>
      <c r="AG108" s="9">
        <v>2.9946702326681423</v>
      </c>
      <c r="AH108" s="9"/>
      <c r="AI108" s="9"/>
      <c r="AJ108" s="9"/>
      <c r="AK108" s="9"/>
      <c r="AL108" s="9"/>
      <c r="AM108" s="15">
        <f>AG108/AF108</f>
        <v>1.192166157625533E-2</v>
      </c>
      <c r="AN108" s="9"/>
      <c r="AO108" s="9"/>
      <c r="AP108" s="9"/>
      <c r="AQ108" s="2">
        <v>5.2809567414338181</v>
      </c>
      <c r="AR108" s="2"/>
      <c r="AS108" s="2">
        <v>170.524246939352</v>
      </c>
      <c r="AT108" s="2"/>
      <c r="AU108" s="2">
        <v>32.90535323450078</v>
      </c>
      <c r="AV108" s="2">
        <v>348.28390367854433</v>
      </c>
      <c r="AW108" s="2">
        <v>556.99446059383104</v>
      </c>
      <c r="AX108" s="9"/>
      <c r="AY108" s="2"/>
      <c r="AZ108" s="2">
        <f>AC108+AF108+AW108</f>
        <v>1354.5864174110477</v>
      </c>
      <c r="BA108" s="2"/>
      <c r="BB108" s="9">
        <f>AW108/AZ108</f>
        <v>0.41119152933659731</v>
      </c>
      <c r="BC108" s="19"/>
      <c r="BD108" s="2"/>
      <c r="BE108" s="2"/>
      <c r="BF108" s="19"/>
      <c r="BG108" s="19"/>
      <c r="BH108" s="19"/>
      <c r="BI108" s="19"/>
      <c r="BJ108" s="9">
        <f>AC108/AZ108</f>
        <v>0.40336758197703065</v>
      </c>
      <c r="BK108" s="9">
        <f>AF108/AZ108</f>
        <v>0.1854408886863721</v>
      </c>
      <c r="BL108" s="9">
        <f>AW108/AZ108</f>
        <v>0.41119152933659731</v>
      </c>
      <c r="BM108" s="2">
        <v>161.62360099408184</v>
      </c>
      <c r="BN108" s="2">
        <v>42.902269921370944</v>
      </c>
      <c r="BO108" s="2">
        <v>43.396422309557309</v>
      </c>
      <c r="BP108" s="2">
        <v>66.265057773614643</v>
      </c>
      <c r="BQ108" s="2"/>
      <c r="BR108" s="2"/>
      <c r="BS108" s="2"/>
      <c r="BT108" s="2"/>
      <c r="BU108" s="2">
        <v>9.0598509895389441</v>
      </c>
      <c r="BV108" s="2"/>
      <c r="BW108" s="9"/>
      <c r="BX108" s="2"/>
      <c r="BY108" s="2"/>
      <c r="BZ108" s="9"/>
      <c r="CA108" s="2"/>
      <c r="CB108" s="2"/>
      <c r="CC108" s="2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</row>
    <row r="109" spans="1:152" hidden="1" x14ac:dyDescent="0.45">
      <c r="A109" t="s">
        <v>130</v>
      </c>
      <c r="C109" s="1">
        <v>39555</v>
      </c>
      <c r="D109" s="2"/>
      <c r="E109" s="1"/>
      <c r="G109" s="2">
        <v>136</v>
      </c>
      <c r="H109" t="s">
        <v>103</v>
      </c>
      <c r="I109" s="19">
        <v>8.9</v>
      </c>
      <c r="J109">
        <v>750</v>
      </c>
      <c r="K109" s="2">
        <f t="shared" si="0"/>
        <v>149.81273408239699</v>
      </c>
      <c r="L109" s="2"/>
      <c r="M109" s="9"/>
      <c r="N109" s="19">
        <v>24.4</v>
      </c>
      <c r="O109" s="19"/>
      <c r="P109" s="19"/>
      <c r="Q109" s="2"/>
      <c r="R109" s="2"/>
      <c r="S109" s="2"/>
      <c r="T109" s="2"/>
      <c r="U109" s="2"/>
      <c r="V109" s="2"/>
      <c r="W109" s="2"/>
      <c r="X109" s="9"/>
      <c r="Y109" s="9"/>
      <c r="Z109" s="9"/>
      <c r="AA109" s="9"/>
      <c r="AB109" s="9"/>
      <c r="AC109" s="2"/>
      <c r="AD109" s="9"/>
      <c r="AE109" s="9"/>
      <c r="AF109" s="2"/>
      <c r="AG109" s="9"/>
      <c r="AH109" s="9"/>
      <c r="AI109" s="9"/>
      <c r="AJ109" s="9"/>
      <c r="AK109" s="9"/>
      <c r="AL109" s="9"/>
      <c r="AM109" s="15"/>
      <c r="AN109" s="9"/>
      <c r="AO109" s="9"/>
      <c r="AP109" s="9"/>
      <c r="AQ109" s="2"/>
      <c r="AR109" s="2"/>
      <c r="AS109" s="2"/>
      <c r="AT109" s="2"/>
      <c r="AU109" s="2"/>
      <c r="AV109" s="2"/>
      <c r="AW109" s="2"/>
      <c r="AX109" s="9"/>
      <c r="AY109" s="2"/>
      <c r="AZ109" s="2"/>
      <c r="BA109" s="2"/>
      <c r="BB109" s="9"/>
      <c r="BC109" s="19"/>
      <c r="BD109" s="2"/>
      <c r="BE109" s="2"/>
      <c r="BF109" s="19"/>
      <c r="BG109" s="19"/>
      <c r="BH109" s="19"/>
      <c r="BI109" s="19"/>
      <c r="BJ109" s="19"/>
      <c r="BK109" s="19"/>
      <c r="BL109" s="19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9"/>
      <c r="BX109" s="2"/>
      <c r="BY109" s="2"/>
      <c r="BZ109" s="9"/>
      <c r="CA109" s="2"/>
      <c r="CB109" s="2"/>
      <c r="CC109" s="2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</row>
    <row r="110" spans="1:152" hidden="1" x14ac:dyDescent="0.45">
      <c r="A110" t="s">
        <v>130</v>
      </c>
      <c r="C110" s="1">
        <v>39563</v>
      </c>
      <c r="D110" s="2">
        <v>9</v>
      </c>
      <c r="E110" s="1" t="s">
        <v>196</v>
      </c>
      <c r="F110" t="s">
        <v>15</v>
      </c>
      <c r="G110" s="2">
        <v>144</v>
      </c>
      <c r="H110" t="s">
        <v>103</v>
      </c>
      <c r="I110" s="19">
        <v>8.9</v>
      </c>
      <c r="J110">
        <v>750</v>
      </c>
      <c r="K110" s="2">
        <f t="shared" si="0"/>
        <v>149.81273408239699</v>
      </c>
      <c r="L110" s="2"/>
      <c r="M110" s="9"/>
      <c r="N110" s="9"/>
      <c r="O110" s="9"/>
      <c r="P110" s="9"/>
      <c r="Q110" s="2"/>
      <c r="R110" s="2"/>
      <c r="S110" s="2"/>
      <c r="T110" s="2"/>
      <c r="U110" s="2"/>
      <c r="V110" s="2">
        <v>144</v>
      </c>
      <c r="W110" s="2"/>
      <c r="X110" s="9"/>
      <c r="Y110" s="9"/>
      <c r="Z110" s="9"/>
      <c r="AA110" s="9"/>
      <c r="AB110" s="9"/>
      <c r="AC110" s="2"/>
      <c r="AD110" s="9"/>
      <c r="AE110" s="9"/>
      <c r="AF110" s="2"/>
      <c r="AG110" s="9"/>
      <c r="AH110" s="9"/>
      <c r="AI110" s="9"/>
      <c r="AJ110" s="9"/>
      <c r="AK110" s="9"/>
      <c r="AL110" s="9"/>
      <c r="AM110" s="15"/>
      <c r="AN110" s="9"/>
      <c r="AO110" s="9"/>
      <c r="AP110" s="9"/>
      <c r="AQ110" s="2"/>
      <c r="AR110" s="2"/>
      <c r="AS110" s="2"/>
      <c r="AT110" s="2"/>
      <c r="AU110" s="2"/>
      <c r="AV110" s="2"/>
      <c r="AW110" s="2"/>
      <c r="AX110" s="9"/>
      <c r="AY110" s="2"/>
      <c r="AZ110" s="2"/>
      <c r="BA110" s="2"/>
      <c r="BB110" s="9"/>
      <c r="BC110" s="19"/>
      <c r="BD110" s="2"/>
      <c r="BE110" s="2"/>
      <c r="BF110" s="19"/>
      <c r="BG110" s="19"/>
      <c r="BH110" s="19"/>
      <c r="BI110" s="19"/>
      <c r="BJ110" s="19"/>
      <c r="BK110" s="19"/>
      <c r="BL110" s="19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9"/>
      <c r="BX110" s="2"/>
      <c r="BY110" s="2"/>
      <c r="BZ110" s="9"/>
      <c r="CA110" s="2"/>
      <c r="CB110" s="2"/>
      <c r="CC110" s="2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</row>
    <row r="111" spans="1:152" hidden="1" x14ac:dyDescent="0.45">
      <c r="A111" t="s">
        <v>130</v>
      </c>
      <c r="C111" s="1">
        <v>39578</v>
      </c>
      <c r="D111" s="2">
        <v>10</v>
      </c>
      <c r="E111" s="1" t="s">
        <v>97</v>
      </c>
      <c r="F111" t="s">
        <v>16</v>
      </c>
      <c r="G111" s="2">
        <v>159</v>
      </c>
      <c r="H111" t="s">
        <v>103</v>
      </c>
      <c r="I111" s="19">
        <v>8.9</v>
      </c>
      <c r="J111">
        <v>750</v>
      </c>
      <c r="K111" s="2">
        <f t="shared" si="0"/>
        <v>149.81273408239699</v>
      </c>
      <c r="L111" s="2"/>
      <c r="M111" s="9"/>
      <c r="N111" s="9"/>
      <c r="O111" s="9"/>
      <c r="P111" s="9"/>
      <c r="Q111" s="2"/>
      <c r="R111" s="2"/>
      <c r="S111" s="2"/>
      <c r="T111" s="2"/>
      <c r="U111" s="2"/>
      <c r="V111" s="2"/>
      <c r="W111" s="2"/>
      <c r="X111" s="9"/>
      <c r="Y111" s="9"/>
      <c r="Z111" s="9"/>
      <c r="AA111" s="9"/>
      <c r="AB111" s="9"/>
      <c r="AC111" s="2"/>
      <c r="AD111" s="9"/>
      <c r="AE111" s="9"/>
      <c r="AF111" s="2"/>
      <c r="AG111" s="9"/>
      <c r="AH111" s="9"/>
      <c r="AI111" s="9"/>
      <c r="AJ111" s="9"/>
      <c r="AK111" s="9"/>
      <c r="AL111" s="9"/>
      <c r="AM111" s="15"/>
      <c r="AN111" s="9"/>
      <c r="AO111" s="9"/>
      <c r="AP111" s="9"/>
      <c r="AQ111" s="2"/>
      <c r="AR111" s="2"/>
      <c r="AS111" s="2"/>
      <c r="AT111" s="2"/>
      <c r="AU111" s="2"/>
      <c r="AV111" s="2">
        <v>391.77968253750998</v>
      </c>
      <c r="AW111" s="2"/>
      <c r="AX111" s="9"/>
      <c r="AY111" s="2"/>
      <c r="AZ111" s="2"/>
      <c r="BA111" s="2"/>
      <c r="BB111" s="9"/>
      <c r="BC111" s="19">
        <v>35.6</v>
      </c>
      <c r="BD111" s="2">
        <v>139.47356698335358</v>
      </c>
      <c r="BE111" s="2"/>
      <c r="BF111" s="19">
        <v>6.1442099992666774</v>
      </c>
      <c r="BG111" s="19"/>
      <c r="BH111" s="19"/>
      <c r="BI111" s="19"/>
      <c r="BJ111" s="19"/>
      <c r="BK111" s="19"/>
      <c r="BL111" s="19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9"/>
      <c r="BX111" s="2"/>
      <c r="BY111" s="2"/>
      <c r="BZ111" s="9"/>
      <c r="CA111" s="2"/>
      <c r="CB111" s="2"/>
      <c r="CC111" s="2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</row>
    <row r="112" spans="1:152" hidden="1" x14ac:dyDescent="0.45">
      <c r="A112" t="s">
        <v>108</v>
      </c>
      <c r="C112" s="1">
        <v>39419</v>
      </c>
      <c r="D112" s="2">
        <v>1</v>
      </c>
      <c r="E112" s="1" t="s">
        <v>198</v>
      </c>
      <c r="F112" t="s">
        <v>10</v>
      </c>
      <c r="G112" s="2">
        <v>0</v>
      </c>
      <c r="H112" t="s">
        <v>104</v>
      </c>
      <c r="I112" s="19">
        <v>8.9</v>
      </c>
      <c r="J112">
        <v>750</v>
      </c>
      <c r="K112" s="2">
        <f t="shared" si="0"/>
        <v>149.81273408239699</v>
      </c>
      <c r="L112" s="2"/>
      <c r="M112" s="9"/>
      <c r="N112" s="9"/>
      <c r="O112" s="9"/>
      <c r="P112" s="9"/>
      <c r="Q112" s="2"/>
      <c r="R112" s="2"/>
      <c r="S112" s="2"/>
      <c r="T112" s="2"/>
      <c r="U112" s="2"/>
      <c r="V112" s="2"/>
      <c r="W112" s="2"/>
      <c r="X112" s="9"/>
      <c r="Y112" s="9"/>
      <c r="Z112" s="9"/>
      <c r="AA112" s="9"/>
      <c r="AB112" s="9"/>
      <c r="AC112" s="2"/>
      <c r="AD112" s="9"/>
      <c r="AE112" s="9"/>
      <c r="AF112" s="2"/>
      <c r="AG112" s="9"/>
      <c r="AH112" s="9"/>
      <c r="AI112" s="9"/>
      <c r="AJ112" s="9"/>
      <c r="AK112" s="9"/>
      <c r="AL112" s="9"/>
      <c r="AM112" s="15"/>
      <c r="AN112" s="9"/>
      <c r="AO112" s="9"/>
      <c r="AP112" s="9"/>
      <c r="AQ112" s="2">
        <v>0</v>
      </c>
      <c r="AR112" s="2"/>
      <c r="AS112" s="2">
        <v>0</v>
      </c>
      <c r="AT112" s="2"/>
      <c r="AU112" s="2">
        <v>0</v>
      </c>
      <c r="AV112" s="2">
        <v>0</v>
      </c>
      <c r="AW112" s="2"/>
      <c r="AX112" s="9"/>
      <c r="AY112" s="2"/>
      <c r="AZ112" s="2"/>
      <c r="BA112" s="2"/>
      <c r="BB112" s="9"/>
      <c r="BC112" s="19"/>
      <c r="BD112" s="2"/>
      <c r="BE112" s="2"/>
      <c r="BF112" s="19"/>
      <c r="BG112" s="19"/>
      <c r="BH112" s="19"/>
      <c r="BI112" s="19"/>
      <c r="BJ112" s="19"/>
      <c r="BK112" s="19"/>
      <c r="BL112" s="19"/>
      <c r="BM112" s="2">
        <v>0</v>
      </c>
      <c r="BN112" s="2">
        <v>0</v>
      </c>
      <c r="BO112" s="2">
        <v>0</v>
      </c>
      <c r="BP112" s="2">
        <v>0</v>
      </c>
      <c r="BQ112" s="2"/>
      <c r="BR112" s="2"/>
      <c r="BS112" s="2"/>
      <c r="BT112" s="2"/>
      <c r="BU112" s="2">
        <v>0</v>
      </c>
      <c r="BV112" s="2"/>
      <c r="BW112" s="9"/>
      <c r="BX112" s="2"/>
      <c r="BY112" s="2"/>
      <c r="BZ112" s="9"/>
      <c r="CA112" s="2"/>
      <c r="CB112" s="2"/>
      <c r="CC112" s="2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</row>
    <row r="113" spans="1:152" hidden="1" x14ac:dyDescent="0.45">
      <c r="A113" t="s">
        <v>108</v>
      </c>
      <c r="C113" s="1">
        <v>39440</v>
      </c>
      <c r="D113" s="2">
        <v>4</v>
      </c>
      <c r="E113" t="s">
        <v>199</v>
      </c>
      <c r="F113" t="s">
        <v>12</v>
      </c>
      <c r="G113" s="2">
        <v>21</v>
      </c>
      <c r="H113" t="s">
        <v>104</v>
      </c>
      <c r="I113" s="19">
        <v>8.9</v>
      </c>
      <c r="J113">
        <v>750</v>
      </c>
      <c r="K113" s="2">
        <f t="shared" si="0"/>
        <v>149.81273408239699</v>
      </c>
      <c r="L113" s="2"/>
      <c r="M113" s="9"/>
      <c r="N113" s="9"/>
      <c r="O113" s="9"/>
      <c r="P113" s="9"/>
      <c r="Q113" s="2"/>
      <c r="R113" s="2">
        <v>21</v>
      </c>
      <c r="S113" s="2"/>
      <c r="T113" s="2"/>
      <c r="U113" s="2"/>
      <c r="V113" s="2"/>
      <c r="W113" s="2"/>
      <c r="X113" s="9"/>
      <c r="Y113" s="9"/>
      <c r="Z113" s="9"/>
      <c r="AA113" s="9"/>
      <c r="AB113" s="9"/>
      <c r="AC113" s="2"/>
      <c r="AD113" s="9"/>
      <c r="AE113" s="9"/>
      <c r="AF113" s="2"/>
      <c r="AG113" s="9"/>
      <c r="AH113" s="9"/>
      <c r="AI113" s="9"/>
      <c r="AJ113" s="9"/>
      <c r="AK113" s="9"/>
      <c r="AL113" s="9"/>
      <c r="AM113" s="15"/>
      <c r="AN113" s="9"/>
      <c r="AO113" s="9"/>
      <c r="AP113" s="9"/>
      <c r="AQ113" s="2"/>
      <c r="AR113" s="2"/>
      <c r="AS113" s="2"/>
      <c r="AT113" s="2"/>
      <c r="AU113" s="2"/>
      <c r="AV113" s="2"/>
      <c r="AW113" s="2"/>
      <c r="AX113" s="9"/>
      <c r="AY113" s="2"/>
      <c r="AZ113" s="2"/>
      <c r="BA113" s="2"/>
      <c r="BB113" s="9"/>
      <c r="BC113" s="19"/>
      <c r="BD113" s="2"/>
      <c r="BE113" s="2"/>
      <c r="BF113" s="19"/>
      <c r="BG113" s="19"/>
      <c r="BH113" s="19"/>
      <c r="BI113" s="19"/>
      <c r="BJ113" s="19"/>
      <c r="BK113" s="19"/>
      <c r="BL113" s="19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9"/>
      <c r="BX113" s="2"/>
      <c r="BY113" s="2"/>
      <c r="BZ113" s="9"/>
      <c r="CA113" s="2"/>
      <c r="CB113" s="2"/>
      <c r="CC113" s="2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</row>
    <row r="114" spans="1:152" hidden="1" x14ac:dyDescent="0.45">
      <c r="A114" t="s">
        <v>108</v>
      </c>
      <c r="C114" s="1">
        <v>39443</v>
      </c>
      <c r="D114" s="2"/>
      <c r="E114" s="1"/>
      <c r="G114" s="2">
        <v>24</v>
      </c>
      <c r="H114" t="s">
        <v>104</v>
      </c>
      <c r="I114" s="19">
        <v>8.9</v>
      </c>
      <c r="J114">
        <v>750</v>
      </c>
      <c r="K114" s="2">
        <f t="shared" si="0"/>
        <v>149.81273408239699</v>
      </c>
      <c r="L114" s="2"/>
      <c r="M114" s="9"/>
      <c r="N114" s="19">
        <v>6.95</v>
      </c>
      <c r="O114" s="19"/>
      <c r="P114" s="19"/>
      <c r="Q114" s="2"/>
      <c r="R114" s="2"/>
      <c r="S114" s="2"/>
      <c r="T114" s="2"/>
      <c r="U114" s="2"/>
      <c r="V114" s="2"/>
      <c r="W114" s="2"/>
      <c r="X114" s="9"/>
      <c r="Y114" s="9"/>
      <c r="Z114" s="9"/>
      <c r="AA114" s="9"/>
      <c r="AB114" s="9"/>
      <c r="AC114" s="2"/>
      <c r="AD114" s="9"/>
      <c r="AE114" s="9"/>
      <c r="AF114" s="2"/>
      <c r="AG114" s="9"/>
      <c r="AH114" s="9"/>
      <c r="AI114" s="9"/>
      <c r="AJ114" s="9"/>
      <c r="AK114" s="9"/>
      <c r="AL114" s="9"/>
      <c r="AM114" s="15"/>
      <c r="AN114" s="9"/>
      <c r="AO114" s="9"/>
      <c r="AP114" s="9"/>
      <c r="AQ114" s="2"/>
      <c r="AR114" s="2"/>
      <c r="AS114" s="2"/>
      <c r="AT114" s="2"/>
      <c r="AU114" s="2"/>
      <c r="AV114" s="2"/>
      <c r="AW114" s="2"/>
      <c r="AX114" s="9"/>
      <c r="AY114" s="2"/>
      <c r="AZ114" s="2"/>
      <c r="BA114" s="2"/>
      <c r="BB114" s="9"/>
      <c r="BC114" s="19"/>
      <c r="BD114" s="2"/>
      <c r="BE114" s="2"/>
      <c r="BF114" s="19"/>
      <c r="BG114" s="19"/>
      <c r="BH114" s="19"/>
      <c r="BI114" s="19"/>
      <c r="BJ114" s="19"/>
      <c r="BK114" s="19"/>
      <c r="BL114" s="19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9"/>
      <c r="BX114" s="2"/>
      <c r="BY114" s="2"/>
      <c r="BZ114" s="9"/>
      <c r="CA114" s="2"/>
      <c r="CB114" s="2"/>
      <c r="CC114" s="2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</row>
    <row r="115" spans="1:152" hidden="1" x14ac:dyDescent="0.45">
      <c r="A115" t="s">
        <v>108</v>
      </c>
      <c r="C115" s="1">
        <v>39449</v>
      </c>
      <c r="D115" s="2"/>
      <c r="E115" s="1"/>
      <c r="G115" s="2">
        <v>30</v>
      </c>
      <c r="H115" t="s">
        <v>104</v>
      </c>
      <c r="I115" s="19">
        <v>8.9</v>
      </c>
      <c r="J115">
        <v>750</v>
      </c>
      <c r="K115" s="2">
        <f t="shared" si="0"/>
        <v>149.81273408239699</v>
      </c>
      <c r="L115" s="2"/>
      <c r="M115" s="9"/>
      <c r="N115" s="19">
        <v>9.65</v>
      </c>
      <c r="O115" s="19"/>
      <c r="P115" s="19"/>
      <c r="Q115" s="2"/>
      <c r="R115" s="2"/>
      <c r="S115" s="2"/>
      <c r="T115" s="2"/>
      <c r="U115" s="2"/>
      <c r="V115" s="2"/>
      <c r="W115" s="2"/>
      <c r="X115" s="9"/>
      <c r="Y115" s="9"/>
      <c r="Z115" s="9"/>
      <c r="AA115" s="9"/>
      <c r="AB115" s="9"/>
      <c r="AC115" s="2"/>
      <c r="AD115" s="9"/>
      <c r="AE115" s="9"/>
      <c r="AF115" s="2"/>
      <c r="AG115" s="9">
        <v>0.43140131578947366</v>
      </c>
      <c r="AH115" s="9"/>
      <c r="AI115" s="9"/>
      <c r="AJ115" s="9"/>
      <c r="AK115" s="9"/>
      <c r="AL115" s="9"/>
      <c r="AM115" s="15"/>
      <c r="AN115" s="9"/>
      <c r="AO115" s="9"/>
      <c r="AP115" s="9"/>
      <c r="AQ115" s="2">
        <v>0</v>
      </c>
      <c r="AR115" s="2"/>
      <c r="AS115" s="2">
        <v>0</v>
      </c>
      <c r="AT115" s="2"/>
      <c r="AU115" s="2">
        <v>0</v>
      </c>
      <c r="AV115" s="2">
        <v>0</v>
      </c>
      <c r="AW115" s="2"/>
      <c r="AX115" s="9"/>
      <c r="AY115" s="2"/>
      <c r="AZ115" s="2"/>
      <c r="BA115" s="2"/>
      <c r="BB115" s="9"/>
      <c r="BC115" s="19"/>
      <c r="BD115" s="2"/>
      <c r="BE115" s="2"/>
      <c r="BF115" s="19"/>
      <c r="BG115" s="19"/>
      <c r="BH115" s="19"/>
      <c r="BI115" s="19"/>
      <c r="BJ115" s="19"/>
      <c r="BK115" s="19"/>
      <c r="BL115" s="19"/>
      <c r="BM115" s="2">
        <v>0</v>
      </c>
      <c r="BN115" s="2">
        <v>0</v>
      </c>
      <c r="BO115" s="2">
        <v>0</v>
      </c>
      <c r="BP115" s="2">
        <v>0</v>
      </c>
      <c r="BQ115" s="2"/>
      <c r="BR115" s="2"/>
      <c r="BS115" s="2"/>
      <c r="BT115" s="2"/>
      <c r="BU115" s="2">
        <v>0</v>
      </c>
      <c r="BV115" s="2"/>
      <c r="BW115" s="9"/>
      <c r="BX115" s="2"/>
      <c r="BY115" s="2"/>
      <c r="BZ115" s="9"/>
      <c r="CA115" s="2"/>
      <c r="CB115" s="2"/>
      <c r="CC115" s="2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</row>
    <row r="116" spans="1:152" hidden="1" x14ac:dyDescent="0.45">
      <c r="A116" t="s">
        <v>108</v>
      </c>
      <c r="C116" s="1">
        <v>39455</v>
      </c>
      <c r="D116" s="2"/>
      <c r="E116" s="1"/>
      <c r="G116" s="2">
        <v>36</v>
      </c>
      <c r="H116" t="s">
        <v>104</v>
      </c>
      <c r="I116" s="19">
        <v>8.9</v>
      </c>
      <c r="J116">
        <v>750</v>
      </c>
      <c r="K116" s="2">
        <f t="shared" si="0"/>
        <v>149.81273408239699</v>
      </c>
      <c r="L116" s="2"/>
      <c r="M116" s="9"/>
      <c r="N116" s="19">
        <v>10.75</v>
      </c>
      <c r="O116" s="19"/>
      <c r="P116" s="19"/>
      <c r="Q116" s="2"/>
      <c r="R116" s="2"/>
      <c r="S116" s="2"/>
      <c r="T116" s="2"/>
      <c r="U116" s="2"/>
      <c r="V116" s="2"/>
      <c r="W116" s="2"/>
      <c r="X116" s="9"/>
      <c r="Y116" s="9"/>
      <c r="Z116" s="9"/>
      <c r="AA116" s="9"/>
      <c r="AB116" s="9"/>
      <c r="AC116" s="2"/>
      <c r="AD116" s="9"/>
      <c r="AE116" s="9"/>
      <c r="AF116" s="2"/>
      <c r="AG116" s="9"/>
      <c r="AH116" s="9"/>
      <c r="AI116" s="9"/>
      <c r="AJ116" s="9"/>
      <c r="AK116" s="9"/>
      <c r="AL116" s="9"/>
      <c r="AM116" s="15"/>
      <c r="AN116" s="9"/>
      <c r="AO116" s="9"/>
      <c r="AP116" s="9"/>
      <c r="AQ116" s="2"/>
      <c r="AR116" s="2"/>
      <c r="AS116" s="2"/>
      <c r="AT116" s="2"/>
      <c r="AU116" s="2"/>
      <c r="AV116" s="2"/>
      <c r="AW116" s="2"/>
      <c r="AX116" s="9"/>
      <c r="AY116" s="2"/>
      <c r="AZ116" s="2"/>
      <c r="BA116" s="2"/>
      <c r="BB116" s="9"/>
      <c r="BC116" s="19"/>
      <c r="BD116" s="2"/>
      <c r="BE116" s="2"/>
      <c r="BF116" s="19"/>
      <c r="BG116" s="19"/>
      <c r="BH116" s="19"/>
      <c r="BI116" s="19"/>
      <c r="BJ116" s="19"/>
      <c r="BK116" s="19"/>
      <c r="BL116" s="19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9"/>
      <c r="BX116" s="2"/>
      <c r="BY116" s="2"/>
      <c r="BZ116" s="9"/>
      <c r="CA116" s="2"/>
      <c r="CB116" s="2"/>
      <c r="CC116" s="2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</row>
    <row r="117" spans="1:152" hidden="1" x14ac:dyDescent="0.45">
      <c r="A117" t="s">
        <v>108</v>
      </c>
      <c r="C117" s="1">
        <v>39461</v>
      </c>
      <c r="D117" s="2"/>
      <c r="E117" s="1"/>
      <c r="G117" s="2">
        <v>42</v>
      </c>
      <c r="H117" t="s">
        <v>104</v>
      </c>
      <c r="I117" s="19">
        <v>8.9</v>
      </c>
      <c r="J117">
        <v>750</v>
      </c>
      <c r="K117" s="2">
        <f t="shared" si="0"/>
        <v>149.81273408239699</v>
      </c>
      <c r="L117" s="2"/>
      <c r="M117" s="9"/>
      <c r="N117" s="9"/>
      <c r="O117" s="9"/>
      <c r="P117" s="9"/>
      <c r="Q117" s="2"/>
      <c r="R117" s="2"/>
      <c r="S117" s="2"/>
      <c r="T117" s="2"/>
      <c r="U117" s="2"/>
      <c r="V117" s="2"/>
      <c r="W117" s="2"/>
      <c r="X117" s="9"/>
      <c r="Y117" s="9"/>
      <c r="Z117" s="9"/>
      <c r="AA117" s="9"/>
      <c r="AB117" s="9"/>
      <c r="AC117" s="2"/>
      <c r="AD117" s="9"/>
      <c r="AE117" s="9"/>
      <c r="AF117" s="2"/>
      <c r="AG117" s="9">
        <v>1.6958552631578947</v>
      </c>
      <c r="AH117" s="9"/>
      <c r="AI117" s="9"/>
      <c r="AJ117" s="9"/>
      <c r="AK117" s="9"/>
      <c r="AL117" s="9"/>
      <c r="AM117" s="15"/>
      <c r="AN117" s="9"/>
      <c r="AO117" s="9"/>
      <c r="AP117" s="9"/>
      <c r="AQ117" s="2">
        <v>0</v>
      </c>
      <c r="AR117" s="2"/>
      <c r="AS117" s="2">
        <v>0</v>
      </c>
      <c r="AT117" s="2"/>
      <c r="AU117" s="2">
        <v>0</v>
      </c>
      <c r="AV117" s="2">
        <v>0</v>
      </c>
      <c r="AW117" s="2"/>
      <c r="AX117" s="9"/>
      <c r="AY117" s="2"/>
      <c r="AZ117" s="2"/>
      <c r="BA117" s="2"/>
      <c r="BB117" s="9"/>
      <c r="BC117" s="19"/>
      <c r="BD117" s="2"/>
      <c r="BE117" s="2"/>
      <c r="BF117" s="19"/>
      <c r="BG117" s="19"/>
      <c r="BH117" s="19"/>
      <c r="BI117" s="19"/>
      <c r="BJ117" s="19"/>
      <c r="BK117" s="19"/>
      <c r="BL117" s="19"/>
      <c r="BM117" s="2">
        <v>0</v>
      </c>
      <c r="BN117" s="2">
        <v>0</v>
      </c>
      <c r="BO117" s="2">
        <v>0</v>
      </c>
      <c r="BP117" s="2">
        <v>0</v>
      </c>
      <c r="BQ117" s="2"/>
      <c r="BR117" s="2"/>
      <c r="BS117" s="2"/>
      <c r="BT117" s="2"/>
      <c r="BU117" s="2">
        <v>0</v>
      </c>
      <c r="BV117" s="2"/>
      <c r="BW117" s="9"/>
      <c r="BX117" s="2"/>
      <c r="BY117" s="2"/>
      <c r="BZ117" s="9"/>
      <c r="CA117" s="2"/>
      <c r="CB117" s="2"/>
      <c r="CC117" s="2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</row>
    <row r="118" spans="1:152" hidden="1" x14ac:dyDescent="0.45">
      <c r="A118" t="s">
        <v>108</v>
      </c>
      <c r="C118" s="1">
        <v>39462</v>
      </c>
      <c r="D118" s="2"/>
      <c r="E118" s="1"/>
      <c r="G118" s="2">
        <v>43</v>
      </c>
      <c r="H118" t="s">
        <v>104</v>
      </c>
      <c r="I118" s="19">
        <v>8.9</v>
      </c>
      <c r="J118">
        <v>750</v>
      </c>
      <c r="K118" s="2">
        <f t="shared" si="0"/>
        <v>149.81273408239699</v>
      </c>
      <c r="L118" s="2"/>
      <c r="M118" s="9"/>
      <c r="N118" s="19">
        <v>13.05</v>
      </c>
      <c r="O118" s="19"/>
      <c r="P118" s="19"/>
      <c r="Q118" s="2"/>
      <c r="R118" s="2"/>
      <c r="S118" s="2"/>
      <c r="T118" s="2"/>
      <c r="U118" s="2"/>
      <c r="V118" s="2"/>
      <c r="W118" s="2"/>
      <c r="X118" s="9"/>
      <c r="Y118" s="9"/>
      <c r="Z118" s="9"/>
      <c r="AA118" s="9"/>
      <c r="AB118" s="9"/>
      <c r="AC118" s="2"/>
      <c r="AD118" s="9"/>
      <c r="AE118" s="9"/>
      <c r="AF118" s="2"/>
      <c r="AG118" s="9"/>
      <c r="AH118" s="9"/>
      <c r="AI118" s="9"/>
      <c r="AJ118" s="9"/>
      <c r="AK118" s="9"/>
      <c r="AL118" s="9"/>
      <c r="AM118" s="15"/>
      <c r="AN118" s="9"/>
      <c r="AO118" s="9"/>
      <c r="AP118" s="9"/>
      <c r="AQ118" s="2"/>
      <c r="AR118" s="2"/>
      <c r="AS118" s="2"/>
      <c r="AT118" s="2"/>
      <c r="AU118" s="2"/>
      <c r="AV118" s="2"/>
      <c r="AW118" s="2"/>
      <c r="AX118" s="9"/>
      <c r="AY118" s="2"/>
      <c r="AZ118" s="2"/>
      <c r="BA118" s="2"/>
      <c r="BB118" s="9"/>
      <c r="BC118" s="19"/>
      <c r="BD118" s="2"/>
      <c r="BE118" s="2"/>
      <c r="BF118" s="19"/>
      <c r="BG118" s="19"/>
      <c r="BH118" s="19"/>
      <c r="BI118" s="19"/>
      <c r="BJ118" s="19"/>
      <c r="BK118" s="19"/>
      <c r="BL118" s="19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9"/>
      <c r="BX118" s="2"/>
      <c r="BY118" s="2"/>
      <c r="BZ118" s="9"/>
      <c r="CA118" s="2"/>
      <c r="CB118" s="2"/>
      <c r="CC118" s="2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</row>
    <row r="119" spans="1:152" hidden="1" x14ac:dyDescent="0.45">
      <c r="A119" t="s">
        <v>108</v>
      </c>
      <c r="C119" s="1">
        <v>39467</v>
      </c>
      <c r="D119" s="2">
        <v>4</v>
      </c>
      <c r="E119" t="s">
        <v>195</v>
      </c>
      <c r="F119" t="s">
        <v>13</v>
      </c>
      <c r="G119" s="2">
        <v>48</v>
      </c>
      <c r="H119" t="s">
        <v>104</v>
      </c>
      <c r="I119" s="19">
        <v>8.9</v>
      </c>
      <c r="J119">
        <v>750</v>
      </c>
      <c r="K119" s="2">
        <f t="shared" si="0"/>
        <v>149.81273408239699</v>
      </c>
      <c r="L119" s="2"/>
      <c r="M119" s="9"/>
      <c r="N119" s="9"/>
      <c r="O119" s="9"/>
      <c r="P119" s="9"/>
      <c r="Q119" s="2"/>
      <c r="R119" s="2"/>
      <c r="S119" s="2">
        <v>48</v>
      </c>
      <c r="T119" s="2"/>
      <c r="U119" s="2"/>
      <c r="V119" s="2"/>
      <c r="W119" s="2"/>
      <c r="X119" s="9"/>
      <c r="Y119" s="9"/>
      <c r="Z119" s="9"/>
      <c r="AA119" s="9"/>
      <c r="AB119" s="9"/>
      <c r="AC119" s="2"/>
      <c r="AD119" s="9"/>
      <c r="AE119" s="9"/>
      <c r="AF119" s="2"/>
      <c r="AG119" s="9"/>
      <c r="AH119" s="9"/>
      <c r="AI119" s="9"/>
      <c r="AJ119" s="9"/>
      <c r="AK119" s="9"/>
      <c r="AL119" s="9"/>
      <c r="AM119" s="15"/>
      <c r="AN119" s="9"/>
      <c r="AO119" s="9"/>
      <c r="AP119" s="9"/>
      <c r="AQ119" s="2"/>
      <c r="AR119" s="2"/>
      <c r="AS119" s="2"/>
      <c r="AT119" s="2"/>
      <c r="AU119" s="2"/>
      <c r="AV119" s="2"/>
      <c r="AW119" s="2"/>
      <c r="AX119" s="9"/>
      <c r="AY119" s="2"/>
      <c r="AZ119" s="2"/>
      <c r="BA119" s="2"/>
      <c r="BB119" s="9"/>
      <c r="BC119" s="19"/>
      <c r="BD119" s="2"/>
      <c r="BE119" s="2"/>
      <c r="BF119" s="19"/>
      <c r="BG119" s="19"/>
      <c r="BH119" s="19"/>
      <c r="BI119" s="19"/>
      <c r="BJ119" s="19"/>
      <c r="BK119" s="19"/>
      <c r="BL119" s="19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9"/>
      <c r="BX119" s="2"/>
      <c r="BY119" s="2"/>
      <c r="BZ119" s="9"/>
      <c r="CA119" s="2"/>
      <c r="CB119" s="2"/>
      <c r="CC119" s="2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</row>
    <row r="120" spans="1:152" hidden="1" x14ac:dyDescent="0.45">
      <c r="A120" t="s">
        <v>108</v>
      </c>
      <c r="C120" s="1">
        <v>39468</v>
      </c>
      <c r="D120" s="2"/>
      <c r="E120" s="1"/>
      <c r="G120" s="2">
        <v>49</v>
      </c>
      <c r="H120" t="s">
        <v>104</v>
      </c>
      <c r="I120" s="19">
        <v>8.9</v>
      </c>
      <c r="J120">
        <v>750</v>
      </c>
      <c r="K120" s="2">
        <f t="shared" si="0"/>
        <v>149.81273408239699</v>
      </c>
      <c r="L120" s="2"/>
      <c r="M120" s="9"/>
      <c r="N120" s="9"/>
      <c r="O120" s="9"/>
      <c r="P120" s="9"/>
      <c r="Q120" s="2"/>
      <c r="R120" s="2"/>
      <c r="S120" s="2"/>
      <c r="T120" s="2"/>
      <c r="U120" s="2"/>
      <c r="V120" s="2"/>
      <c r="W120" s="2"/>
      <c r="X120" s="9"/>
      <c r="Y120" s="9"/>
      <c r="Z120" s="9"/>
      <c r="AA120" s="9"/>
      <c r="AB120" s="9"/>
      <c r="AC120" s="2">
        <v>169.5862932689368</v>
      </c>
      <c r="AD120" s="9"/>
      <c r="AE120" s="9"/>
      <c r="AF120" s="2">
        <v>143.360086715958</v>
      </c>
      <c r="AG120" s="9">
        <v>2.7647946583258709</v>
      </c>
      <c r="AH120" s="9"/>
      <c r="AI120" s="9"/>
      <c r="AJ120" s="9"/>
      <c r="AK120" s="9"/>
      <c r="AL120" s="9"/>
      <c r="AM120" s="15">
        <f>AG120/AF120</f>
        <v>1.9285665359590705E-2</v>
      </c>
      <c r="AN120" s="9"/>
      <c r="AO120" s="9"/>
      <c r="AP120" s="9"/>
      <c r="AQ120" s="2">
        <v>11.999726164055577</v>
      </c>
      <c r="AR120" s="2"/>
      <c r="AS120" s="2">
        <v>4.4885076230096246</v>
      </c>
      <c r="AT120" s="2"/>
      <c r="AU120" s="2">
        <v>0</v>
      </c>
      <c r="AV120" s="2">
        <v>0</v>
      </c>
      <c r="AW120" s="2">
        <v>16.488233787065202</v>
      </c>
      <c r="AX120" s="9"/>
      <c r="AY120" s="2"/>
      <c r="AZ120" s="2">
        <f>AC120+AF120+AW120</f>
        <v>329.43461377196002</v>
      </c>
      <c r="BA120" s="2"/>
      <c r="BB120" s="9">
        <f>AW120/AZ120</f>
        <v>5.0050095217009052E-2</v>
      </c>
      <c r="BC120" s="19"/>
      <c r="BD120" s="2"/>
      <c r="BE120" s="2"/>
      <c r="BF120" s="19"/>
      <c r="BG120" s="19"/>
      <c r="BH120" s="19"/>
      <c r="BI120" s="19"/>
      <c r="BJ120" s="9">
        <f>AC120/AZ120</f>
        <v>0.51477982634310304</v>
      </c>
      <c r="BK120" s="9">
        <f>AF120/AZ120</f>
        <v>0.43517007843988786</v>
      </c>
      <c r="BL120" s="9">
        <f>AW120/AZ120</f>
        <v>5.0050095217009052E-2</v>
      </c>
      <c r="BM120" s="2">
        <v>123.19340972017343</v>
      </c>
      <c r="BN120" s="2">
        <v>104.71663118611605</v>
      </c>
      <c r="BO120" s="2">
        <v>18.476778534057395</v>
      </c>
      <c r="BP120" s="2">
        <v>0</v>
      </c>
      <c r="BQ120" s="2"/>
      <c r="BR120" s="2"/>
      <c r="BS120" s="2"/>
      <c r="BT120" s="2"/>
      <c r="BU120" s="2">
        <v>0</v>
      </c>
      <c r="BV120" s="2"/>
      <c r="BW120" s="9"/>
      <c r="BX120" s="2"/>
      <c r="BY120" s="2"/>
      <c r="BZ120" s="9"/>
      <c r="CA120" s="2"/>
      <c r="CB120" s="2"/>
      <c r="CC120" s="2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</row>
    <row r="121" spans="1:152" hidden="1" x14ac:dyDescent="0.45">
      <c r="A121" t="s">
        <v>108</v>
      </c>
      <c r="C121" s="1">
        <v>39470</v>
      </c>
      <c r="D121" s="2"/>
      <c r="E121" s="1"/>
      <c r="G121" s="2">
        <v>51</v>
      </c>
      <c r="H121" t="s">
        <v>104</v>
      </c>
      <c r="I121" s="19">
        <v>8.9</v>
      </c>
      <c r="J121">
        <v>750</v>
      </c>
      <c r="K121" s="2">
        <f t="shared" si="0"/>
        <v>149.81273408239699</v>
      </c>
      <c r="L121" s="2"/>
      <c r="M121" s="9"/>
      <c r="N121" s="19">
        <v>15.3</v>
      </c>
      <c r="O121" s="19"/>
      <c r="P121" s="19"/>
      <c r="Q121" s="2"/>
      <c r="R121" s="2"/>
      <c r="S121" s="2"/>
      <c r="T121" s="2"/>
      <c r="U121" s="2"/>
      <c r="V121" s="2"/>
      <c r="W121" s="2"/>
      <c r="X121" s="9"/>
      <c r="Y121" s="9"/>
      <c r="Z121" s="9"/>
      <c r="AA121" s="9"/>
      <c r="AB121" s="9"/>
      <c r="AC121" s="2"/>
      <c r="AD121" s="9"/>
      <c r="AE121" s="9"/>
      <c r="AF121" s="2"/>
      <c r="AG121" s="9"/>
      <c r="AH121" s="9"/>
      <c r="AI121" s="9"/>
      <c r="AJ121" s="9"/>
      <c r="AK121" s="9"/>
      <c r="AL121" s="9"/>
      <c r="AM121" s="15"/>
      <c r="AN121" s="9"/>
      <c r="AO121" s="9"/>
      <c r="AP121" s="9"/>
      <c r="AQ121" s="2"/>
      <c r="AR121" s="2"/>
      <c r="AS121" s="2"/>
      <c r="AT121" s="2"/>
      <c r="AU121" s="2"/>
      <c r="AV121" s="2"/>
      <c r="AW121" s="2"/>
      <c r="AX121" s="9"/>
      <c r="AY121" s="2"/>
      <c r="AZ121" s="2"/>
      <c r="BA121" s="2"/>
      <c r="BB121" s="9"/>
      <c r="BC121" s="19"/>
      <c r="BD121" s="2"/>
      <c r="BE121" s="2"/>
      <c r="BF121" s="19"/>
      <c r="BG121" s="19"/>
      <c r="BH121" s="19"/>
      <c r="BI121" s="19"/>
      <c r="BJ121" s="19"/>
      <c r="BK121" s="19"/>
      <c r="BL121" s="19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9"/>
      <c r="BX121" s="2"/>
      <c r="BY121" s="2"/>
      <c r="BZ121" s="9"/>
      <c r="CA121" s="2"/>
      <c r="CB121" s="2"/>
      <c r="CC121" s="2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</row>
    <row r="122" spans="1:152" hidden="1" x14ac:dyDescent="0.45">
      <c r="A122" t="s">
        <v>108</v>
      </c>
      <c r="C122" s="1">
        <v>39476</v>
      </c>
      <c r="D122" s="2"/>
      <c r="E122" s="1"/>
      <c r="G122" s="2">
        <v>57</v>
      </c>
      <c r="H122" t="s">
        <v>104</v>
      </c>
      <c r="I122" s="19">
        <v>8.9</v>
      </c>
      <c r="J122">
        <v>750</v>
      </c>
      <c r="K122" s="2">
        <f t="shared" si="0"/>
        <v>149.81273408239699</v>
      </c>
      <c r="L122" s="2"/>
      <c r="M122" s="9"/>
      <c r="N122" s="19">
        <v>16.25</v>
      </c>
      <c r="O122" s="19"/>
      <c r="P122" s="19"/>
      <c r="Q122" s="2"/>
      <c r="R122" s="2"/>
      <c r="S122" s="2"/>
      <c r="T122" s="2"/>
      <c r="U122" s="2"/>
      <c r="V122" s="2"/>
      <c r="W122" s="2"/>
      <c r="X122" s="9"/>
      <c r="Y122" s="9"/>
      <c r="Z122" s="9"/>
      <c r="AA122" s="9"/>
      <c r="AB122" s="9"/>
      <c r="AC122" s="2"/>
      <c r="AD122" s="9"/>
      <c r="AE122" s="9"/>
      <c r="AF122" s="2"/>
      <c r="AG122" s="9"/>
      <c r="AH122" s="9"/>
      <c r="AI122" s="9"/>
      <c r="AJ122" s="9"/>
      <c r="AK122" s="9"/>
      <c r="AL122" s="9"/>
      <c r="AM122" s="15"/>
      <c r="AN122" s="9"/>
      <c r="AO122" s="9"/>
      <c r="AP122" s="9"/>
      <c r="AQ122" s="2"/>
      <c r="AR122" s="2"/>
      <c r="AS122" s="2"/>
      <c r="AT122" s="2"/>
      <c r="AU122" s="2"/>
      <c r="AV122" s="2"/>
      <c r="AW122" s="2"/>
      <c r="AX122" s="9"/>
      <c r="AY122" s="2"/>
      <c r="AZ122" s="2"/>
      <c r="BA122" s="2"/>
      <c r="BB122" s="9"/>
      <c r="BC122" s="19"/>
      <c r="BD122" s="2"/>
      <c r="BE122" s="2"/>
      <c r="BF122" s="19"/>
      <c r="BG122" s="19"/>
      <c r="BH122" s="19"/>
      <c r="BI122" s="19"/>
      <c r="BJ122" s="19"/>
      <c r="BK122" s="19"/>
      <c r="BL122" s="19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9"/>
      <c r="BX122" s="2"/>
      <c r="BY122" s="2"/>
      <c r="BZ122" s="9"/>
      <c r="CA122" s="2"/>
      <c r="CB122" s="2"/>
      <c r="CC122" s="2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</row>
    <row r="123" spans="1:152" hidden="1" x14ac:dyDescent="0.45">
      <c r="A123" t="s">
        <v>108</v>
      </c>
      <c r="C123" s="1">
        <v>39483</v>
      </c>
      <c r="D123" s="2">
        <v>6</v>
      </c>
      <c r="E123" s="1" t="s">
        <v>229</v>
      </c>
      <c r="F123" t="s">
        <v>78</v>
      </c>
      <c r="G123" s="2">
        <v>64</v>
      </c>
      <c r="H123" t="s">
        <v>104</v>
      </c>
      <c r="I123" s="19">
        <v>8.9</v>
      </c>
      <c r="J123">
        <v>750</v>
      </c>
      <c r="K123" s="2">
        <f t="shared" si="0"/>
        <v>149.81273408239699</v>
      </c>
      <c r="L123" s="2"/>
      <c r="M123" s="9"/>
      <c r="N123" s="9"/>
      <c r="O123" s="9"/>
      <c r="P123" s="9"/>
      <c r="Q123" s="2"/>
      <c r="R123" s="2"/>
      <c r="S123" s="2"/>
      <c r="T123" s="2"/>
      <c r="U123" s="2"/>
      <c r="V123" s="2"/>
      <c r="W123" s="2"/>
      <c r="X123" s="9"/>
      <c r="Y123" s="9"/>
      <c r="Z123" s="9"/>
      <c r="AA123" s="9"/>
      <c r="AB123" s="9"/>
      <c r="AC123" s="2">
        <v>323.10589590235872</v>
      </c>
      <c r="AD123" s="9"/>
      <c r="AE123" s="9"/>
      <c r="AF123" s="2">
        <v>237.86778879793147</v>
      </c>
      <c r="AG123" s="9">
        <v>4.0601271884673897</v>
      </c>
      <c r="AH123" s="9"/>
      <c r="AI123" s="9"/>
      <c r="AJ123" s="9"/>
      <c r="AK123" s="9"/>
      <c r="AL123" s="9"/>
      <c r="AM123" s="15">
        <f>AG123/AF123</f>
        <v>1.7068839833191813E-2</v>
      </c>
      <c r="AN123" s="9"/>
      <c r="AO123" s="9"/>
      <c r="AP123" s="9"/>
      <c r="AQ123" s="2">
        <v>15.269979120874975</v>
      </c>
      <c r="AR123" s="2"/>
      <c r="AS123" s="2">
        <v>133.36977851653938</v>
      </c>
      <c r="AT123" s="2"/>
      <c r="AU123" s="2">
        <v>0</v>
      </c>
      <c r="AV123" s="2">
        <v>0</v>
      </c>
      <c r="AW123" s="2">
        <v>148.63975763741433</v>
      </c>
      <c r="AX123" s="9"/>
      <c r="AY123" s="2"/>
      <c r="AZ123" s="2">
        <f>AC123+AF123+AW123</f>
        <v>709.61344233770456</v>
      </c>
      <c r="BA123" s="2"/>
      <c r="BB123" s="9">
        <f>AW123/AZ123</f>
        <v>0.20946581444081039</v>
      </c>
      <c r="BC123" s="19"/>
      <c r="BD123" s="2"/>
      <c r="BE123" s="2"/>
      <c r="BF123" s="19"/>
      <c r="BG123" s="19"/>
      <c r="BH123" s="19"/>
      <c r="BI123" s="19"/>
      <c r="BJ123" s="9">
        <f>AC123/AZ123</f>
        <v>0.45532662802714052</v>
      </c>
      <c r="BK123" s="9">
        <f>AF123/AZ123</f>
        <v>0.33520755753204906</v>
      </c>
      <c r="BL123" s="9">
        <f>AW123/AZ123</f>
        <v>0.20946581444081039</v>
      </c>
      <c r="BM123" s="2">
        <v>234.07944512242119</v>
      </c>
      <c r="BN123" s="2">
        <v>122.52111845568618</v>
      </c>
      <c r="BO123" s="2">
        <v>111.55832666673501</v>
      </c>
      <c r="BP123" s="2">
        <v>0</v>
      </c>
      <c r="BQ123" s="2"/>
      <c r="BR123" s="2"/>
      <c r="BS123" s="2"/>
      <c r="BT123" s="2"/>
      <c r="BU123" s="2">
        <v>0</v>
      </c>
      <c r="BV123" s="2"/>
      <c r="BW123" s="9"/>
      <c r="BX123" s="2"/>
      <c r="BY123" s="2"/>
      <c r="BZ123" s="9"/>
      <c r="CA123" s="2"/>
      <c r="CB123" s="2"/>
      <c r="CC123" s="2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</row>
    <row r="124" spans="1:152" hidden="1" x14ac:dyDescent="0.45">
      <c r="A124" t="s">
        <v>108</v>
      </c>
      <c r="C124" s="1">
        <v>39484</v>
      </c>
      <c r="D124" s="2"/>
      <c r="E124" s="1"/>
      <c r="G124" s="2">
        <v>65</v>
      </c>
      <c r="H124" t="s">
        <v>104</v>
      </c>
      <c r="I124" s="19">
        <v>8.9</v>
      </c>
      <c r="J124">
        <v>750</v>
      </c>
      <c r="K124" s="2">
        <f t="shared" si="0"/>
        <v>149.81273408239699</v>
      </c>
      <c r="L124" s="2"/>
      <c r="M124" s="9"/>
      <c r="N124" s="19">
        <v>18.05</v>
      </c>
      <c r="O124" s="19"/>
      <c r="P124" s="19"/>
      <c r="Q124" s="2"/>
      <c r="R124" s="2"/>
      <c r="S124" s="2"/>
      <c r="T124" s="2"/>
      <c r="U124" s="2"/>
      <c r="V124" s="2"/>
      <c r="W124" s="2"/>
      <c r="X124" s="9"/>
      <c r="Y124" s="9"/>
      <c r="Z124" s="9"/>
      <c r="AA124" s="9"/>
      <c r="AB124" s="9"/>
      <c r="AC124" s="2"/>
      <c r="AD124" s="9"/>
      <c r="AE124" s="9"/>
      <c r="AF124" s="2"/>
      <c r="AG124" s="9"/>
      <c r="AH124" s="9"/>
      <c r="AI124" s="9"/>
      <c r="AJ124" s="9"/>
      <c r="AK124" s="9"/>
      <c r="AL124" s="9"/>
      <c r="AM124" s="15"/>
      <c r="AN124" s="9"/>
      <c r="AO124" s="9"/>
      <c r="AP124" s="9"/>
      <c r="AQ124" s="2"/>
      <c r="AR124" s="2"/>
      <c r="AS124" s="2"/>
      <c r="AT124" s="2"/>
      <c r="AU124" s="2"/>
      <c r="AV124" s="2"/>
      <c r="AW124" s="2"/>
      <c r="AX124" s="9"/>
      <c r="AY124" s="2"/>
      <c r="AZ124" s="2"/>
      <c r="BA124" s="2"/>
      <c r="BB124" s="9"/>
      <c r="BC124" s="19"/>
      <c r="BD124" s="2"/>
      <c r="BE124" s="2"/>
      <c r="BF124" s="19"/>
      <c r="BG124" s="19"/>
      <c r="BH124" s="19"/>
      <c r="BI124" s="19"/>
      <c r="BJ124" s="19"/>
      <c r="BK124" s="19"/>
      <c r="BL124" s="19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9"/>
      <c r="BX124" s="2"/>
      <c r="BY124" s="2"/>
      <c r="BZ124" s="9"/>
      <c r="CA124" s="2"/>
      <c r="CB124" s="2"/>
      <c r="CC124" s="2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</row>
    <row r="125" spans="1:152" hidden="1" x14ac:dyDescent="0.45">
      <c r="A125" t="s">
        <v>108</v>
      </c>
      <c r="C125" s="1">
        <v>39491</v>
      </c>
      <c r="D125" s="2"/>
      <c r="E125" s="1"/>
      <c r="G125" s="2">
        <v>72</v>
      </c>
      <c r="H125" t="s">
        <v>104</v>
      </c>
      <c r="I125" s="19">
        <v>8.9</v>
      </c>
      <c r="J125">
        <v>750</v>
      </c>
      <c r="K125" s="2">
        <f t="shared" si="0"/>
        <v>149.81273408239699</v>
      </c>
      <c r="L125" s="2"/>
      <c r="M125" s="9"/>
      <c r="N125" s="19">
        <v>21.3</v>
      </c>
      <c r="O125" s="19"/>
      <c r="P125" s="19"/>
      <c r="Q125" s="2"/>
      <c r="R125" s="2"/>
      <c r="S125" s="2"/>
      <c r="T125" s="2"/>
      <c r="U125" s="2"/>
      <c r="V125" s="2"/>
      <c r="W125" s="2"/>
      <c r="X125" s="9"/>
      <c r="Y125" s="9"/>
      <c r="Z125" s="9"/>
      <c r="AA125" s="9"/>
      <c r="AB125" s="9"/>
      <c r="AC125" s="2"/>
      <c r="AD125" s="9"/>
      <c r="AE125" s="9"/>
      <c r="AF125" s="2"/>
      <c r="AG125" s="9"/>
      <c r="AH125" s="9"/>
      <c r="AI125" s="9"/>
      <c r="AJ125" s="9"/>
      <c r="AK125" s="9"/>
      <c r="AL125" s="9"/>
      <c r="AM125" s="15"/>
      <c r="AN125" s="9"/>
      <c r="AO125" s="9"/>
      <c r="AP125" s="9"/>
      <c r="AQ125" s="2"/>
      <c r="AR125" s="2"/>
      <c r="AS125" s="2"/>
      <c r="AT125" s="2"/>
      <c r="AU125" s="2"/>
      <c r="AV125" s="2"/>
      <c r="AW125" s="2"/>
      <c r="AX125" s="9"/>
      <c r="AY125" s="2"/>
      <c r="AZ125" s="2"/>
      <c r="BA125" s="2"/>
      <c r="BB125" s="9"/>
      <c r="BC125" s="19"/>
      <c r="BD125" s="2"/>
      <c r="BE125" s="2"/>
      <c r="BF125" s="19"/>
      <c r="BG125" s="19"/>
      <c r="BH125" s="19"/>
      <c r="BI125" s="19"/>
      <c r="BJ125" s="19"/>
      <c r="BK125" s="19"/>
      <c r="BL125" s="19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9"/>
      <c r="BX125" s="2"/>
      <c r="BY125" s="2"/>
      <c r="BZ125" s="9"/>
      <c r="CA125" s="2"/>
      <c r="CB125" s="2"/>
      <c r="CC125" s="2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</row>
    <row r="126" spans="1:152" hidden="1" x14ac:dyDescent="0.45">
      <c r="A126" t="s">
        <v>108</v>
      </c>
      <c r="C126" s="1">
        <v>39497</v>
      </c>
      <c r="D126" s="2"/>
      <c r="E126" s="1"/>
      <c r="G126" s="2">
        <v>78</v>
      </c>
      <c r="H126" t="s">
        <v>104</v>
      </c>
      <c r="I126" s="19">
        <v>8.9</v>
      </c>
      <c r="J126">
        <v>750</v>
      </c>
      <c r="K126" s="2">
        <f t="shared" si="0"/>
        <v>149.81273408239699</v>
      </c>
      <c r="L126" s="2"/>
      <c r="M126" s="9"/>
      <c r="N126" s="19">
        <v>20.95</v>
      </c>
      <c r="O126" s="19"/>
      <c r="P126" s="19"/>
      <c r="Q126" s="2"/>
      <c r="R126" s="2"/>
      <c r="S126" s="2"/>
      <c r="T126" s="2"/>
      <c r="U126" s="2"/>
      <c r="V126" s="2"/>
      <c r="W126" s="2"/>
      <c r="X126" s="9"/>
      <c r="Y126" s="9"/>
      <c r="Z126" s="9"/>
      <c r="AA126" s="9"/>
      <c r="AB126" s="9"/>
      <c r="AC126" s="2">
        <v>376.63033337830581</v>
      </c>
      <c r="AD126" s="9"/>
      <c r="AE126" s="9"/>
      <c r="AF126" s="2">
        <v>260.867442174926</v>
      </c>
      <c r="AG126" s="9">
        <v>3.9285894214538399</v>
      </c>
      <c r="AH126" s="9"/>
      <c r="AI126" s="9"/>
      <c r="AJ126" s="9"/>
      <c r="AK126" s="9"/>
      <c r="AL126" s="9"/>
      <c r="AM126" s="15">
        <f>AG126/AF126</f>
        <v>1.5059715343164611E-2</v>
      </c>
      <c r="AN126" s="9"/>
      <c r="AO126" s="9"/>
      <c r="AP126" s="9"/>
      <c r="AQ126" s="2">
        <v>4.31034551176257</v>
      </c>
      <c r="AR126" s="2"/>
      <c r="AS126" s="2">
        <v>259.02444064132294</v>
      </c>
      <c r="AT126" s="2"/>
      <c r="AU126" s="2">
        <v>0</v>
      </c>
      <c r="AV126" s="2">
        <v>0</v>
      </c>
      <c r="AW126" s="2">
        <v>263.33478615308553</v>
      </c>
      <c r="AX126" s="9"/>
      <c r="AY126" s="2"/>
      <c r="AZ126" s="2">
        <f>AC126+AF126+AW126</f>
        <v>900.83256170631739</v>
      </c>
      <c r="BA126" s="2"/>
      <c r="BB126" s="9">
        <f>AW126/AZ126</f>
        <v>0.29232378729104591</v>
      </c>
      <c r="BC126" s="19"/>
      <c r="BD126" s="2"/>
      <c r="BE126" s="2"/>
      <c r="BF126" s="19"/>
      <c r="BG126" s="19"/>
      <c r="BH126" s="19"/>
      <c r="BI126" s="19"/>
      <c r="BJ126" s="9">
        <f>AC126/AZ126</f>
        <v>0.41809138500156923</v>
      </c>
      <c r="BK126" s="9">
        <f>AF126/AZ126</f>
        <v>0.28958482770738481</v>
      </c>
      <c r="BL126" s="9">
        <f>AW126/AZ126</f>
        <v>0.29232378729104591</v>
      </c>
      <c r="BM126" s="2">
        <v>136.05257283613969</v>
      </c>
      <c r="BN126" s="2">
        <v>21.367226721335413</v>
      </c>
      <c r="BO126" s="2">
        <v>114.68534611480429</v>
      </c>
      <c r="BP126" s="2">
        <v>0</v>
      </c>
      <c r="BQ126" s="2"/>
      <c r="BR126" s="2"/>
      <c r="BS126" s="2"/>
      <c r="BT126" s="2"/>
      <c r="BU126" s="2">
        <v>0</v>
      </c>
      <c r="BV126" s="2"/>
      <c r="BW126" s="9"/>
      <c r="BX126" s="2"/>
      <c r="BY126" s="2"/>
      <c r="BZ126" s="9"/>
      <c r="CA126" s="2"/>
      <c r="CB126" s="2"/>
      <c r="CC126" s="2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</row>
    <row r="127" spans="1:152" hidden="1" x14ac:dyDescent="0.45">
      <c r="A127" t="s">
        <v>108</v>
      </c>
      <c r="C127" s="1">
        <v>39510</v>
      </c>
      <c r="D127" s="2">
        <v>7</v>
      </c>
      <c r="E127" t="s">
        <v>197</v>
      </c>
      <c r="F127" t="s">
        <v>14</v>
      </c>
      <c r="G127" s="2">
        <v>91</v>
      </c>
      <c r="H127" t="s">
        <v>104</v>
      </c>
      <c r="I127" s="19">
        <v>8.9</v>
      </c>
      <c r="J127">
        <v>750</v>
      </c>
      <c r="K127" s="2">
        <f t="shared" si="0"/>
        <v>149.81273408239699</v>
      </c>
      <c r="L127" s="2"/>
      <c r="M127" s="9"/>
      <c r="N127" s="19">
        <v>22.8</v>
      </c>
      <c r="O127" s="19"/>
      <c r="P127" s="19"/>
      <c r="Q127" s="2"/>
      <c r="R127" s="2"/>
      <c r="S127" s="2"/>
      <c r="T127" s="2"/>
      <c r="U127" s="2">
        <v>91</v>
      </c>
      <c r="V127" s="2"/>
      <c r="W127" s="2"/>
      <c r="X127" s="9"/>
      <c r="Y127" s="9"/>
      <c r="Z127" s="9"/>
      <c r="AA127" s="9"/>
      <c r="AB127" s="9"/>
      <c r="AC127" s="2">
        <v>346.41371112735789</v>
      </c>
      <c r="AD127" s="9"/>
      <c r="AE127" s="9"/>
      <c r="AF127" s="2">
        <v>219.34247143786189</v>
      </c>
      <c r="AG127" s="9">
        <v>3.5563937036731259</v>
      </c>
      <c r="AH127" s="9"/>
      <c r="AI127" s="9"/>
      <c r="AJ127" s="9"/>
      <c r="AK127" s="9"/>
      <c r="AL127" s="9"/>
      <c r="AM127" s="15">
        <f>AG127/AF127</f>
        <v>1.6213885438418733E-2</v>
      </c>
      <c r="AN127" s="9"/>
      <c r="AO127" s="9"/>
      <c r="AP127" s="9"/>
      <c r="AQ127" s="2">
        <v>8.2678091863008396E-2</v>
      </c>
      <c r="AR127" s="2"/>
      <c r="AS127" s="2">
        <v>334.39215331340858</v>
      </c>
      <c r="AT127" s="2"/>
      <c r="AU127" s="2">
        <v>0</v>
      </c>
      <c r="AV127" s="2">
        <v>0</v>
      </c>
      <c r="AW127" s="2">
        <v>334.47483140527157</v>
      </c>
      <c r="AX127" s="9"/>
      <c r="AY127" s="2"/>
      <c r="AZ127" s="2">
        <f>AC127+AF127+AW127</f>
        <v>900.2310139704914</v>
      </c>
      <c r="BA127" s="2"/>
      <c r="BB127" s="9">
        <f>AW127/AZ127</f>
        <v>0.37154333300522713</v>
      </c>
      <c r="BC127" s="19"/>
      <c r="BD127" s="2"/>
      <c r="BE127" s="2"/>
      <c r="BF127" s="19"/>
      <c r="BG127" s="19"/>
      <c r="BH127" s="19"/>
      <c r="BI127" s="19"/>
      <c r="BJ127" s="9">
        <f>AC127/AZ127</f>
        <v>0.38480535079489381</v>
      </c>
      <c r="BK127" s="9">
        <f>AF127/AZ127</f>
        <v>0.24365131619987901</v>
      </c>
      <c r="BL127" s="9">
        <f>AW127/AZ127</f>
        <v>0.37154333300522713</v>
      </c>
      <c r="BM127" s="2">
        <v>98.995092443632402</v>
      </c>
      <c r="BN127" s="2">
        <v>3.8030237652760839</v>
      </c>
      <c r="BO127" s="2">
        <v>95.192068678356321</v>
      </c>
      <c r="BP127" s="2">
        <v>0</v>
      </c>
      <c r="BQ127" s="2"/>
      <c r="BR127" s="2"/>
      <c r="BS127" s="2"/>
      <c r="BT127" s="2"/>
      <c r="BU127" s="2">
        <v>0</v>
      </c>
      <c r="BV127" s="2"/>
      <c r="BW127" s="9"/>
      <c r="BX127" s="2"/>
      <c r="BY127" s="2"/>
      <c r="BZ127" s="9"/>
      <c r="CA127" s="2"/>
      <c r="CB127" s="2"/>
      <c r="CC127" s="2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</row>
    <row r="128" spans="1:152" hidden="1" x14ac:dyDescent="0.45">
      <c r="A128" t="s">
        <v>108</v>
      </c>
      <c r="C128" s="1">
        <v>39533</v>
      </c>
      <c r="D128" s="2"/>
      <c r="E128" s="1"/>
      <c r="G128" s="2">
        <v>114</v>
      </c>
      <c r="H128" t="s">
        <v>104</v>
      </c>
      <c r="I128" s="19">
        <v>8.9</v>
      </c>
      <c r="J128">
        <v>750</v>
      </c>
      <c r="K128" s="2">
        <f t="shared" si="0"/>
        <v>149.81273408239699</v>
      </c>
      <c r="L128" s="2"/>
      <c r="M128" s="9"/>
      <c r="N128" s="19">
        <v>24.3</v>
      </c>
      <c r="O128" s="19"/>
      <c r="P128" s="19"/>
      <c r="Q128" s="2"/>
      <c r="R128" s="2"/>
      <c r="S128" s="2"/>
      <c r="T128" s="2"/>
      <c r="U128" s="2"/>
      <c r="V128" s="2"/>
      <c r="W128" s="2"/>
      <c r="X128" s="9"/>
      <c r="Y128" s="9"/>
      <c r="Z128" s="9"/>
      <c r="AA128" s="9"/>
      <c r="AB128" s="9"/>
      <c r="AC128" s="2"/>
      <c r="AD128" s="9"/>
      <c r="AE128" s="9"/>
      <c r="AF128" s="2"/>
      <c r="AG128" s="9"/>
      <c r="AH128" s="9"/>
      <c r="AI128" s="9"/>
      <c r="AJ128" s="9"/>
      <c r="AK128" s="9"/>
      <c r="AL128" s="9"/>
      <c r="AM128" s="15"/>
      <c r="AN128" s="9"/>
      <c r="AO128" s="9"/>
      <c r="AP128" s="9"/>
      <c r="AQ128" s="2"/>
      <c r="AR128" s="2"/>
      <c r="AS128" s="2"/>
      <c r="AT128" s="2"/>
      <c r="AU128" s="2"/>
      <c r="AV128" s="2"/>
      <c r="AW128" s="2"/>
      <c r="AX128" s="9"/>
      <c r="AY128" s="2"/>
      <c r="AZ128" s="2"/>
      <c r="BA128" s="2"/>
      <c r="BB128" s="9"/>
      <c r="BC128" s="19"/>
      <c r="BD128" s="2"/>
      <c r="BE128" s="2"/>
      <c r="BF128" s="19"/>
      <c r="BG128" s="19"/>
      <c r="BH128" s="19"/>
      <c r="BI128" s="19"/>
      <c r="BJ128" s="19"/>
      <c r="BK128" s="19"/>
      <c r="BL128" s="19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9"/>
      <c r="BX128" s="2"/>
      <c r="BY128" s="2"/>
      <c r="BZ128" s="9"/>
      <c r="CA128" s="2"/>
      <c r="CB128" s="2"/>
      <c r="CC128" s="2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</row>
    <row r="129" spans="1:152" hidden="1" x14ac:dyDescent="0.45">
      <c r="A129" t="s">
        <v>108</v>
      </c>
      <c r="C129" s="1">
        <v>39538</v>
      </c>
      <c r="D129" s="2"/>
      <c r="E129" s="1"/>
      <c r="G129" s="2">
        <v>119</v>
      </c>
      <c r="H129" t="s">
        <v>104</v>
      </c>
      <c r="I129" s="19">
        <v>8.9</v>
      </c>
      <c r="J129">
        <v>750</v>
      </c>
      <c r="K129" s="2">
        <f t="shared" si="0"/>
        <v>149.81273408239699</v>
      </c>
      <c r="L129" s="2"/>
      <c r="M129" s="9"/>
      <c r="N129" s="9"/>
      <c r="O129" s="9"/>
      <c r="P129" s="9"/>
      <c r="Q129" s="2"/>
      <c r="R129" s="2"/>
      <c r="S129" s="2"/>
      <c r="T129" s="2"/>
      <c r="U129" s="2"/>
      <c r="V129" s="2"/>
      <c r="W129" s="2"/>
      <c r="X129" s="9"/>
      <c r="Y129" s="9"/>
      <c r="Z129" s="9"/>
      <c r="AA129" s="9"/>
      <c r="AB129" s="9"/>
      <c r="AC129" s="2">
        <v>598.70244787225965</v>
      </c>
      <c r="AD129" s="9"/>
      <c r="AE129" s="9"/>
      <c r="AF129" s="2">
        <v>250.73419059900598</v>
      </c>
      <c r="AG129" s="9">
        <v>3.2932674622914457</v>
      </c>
      <c r="AH129" s="9"/>
      <c r="AI129" s="9"/>
      <c r="AJ129" s="9"/>
      <c r="AK129" s="9"/>
      <c r="AL129" s="9"/>
      <c r="AM129" s="15">
        <f>AG129/AF129</f>
        <v>1.3134496952425209E-2</v>
      </c>
      <c r="AN129" s="9"/>
      <c r="AO129" s="9"/>
      <c r="AP129" s="9"/>
      <c r="AQ129" s="2">
        <v>9.847303475355865</v>
      </c>
      <c r="AR129" s="2"/>
      <c r="AS129" s="2">
        <v>246.58037938470383</v>
      </c>
      <c r="AT129" s="2"/>
      <c r="AU129" s="2">
        <v>22.139740237967793</v>
      </c>
      <c r="AV129" s="2">
        <v>400.25534410918567</v>
      </c>
      <c r="AW129" s="2">
        <v>678.82276720721313</v>
      </c>
      <c r="AX129" s="9"/>
      <c r="AY129" s="2"/>
      <c r="AZ129" s="2">
        <f>AC129+AF129+AW129</f>
        <v>1528.2594056784787</v>
      </c>
      <c r="BA129" s="2"/>
      <c r="BB129" s="9">
        <f>AW129/AZ129</f>
        <v>0.44418033004406487</v>
      </c>
      <c r="BC129" s="19"/>
      <c r="BD129" s="2"/>
      <c r="BE129" s="2"/>
      <c r="BF129" s="19"/>
      <c r="BG129" s="19"/>
      <c r="BH129" s="19"/>
      <c r="BI129" s="19"/>
      <c r="BJ129" s="9">
        <f>AC129/AZ129</f>
        <v>0.39175446632141786</v>
      </c>
      <c r="BK129" s="9">
        <f>AF129/AZ129</f>
        <v>0.16406520363451729</v>
      </c>
      <c r="BL129" s="9">
        <f>AW129/AZ129</f>
        <v>0.44418033004406487</v>
      </c>
      <c r="BM129" s="2">
        <v>182.9252996488612</v>
      </c>
      <c r="BN129" s="2">
        <v>50.697838328120348</v>
      </c>
      <c r="BO129" s="2">
        <v>55.202897834940948</v>
      </c>
      <c r="BP129" s="2">
        <v>70.334277790403945</v>
      </c>
      <c r="BQ129" s="2"/>
      <c r="BR129" s="2"/>
      <c r="BS129" s="2"/>
      <c r="BT129" s="2"/>
      <c r="BU129" s="2">
        <v>6.6902856953959837</v>
      </c>
      <c r="BV129" s="2"/>
      <c r="BW129" s="9"/>
      <c r="BX129" s="2"/>
      <c r="BY129" s="2"/>
      <c r="BZ129" s="9"/>
      <c r="CA129" s="2"/>
      <c r="CB129" s="2"/>
      <c r="CC129" s="2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</row>
    <row r="130" spans="1:152" hidden="1" x14ac:dyDescent="0.45">
      <c r="A130" t="s">
        <v>108</v>
      </c>
      <c r="C130" s="1">
        <v>39555</v>
      </c>
      <c r="D130" s="2"/>
      <c r="E130" s="1"/>
      <c r="G130" s="2">
        <v>136</v>
      </c>
      <c r="H130" t="s">
        <v>104</v>
      </c>
      <c r="I130" s="19">
        <v>8.9</v>
      </c>
      <c r="J130">
        <v>750</v>
      </c>
      <c r="K130" s="2">
        <f t="shared" si="0"/>
        <v>149.81273408239699</v>
      </c>
      <c r="L130" s="2"/>
      <c r="M130" s="9"/>
      <c r="N130" s="19">
        <v>25</v>
      </c>
      <c r="O130" s="19"/>
      <c r="P130" s="19"/>
      <c r="Q130" s="2"/>
      <c r="R130" s="2"/>
      <c r="S130" s="2"/>
      <c r="T130" s="2"/>
      <c r="U130" s="2"/>
      <c r="V130" s="2"/>
      <c r="W130" s="2"/>
      <c r="X130" s="9"/>
      <c r="Y130" s="9"/>
      <c r="Z130" s="9"/>
      <c r="AA130" s="9"/>
      <c r="AB130" s="9"/>
      <c r="AC130" s="2"/>
      <c r="AD130" s="9"/>
      <c r="AE130" s="9"/>
      <c r="AF130" s="2"/>
      <c r="AG130" s="9"/>
      <c r="AH130" s="9"/>
      <c r="AI130" s="9"/>
      <c r="AJ130" s="9"/>
      <c r="AK130" s="9"/>
      <c r="AL130" s="9"/>
      <c r="AM130" s="15"/>
      <c r="AN130" s="9"/>
      <c r="AO130" s="9"/>
      <c r="AP130" s="9"/>
      <c r="AQ130" s="2"/>
      <c r="AR130" s="2"/>
      <c r="AS130" s="2"/>
      <c r="AT130" s="2"/>
      <c r="AU130" s="2"/>
      <c r="AV130" s="2"/>
      <c r="AW130" s="2"/>
      <c r="AX130" s="9"/>
      <c r="AY130" s="2"/>
      <c r="AZ130" s="2"/>
      <c r="BA130" s="2"/>
      <c r="BB130" s="9"/>
      <c r="BC130" s="19"/>
      <c r="BD130" s="2"/>
      <c r="BE130" s="2"/>
      <c r="BF130" s="19"/>
      <c r="BG130" s="19"/>
      <c r="BH130" s="19"/>
      <c r="BI130" s="19"/>
      <c r="BJ130" s="19"/>
      <c r="BK130" s="19"/>
      <c r="BL130" s="19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9"/>
      <c r="BX130" s="2"/>
      <c r="BY130" s="2"/>
      <c r="BZ130" s="9"/>
      <c r="CA130" s="2"/>
      <c r="CB130" s="2"/>
      <c r="CC130" s="2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</row>
    <row r="131" spans="1:152" hidden="1" x14ac:dyDescent="0.45">
      <c r="A131" t="s">
        <v>108</v>
      </c>
      <c r="C131" s="1">
        <v>39563</v>
      </c>
      <c r="D131" s="2">
        <v>9</v>
      </c>
      <c r="E131" s="1" t="s">
        <v>196</v>
      </c>
      <c r="F131" t="s">
        <v>15</v>
      </c>
      <c r="G131" s="2">
        <v>144</v>
      </c>
      <c r="H131" t="s">
        <v>104</v>
      </c>
      <c r="I131" s="19">
        <v>8.9</v>
      </c>
      <c r="J131">
        <v>750</v>
      </c>
      <c r="K131" s="2">
        <f t="shared" si="0"/>
        <v>149.81273408239699</v>
      </c>
      <c r="L131" s="2"/>
      <c r="M131" s="9"/>
      <c r="N131" s="9"/>
      <c r="O131" s="9"/>
      <c r="P131" s="9"/>
      <c r="Q131" s="2"/>
      <c r="R131" s="2"/>
      <c r="S131" s="2"/>
      <c r="T131" s="2"/>
      <c r="U131" s="2"/>
      <c r="V131" s="2">
        <v>144</v>
      </c>
      <c r="W131" s="2"/>
      <c r="X131" s="9"/>
      <c r="Y131" s="9"/>
      <c r="Z131" s="9"/>
      <c r="AA131" s="9"/>
      <c r="AB131" s="9"/>
      <c r="AC131" s="2"/>
      <c r="AD131" s="9"/>
      <c r="AE131" s="9"/>
      <c r="AF131" s="2"/>
      <c r="AG131" s="9"/>
      <c r="AH131" s="9"/>
      <c r="AI131" s="9"/>
      <c r="AJ131" s="9"/>
      <c r="AK131" s="9"/>
      <c r="AL131" s="9"/>
      <c r="AM131" s="15"/>
      <c r="AN131" s="9"/>
      <c r="AO131" s="9"/>
      <c r="AP131" s="9"/>
      <c r="AQ131" s="2"/>
      <c r="AR131" s="2"/>
      <c r="AS131" s="2"/>
      <c r="AT131" s="2"/>
      <c r="AU131" s="2"/>
      <c r="AV131" s="2"/>
      <c r="AW131" s="2"/>
      <c r="AX131" s="9"/>
      <c r="AY131" s="2"/>
      <c r="AZ131" s="2"/>
      <c r="BA131" s="2"/>
      <c r="BB131" s="9"/>
      <c r="BC131" s="19"/>
      <c r="BD131" s="2"/>
      <c r="BE131" s="2"/>
      <c r="BF131" s="19"/>
      <c r="BG131" s="19"/>
      <c r="BH131" s="19"/>
      <c r="BI131" s="19"/>
      <c r="BJ131" s="19"/>
      <c r="BK131" s="19"/>
      <c r="BL131" s="19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9"/>
      <c r="BX131" s="2"/>
      <c r="BY131" s="2"/>
      <c r="BZ131" s="9"/>
      <c r="CA131" s="2"/>
      <c r="CB131" s="2"/>
      <c r="CC131" s="2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</row>
    <row r="132" spans="1:152" hidden="1" x14ac:dyDescent="0.45">
      <c r="A132" t="s">
        <v>108</v>
      </c>
      <c r="C132" s="1">
        <v>39578</v>
      </c>
      <c r="D132" s="2">
        <v>10</v>
      </c>
      <c r="E132" s="1" t="s">
        <v>97</v>
      </c>
      <c r="F132" t="s">
        <v>16</v>
      </c>
      <c r="G132" s="2">
        <v>159</v>
      </c>
      <c r="H132" t="s">
        <v>104</v>
      </c>
      <c r="I132" s="19">
        <v>8.9</v>
      </c>
      <c r="J132">
        <v>750</v>
      </c>
      <c r="K132" s="2">
        <f t="shared" si="0"/>
        <v>149.81273408239699</v>
      </c>
      <c r="L132" s="2"/>
      <c r="M132" s="9"/>
      <c r="N132" s="9"/>
      <c r="O132" s="9"/>
      <c r="P132" s="9"/>
      <c r="Q132" s="2"/>
      <c r="R132" s="2"/>
      <c r="S132" s="2"/>
      <c r="T132" s="2"/>
      <c r="U132" s="2"/>
      <c r="V132" s="2"/>
      <c r="W132" s="2"/>
      <c r="X132" s="9"/>
      <c r="Y132" s="9"/>
      <c r="Z132" s="9"/>
      <c r="AA132" s="9"/>
      <c r="AB132" s="9"/>
      <c r="AC132" s="2"/>
      <c r="AD132" s="9"/>
      <c r="AE132" s="9"/>
      <c r="AF132" s="2"/>
      <c r="AG132" s="9"/>
      <c r="AH132" s="9"/>
      <c r="AI132" s="9"/>
      <c r="AJ132" s="9"/>
      <c r="AK132" s="9"/>
      <c r="AL132" s="9"/>
      <c r="AM132" s="15"/>
      <c r="AN132" s="9"/>
      <c r="AO132" s="9"/>
      <c r="AP132" s="9"/>
      <c r="AQ132" s="2"/>
      <c r="AR132" s="2"/>
      <c r="AS132" s="2"/>
      <c r="AT132" s="2"/>
      <c r="AU132" s="2"/>
      <c r="AV132" s="2">
        <v>406.6916173233825</v>
      </c>
      <c r="AW132" s="2"/>
      <c r="AX132" s="9"/>
      <c r="AY132" s="2"/>
      <c r="AZ132" s="2"/>
      <c r="BA132" s="2"/>
      <c r="BB132" s="9"/>
      <c r="BC132" s="19">
        <v>34.424999999999997</v>
      </c>
      <c r="BD132" s="2">
        <v>140.00358926357441</v>
      </c>
      <c r="BE132" s="2"/>
      <c r="BF132" s="19">
        <v>6.1675589983953492</v>
      </c>
      <c r="BG132" s="19"/>
      <c r="BH132" s="19"/>
      <c r="BI132" s="19"/>
      <c r="BJ132" s="19"/>
      <c r="BK132" s="19"/>
      <c r="BL132" s="19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9"/>
      <c r="BX132" s="2"/>
      <c r="BY132" s="2"/>
      <c r="BZ132" s="9"/>
      <c r="CA132" s="2"/>
      <c r="CB132" s="2"/>
      <c r="CC132" s="2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</row>
    <row r="133" spans="1:152" hidden="1" x14ac:dyDescent="0.45">
      <c r="A133" t="s">
        <v>107</v>
      </c>
      <c r="C133" s="1">
        <v>39419</v>
      </c>
      <c r="D133" s="2">
        <v>1</v>
      </c>
      <c r="E133" s="1" t="s">
        <v>198</v>
      </c>
      <c r="F133" t="s">
        <v>10</v>
      </c>
      <c r="G133" s="2">
        <v>0</v>
      </c>
      <c r="H133" t="s">
        <v>64</v>
      </c>
      <c r="I133" s="19">
        <v>8.9</v>
      </c>
      <c r="J133">
        <v>750</v>
      </c>
      <c r="K133" s="2">
        <f t="shared" si="0"/>
        <v>149.81273408239699</v>
      </c>
      <c r="L133" s="2"/>
      <c r="M133" s="9"/>
      <c r="N133" s="9"/>
      <c r="O133" s="9"/>
      <c r="P133" s="9"/>
      <c r="Q133" s="2"/>
      <c r="R133" s="2"/>
      <c r="S133" s="2"/>
      <c r="T133" s="2"/>
      <c r="U133" s="2"/>
      <c r="V133" s="2"/>
      <c r="W133" s="2"/>
      <c r="X133" s="9"/>
      <c r="Y133" s="9"/>
      <c r="Z133" s="9"/>
      <c r="AA133" s="9"/>
      <c r="AB133" s="9"/>
      <c r="AC133" s="2"/>
      <c r="AD133" s="9"/>
      <c r="AE133" s="9"/>
      <c r="AF133" s="2"/>
      <c r="AG133" s="9"/>
      <c r="AH133" s="9"/>
      <c r="AI133" s="9"/>
      <c r="AJ133" s="9"/>
      <c r="AK133" s="9"/>
      <c r="AL133" s="9"/>
      <c r="AM133" s="15"/>
      <c r="AN133" s="9"/>
      <c r="AO133" s="9"/>
      <c r="AP133" s="9"/>
      <c r="AQ133" s="2">
        <v>0</v>
      </c>
      <c r="AR133" s="2"/>
      <c r="AS133" s="2">
        <v>0</v>
      </c>
      <c r="AT133" s="2"/>
      <c r="AU133" s="2">
        <v>0</v>
      </c>
      <c r="AV133" s="2">
        <v>0</v>
      </c>
      <c r="AW133" s="2"/>
      <c r="AX133" s="9"/>
      <c r="AY133" s="2"/>
      <c r="AZ133" s="2"/>
      <c r="BA133" s="2"/>
      <c r="BB133" s="9"/>
      <c r="BC133" s="19"/>
      <c r="BD133" s="2"/>
      <c r="BE133" s="2"/>
      <c r="BF133" s="19"/>
      <c r="BG133" s="19"/>
      <c r="BH133" s="19"/>
      <c r="BI133" s="19"/>
      <c r="BJ133" s="19"/>
      <c r="BK133" s="19"/>
      <c r="BL133" s="19"/>
      <c r="BM133" s="2">
        <v>0</v>
      </c>
      <c r="BN133" s="2">
        <v>0</v>
      </c>
      <c r="BO133" s="2">
        <v>0</v>
      </c>
      <c r="BP133" s="2">
        <v>0</v>
      </c>
      <c r="BQ133" s="2"/>
      <c r="BR133" s="2"/>
      <c r="BS133" s="2"/>
      <c r="BT133" s="2"/>
      <c r="BU133" s="2">
        <v>0</v>
      </c>
      <c r="BV133" s="2"/>
      <c r="BW133" s="9"/>
      <c r="BX133" s="2"/>
      <c r="BY133" s="2"/>
      <c r="BZ133" s="9"/>
      <c r="CA133" s="2"/>
      <c r="CB133" s="2"/>
      <c r="CC133" s="2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</row>
    <row r="134" spans="1:152" hidden="1" x14ac:dyDescent="0.45">
      <c r="A134" t="s">
        <v>107</v>
      </c>
      <c r="C134" s="1">
        <v>39440</v>
      </c>
      <c r="D134" s="2">
        <v>4</v>
      </c>
      <c r="E134" t="s">
        <v>199</v>
      </c>
      <c r="F134" t="s">
        <v>12</v>
      </c>
      <c r="G134" s="2">
        <v>21</v>
      </c>
      <c r="H134" t="s">
        <v>64</v>
      </c>
      <c r="I134" s="19">
        <v>8.9</v>
      </c>
      <c r="J134">
        <v>750</v>
      </c>
      <c r="K134" s="2">
        <f t="shared" si="0"/>
        <v>149.81273408239699</v>
      </c>
      <c r="L134" s="2"/>
      <c r="M134" s="9"/>
      <c r="N134" s="9"/>
      <c r="O134" s="9"/>
      <c r="P134" s="9"/>
      <c r="Q134" s="2"/>
      <c r="R134" s="2">
        <v>21</v>
      </c>
      <c r="S134" s="2"/>
      <c r="T134" s="2"/>
      <c r="U134" s="2"/>
      <c r="V134" s="2"/>
      <c r="W134" s="2"/>
      <c r="X134" s="9"/>
      <c r="Y134" s="9"/>
      <c r="Z134" s="9"/>
      <c r="AA134" s="9"/>
      <c r="AB134" s="9"/>
      <c r="AC134" s="2"/>
      <c r="AD134" s="9"/>
      <c r="AE134" s="9"/>
      <c r="AF134" s="2"/>
      <c r="AG134" s="9"/>
      <c r="AH134" s="9"/>
      <c r="AI134" s="9"/>
      <c r="AJ134" s="9"/>
      <c r="AK134" s="9"/>
      <c r="AL134" s="9"/>
      <c r="AM134" s="15"/>
      <c r="AN134" s="9"/>
      <c r="AO134" s="9"/>
      <c r="AP134" s="9"/>
      <c r="AQ134" s="2"/>
      <c r="AR134" s="2"/>
      <c r="AS134" s="2"/>
      <c r="AT134" s="2"/>
      <c r="AU134" s="2"/>
      <c r="AV134" s="2"/>
      <c r="AW134" s="2"/>
      <c r="AX134" s="9"/>
      <c r="AY134" s="2"/>
      <c r="AZ134" s="2"/>
      <c r="BA134" s="2"/>
      <c r="BB134" s="9"/>
      <c r="BC134" s="19"/>
      <c r="BD134" s="2"/>
      <c r="BE134" s="2"/>
      <c r="BF134" s="19"/>
      <c r="BG134" s="19"/>
      <c r="BH134" s="19"/>
      <c r="BI134" s="19"/>
      <c r="BJ134" s="19"/>
      <c r="BK134" s="19"/>
      <c r="BL134" s="19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9"/>
      <c r="BX134" s="2"/>
      <c r="BY134" s="2"/>
      <c r="BZ134" s="9"/>
      <c r="CA134" s="2"/>
      <c r="CB134" s="2"/>
      <c r="CC134" s="2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</row>
    <row r="135" spans="1:152" hidden="1" x14ac:dyDescent="0.45">
      <c r="A135" t="s">
        <v>107</v>
      </c>
      <c r="C135" s="1">
        <v>39443</v>
      </c>
      <c r="D135" s="2"/>
      <c r="E135" s="1"/>
      <c r="G135" s="2">
        <v>24</v>
      </c>
      <c r="H135" t="s">
        <v>64</v>
      </c>
      <c r="I135" s="19">
        <v>8.9</v>
      </c>
      <c r="J135">
        <v>750</v>
      </c>
      <c r="K135" s="2">
        <f t="shared" si="0"/>
        <v>149.81273408239699</v>
      </c>
      <c r="L135" s="2"/>
      <c r="M135" s="9"/>
      <c r="N135" s="19">
        <v>6.95</v>
      </c>
      <c r="O135" s="19"/>
      <c r="P135" s="19"/>
      <c r="Q135" s="2"/>
      <c r="R135" s="2"/>
      <c r="S135" s="2"/>
      <c r="T135" s="2"/>
      <c r="U135" s="2"/>
      <c r="V135" s="2"/>
      <c r="W135" s="2"/>
      <c r="X135" s="9"/>
      <c r="Y135" s="9"/>
      <c r="Z135" s="9"/>
      <c r="AA135" s="9"/>
      <c r="AB135" s="9"/>
      <c r="AC135" s="2"/>
      <c r="AD135" s="9"/>
      <c r="AE135" s="9"/>
      <c r="AF135" s="2"/>
      <c r="AG135" s="9"/>
      <c r="AH135" s="9"/>
      <c r="AI135" s="9"/>
      <c r="AJ135" s="9"/>
      <c r="AK135" s="9"/>
      <c r="AL135" s="9"/>
      <c r="AM135" s="15"/>
      <c r="AN135" s="9"/>
      <c r="AO135" s="9"/>
      <c r="AP135" s="9"/>
      <c r="AQ135" s="2"/>
      <c r="AR135" s="2"/>
      <c r="AS135" s="2"/>
      <c r="AT135" s="2"/>
      <c r="AU135" s="2"/>
      <c r="AV135" s="2"/>
      <c r="AW135" s="2"/>
      <c r="AX135" s="9"/>
      <c r="AY135" s="2"/>
      <c r="AZ135" s="2"/>
      <c r="BA135" s="2"/>
      <c r="BB135" s="9"/>
      <c r="BC135" s="19"/>
      <c r="BD135" s="2"/>
      <c r="BE135" s="2"/>
      <c r="BF135" s="19"/>
      <c r="BG135" s="19"/>
      <c r="BH135" s="19"/>
      <c r="BI135" s="19"/>
      <c r="BJ135" s="19"/>
      <c r="BK135" s="19"/>
      <c r="BL135" s="19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9"/>
      <c r="BX135" s="2"/>
      <c r="BY135" s="2"/>
      <c r="BZ135" s="9"/>
      <c r="CA135" s="2"/>
      <c r="CB135" s="2"/>
      <c r="CC135" s="2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</row>
    <row r="136" spans="1:152" hidden="1" x14ac:dyDescent="0.45">
      <c r="A136" t="s">
        <v>107</v>
      </c>
      <c r="C136" s="1">
        <v>39449</v>
      </c>
      <c r="D136" s="2"/>
      <c r="E136" s="1"/>
      <c r="G136" s="2">
        <v>30</v>
      </c>
      <c r="H136" t="s">
        <v>64</v>
      </c>
      <c r="I136" s="19">
        <v>8.9</v>
      </c>
      <c r="J136">
        <v>750</v>
      </c>
      <c r="K136" s="2">
        <f t="shared" si="0"/>
        <v>149.81273408239699</v>
      </c>
      <c r="L136" s="2"/>
      <c r="M136" s="9"/>
      <c r="N136" s="19">
        <v>9.5500000000000007</v>
      </c>
      <c r="O136" s="19"/>
      <c r="P136" s="19"/>
      <c r="Q136" s="2"/>
      <c r="R136" s="2"/>
      <c r="S136" s="2"/>
      <c r="T136" s="2"/>
      <c r="U136" s="2"/>
      <c r="V136" s="2"/>
      <c r="W136" s="2"/>
      <c r="X136" s="9"/>
      <c r="Y136" s="9"/>
      <c r="Z136" s="9"/>
      <c r="AA136" s="9"/>
      <c r="AB136" s="9"/>
      <c r="AC136" s="2"/>
      <c r="AD136" s="9"/>
      <c r="AE136" s="9"/>
      <c r="AF136" s="2"/>
      <c r="AG136" s="9">
        <v>0.35406578947368422</v>
      </c>
      <c r="AH136" s="9"/>
      <c r="AI136" s="9"/>
      <c r="AJ136" s="9"/>
      <c r="AK136" s="9"/>
      <c r="AL136" s="9"/>
      <c r="AM136" s="15"/>
      <c r="AN136" s="9"/>
      <c r="AO136" s="9"/>
      <c r="AP136" s="9"/>
      <c r="AQ136" s="2">
        <v>0</v>
      </c>
      <c r="AR136" s="2"/>
      <c r="AS136" s="2">
        <v>0</v>
      </c>
      <c r="AT136" s="2"/>
      <c r="AU136" s="2">
        <v>0</v>
      </c>
      <c r="AV136" s="2">
        <v>0</v>
      </c>
      <c r="AW136" s="2"/>
      <c r="AX136" s="9"/>
      <c r="AY136" s="2"/>
      <c r="AZ136" s="2"/>
      <c r="BA136" s="2"/>
      <c r="BB136" s="9"/>
      <c r="BC136" s="19"/>
      <c r="BD136" s="2"/>
      <c r="BE136" s="2"/>
      <c r="BF136" s="19"/>
      <c r="BG136" s="19"/>
      <c r="BH136" s="19"/>
      <c r="BI136" s="19"/>
      <c r="BJ136" s="19"/>
      <c r="BK136" s="19"/>
      <c r="BL136" s="19"/>
      <c r="BM136" s="2">
        <v>0</v>
      </c>
      <c r="BN136" s="2">
        <v>0</v>
      </c>
      <c r="BO136" s="2">
        <v>0</v>
      </c>
      <c r="BP136" s="2">
        <v>0</v>
      </c>
      <c r="BQ136" s="2"/>
      <c r="BR136" s="2"/>
      <c r="BS136" s="2"/>
      <c r="BT136" s="2"/>
      <c r="BU136" s="2">
        <v>0</v>
      </c>
      <c r="BV136" s="2"/>
      <c r="BW136" s="9"/>
      <c r="BX136" s="2"/>
      <c r="BY136" s="2"/>
      <c r="BZ136" s="9"/>
      <c r="CA136" s="2"/>
      <c r="CB136" s="2"/>
      <c r="CC136" s="2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</row>
    <row r="137" spans="1:152" hidden="1" x14ac:dyDescent="0.45">
      <c r="A137" t="s">
        <v>107</v>
      </c>
      <c r="C137" s="1">
        <v>39455</v>
      </c>
      <c r="D137" s="2"/>
      <c r="E137" s="1"/>
      <c r="G137" s="2">
        <v>36</v>
      </c>
      <c r="H137" t="s">
        <v>64</v>
      </c>
      <c r="I137" s="19">
        <v>8.9</v>
      </c>
      <c r="J137">
        <v>750</v>
      </c>
      <c r="K137" s="2">
        <f t="shared" si="0"/>
        <v>149.81273408239699</v>
      </c>
      <c r="L137" s="2"/>
      <c r="M137" s="9"/>
      <c r="N137" s="19">
        <v>10.65</v>
      </c>
      <c r="O137" s="19"/>
      <c r="P137" s="19"/>
      <c r="Q137" s="2"/>
      <c r="R137" s="2"/>
      <c r="S137" s="2"/>
      <c r="T137" s="2"/>
      <c r="U137" s="2"/>
      <c r="V137" s="2"/>
      <c r="W137" s="2"/>
      <c r="X137" s="9"/>
      <c r="Y137" s="9"/>
      <c r="Z137" s="9"/>
      <c r="AA137" s="9"/>
      <c r="AB137" s="9"/>
      <c r="AC137" s="2"/>
      <c r="AD137" s="9"/>
      <c r="AE137" s="9"/>
      <c r="AF137" s="2"/>
      <c r="AG137" s="9"/>
      <c r="AH137" s="9"/>
      <c r="AI137" s="9"/>
      <c r="AJ137" s="9"/>
      <c r="AK137" s="9"/>
      <c r="AL137" s="9"/>
      <c r="AM137" s="15"/>
      <c r="AN137" s="9"/>
      <c r="AO137" s="9"/>
      <c r="AP137" s="9"/>
      <c r="AQ137" s="2"/>
      <c r="AR137" s="2"/>
      <c r="AS137" s="2"/>
      <c r="AT137" s="2"/>
      <c r="AU137" s="2"/>
      <c r="AV137" s="2"/>
      <c r="AW137" s="2"/>
      <c r="AX137" s="9"/>
      <c r="AY137" s="2"/>
      <c r="AZ137" s="2"/>
      <c r="BA137" s="2"/>
      <c r="BB137" s="9"/>
      <c r="BC137" s="19"/>
      <c r="BD137" s="2"/>
      <c r="BE137" s="2"/>
      <c r="BF137" s="19"/>
      <c r="BG137" s="19"/>
      <c r="BH137" s="19"/>
      <c r="BI137" s="19"/>
      <c r="BJ137" s="19"/>
      <c r="BK137" s="19"/>
      <c r="BL137" s="19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9"/>
      <c r="BX137" s="2"/>
      <c r="BY137" s="2"/>
      <c r="BZ137" s="9"/>
      <c r="CA137" s="2"/>
      <c r="CB137" s="2"/>
      <c r="CC137" s="2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</row>
    <row r="138" spans="1:152" hidden="1" x14ac:dyDescent="0.45">
      <c r="A138" t="s">
        <v>107</v>
      </c>
      <c r="C138" s="1">
        <v>39461</v>
      </c>
      <c r="D138" s="2"/>
      <c r="E138" s="1"/>
      <c r="G138" s="2">
        <v>42</v>
      </c>
      <c r="H138" t="s">
        <v>64</v>
      </c>
      <c r="I138" s="19">
        <v>8.9</v>
      </c>
      <c r="J138">
        <v>750</v>
      </c>
      <c r="K138" s="2">
        <f t="shared" si="0"/>
        <v>149.81273408239699</v>
      </c>
      <c r="L138" s="2"/>
      <c r="M138" s="9"/>
      <c r="N138" s="9"/>
      <c r="O138" s="9"/>
      <c r="P138" s="9"/>
      <c r="Q138" s="2"/>
      <c r="R138" s="2"/>
      <c r="S138" s="2"/>
      <c r="T138" s="2"/>
      <c r="U138" s="2"/>
      <c r="V138" s="2"/>
      <c r="W138" s="2"/>
      <c r="X138" s="9"/>
      <c r="Y138" s="9"/>
      <c r="Z138" s="9"/>
      <c r="AA138" s="9"/>
      <c r="AB138" s="9"/>
      <c r="AC138" s="2"/>
      <c r="AD138" s="9"/>
      <c r="AE138" s="9"/>
      <c r="AF138" s="2"/>
      <c r="AG138" s="9">
        <v>1.7272960526315786</v>
      </c>
      <c r="AH138" s="9"/>
      <c r="AI138" s="9"/>
      <c r="AJ138" s="9"/>
      <c r="AK138" s="9"/>
      <c r="AL138" s="9"/>
      <c r="AM138" s="15"/>
      <c r="AN138" s="9"/>
      <c r="AO138" s="9"/>
      <c r="AP138" s="9"/>
      <c r="AQ138" s="2">
        <v>0</v>
      </c>
      <c r="AR138" s="2"/>
      <c r="AS138" s="2">
        <v>0</v>
      </c>
      <c r="AT138" s="2"/>
      <c r="AU138" s="2">
        <v>0</v>
      </c>
      <c r="AV138" s="2">
        <v>0</v>
      </c>
      <c r="AW138" s="2"/>
      <c r="AX138" s="9"/>
      <c r="AY138" s="2"/>
      <c r="AZ138" s="2"/>
      <c r="BA138" s="2"/>
      <c r="BB138" s="9"/>
      <c r="BC138" s="19"/>
      <c r="BD138" s="2"/>
      <c r="BE138" s="2"/>
      <c r="BF138" s="19"/>
      <c r="BG138" s="19"/>
      <c r="BH138" s="19"/>
      <c r="BI138" s="19"/>
      <c r="BJ138" s="19"/>
      <c r="BK138" s="19"/>
      <c r="BL138" s="19"/>
      <c r="BM138" s="2">
        <v>0</v>
      </c>
      <c r="BN138" s="2">
        <v>0</v>
      </c>
      <c r="BO138" s="2">
        <v>0</v>
      </c>
      <c r="BP138" s="2">
        <v>0</v>
      </c>
      <c r="BQ138" s="2"/>
      <c r="BR138" s="2"/>
      <c r="BS138" s="2"/>
      <c r="BT138" s="2"/>
      <c r="BU138" s="2">
        <v>0</v>
      </c>
      <c r="BV138" s="2"/>
      <c r="BW138" s="9"/>
      <c r="BX138" s="2"/>
      <c r="BY138" s="2"/>
      <c r="BZ138" s="9"/>
      <c r="CA138" s="2"/>
      <c r="CB138" s="2"/>
      <c r="CC138" s="2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</row>
    <row r="139" spans="1:152" hidden="1" x14ac:dyDescent="0.45">
      <c r="A139" t="s">
        <v>107</v>
      </c>
      <c r="C139" s="1">
        <v>39462</v>
      </c>
      <c r="D139" s="2"/>
      <c r="E139" s="1"/>
      <c r="G139" s="2">
        <v>43</v>
      </c>
      <c r="H139" t="s">
        <v>64</v>
      </c>
      <c r="I139" s="19">
        <v>8.9</v>
      </c>
      <c r="J139">
        <v>750</v>
      </c>
      <c r="K139" s="2">
        <f t="shared" si="0"/>
        <v>149.81273408239699</v>
      </c>
      <c r="L139" s="2"/>
      <c r="M139" s="9"/>
      <c r="N139" s="19">
        <v>13.25</v>
      </c>
      <c r="O139" s="19"/>
      <c r="P139" s="19"/>
      <c r="Q139" s="2"/>
      <c r="R139" s="2"/>
      <c r="S139" s="2"/>
      <c r="T139" s="2"/>
      <c r="U139" s="2"/>
      <c r="V139" s="2"/>
      <c r="W139" s="2"/>
      <c r="X139" s="9"/>
      <c r="Y139" s="9"/>
      <c r="Z139" s="9"/>
      <c r="AA139" s="9"/>
      <c r="AB139" s="9"/>
      <c r="AC139" s="2"/>
      <c r="AD139" s="9"/>
      <c r="AE139" s="9"/>
      <c r="AF139" s="2"/>
      <c r="AG139" s="9"/>
      <c r="AH139" s="9"/>
      <c r="AI139" s="9"/>
      <c r="AJ139" s="9"/>
      <c r="AK139" s="9"/>
      <c r="AL139" s="9"/>
      <c r="AM139" s="15"/>
      <c r="AN139" s="9"/>
      <c r="AO139" s="9"/>
      <c r="AP139" s="9"/>
      <c r="AQ139" s="2"/>
      <c r="AR139" s="2"/>
      <c r="AS139" s="2"/>
      <c r="AT139" s="2"/>
      <c r="AU139" s="2"/>
      <c r="AV139" s="2"/>
      <c r="AW139" s="2"/>
      <c r="AX139" s="9"/>
      <c r="AY139" s="2"/>
      <c r="AZ139" s="2"/>
      <c r="BA139" s="2"/>
      <c r="BB139" s="9"/>
      <c r="BC139" s="19"/>
      <c r="BD139" s="2"/>
      <c r="BE139" s="2"/>
      <c r="BF139" s="19"/>
      <c r="BG139" s="19"/>
      <c r="BH139" s="19"/>
      <c r="BI139" s="19"/>
      <c r="BJ139" s="19"/>
      <c r="BK139" s="19"/>
      <c r="BL139" s="19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9"/>
      <c r="BX139" s="2"/>
      <c r="BY139" s="2"/>
      <c r="BZ139" s="9"/>
      <c r="CA139" s="2"/>
      <c r="CB139" s="2"/>
      <c r="CC139" s="2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</row>
    <row r="140" spans="1:152" hidden="1" x14ac:dyDescent="0.45">
      <c r="A140" t="s">
        <v>107</v>
      </c>
      <c r="C140" s="1">
        <v>39465</v>
      </c>
      <c r="D140" s="2">
        <v>4</v>
      </c>
      <c r="E140" t="s">
        <v>195</v>
      </c>
      <c r="F140" t="s">
        <v>13</v>
      </c>
      <c r="G140" s="2">
        <v>48</v>
      </c>
      <c r="H140" t="s">
        <v>64</v>
      </c>
      <c r="I140" s="19">
        <v>8.9</v>
      </c>
      <c r="J140">
        <v>750</v>
      </c>
      <c r="K140" s="2">
        <f t="shared" si="0"/>
        <v>149.81273408239699</v>
      </c>
      <c r="L140" s="2"/>
      <c r="M140" s="9"/>
      <c r="N140" s="9"/>
      <c r="O140" s="9"/>
      <c r="P140" s="9"/>
      <c r="Q140" s="2"/>
      <c r="R140" s="2"/>
      <c r="S140" s="2">
        <v>48</v>
      </c>
      <c r="T140" s="2"/>
      <c r="U140" s="2"/>
      <c r="V140" s="2"/>
      <c r="W140" s="2"/>
      <c r="X140" s="9"/>
      <c r="Y140" s="9"/>
      <c r="Z140" s="9"/>
      <c r="AA140" s="9"/>
      <c r="AB140" s="9"/>
      <c r="AC140" s="2"/>
      <c r="AD140" s="9"/>
      <c r="AE140" s="9"/>
      <c r="AF140" s="2"/>
      <c r="AG140" s="9"/>
      <c r="AH140" s="9"/>
      <c r="AI140" s="9"/>
      <c r="AJ140" s="9"/>
      <c r="AK140" s="9"/>
      <c r="AL140" s="9"/>
      <c r="AM140" s="15"/>
      <c r="AN140" s="9"/>
      <c r="AO140" s="9"/>
      <c r="AP140" s="9"/>
      <c r="AQ140" s="2"/>
      <c r="AR140" s="2"/>
      <c r="AS140" s="2"/>
      <c r="AT140" s="2"/>
      <c r="AU140" s="2"/>
      <c r="AV140" s="2"/>
      <c r="AW140" s="2"/>
      <c r="AX140" s="9"/>
      <c r="AY140" s="2"/>
      <c r="AZ140" s="2"/>
      <c r="BA140" s="2"/>
      <c r="BB140" s="9"/>
      <c r="BC140" s="19"/>
      <c r="BD140" s="2"/>
      <c r="BE140" s="2"/>
      <c r="BF140" s="19"/>
      <c r="BG140" s="19"/>
      <c r="BH140" s="19"/>
      <c r="BI140" s="19"/>
      <c r="BJ140" s="19"/>
      <c r="BK140" s="19"/>
      <c r="BL140" s="19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9"/>
      <c r="BX140" s="2"/>
      <c r="BY140" s="2"/>
      <c r="BZ140" s="9"/>
      <c r="CA140" s="2"/>
      <c r="CB140" s="2"/>
      <c r="CC140" s="2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</row>
    <row r="141" spans="1:152" hidden="1" x14ac:dyDescent="0.45">
      <c r="A141" t="s">
        <v>107</v>
      </c>
      <c r="C141" s="1">
        <v>39468</v>
      </c>
      <c r="D141" s="2"/>
      <c r="E141" s="1"/>
      <c r="G141" s="2">
        <v>49</v>
      </c>
      <c r="H141" t="s">
        <v>64</v>
      </c>
      <c r="I141" s="19">
        <v>8.9</v>
      </c>
      <c r="J141">
        <v>750</v>
      </c>
      <c r="K141" s="2">
        <f t="shared" si="0"/>
        <v>149.81273408239699</v>
      </c>
      <c r="L141" s="2"/>
      <c r="M141" s="9"/>
      <c r="N141" s="9"/>
      <c r="O141" s="9"/>
      <c r="P141" s="9"/>
      <c r="Q141" s="2"/>
      <c r="R141" s="2"/>
      <c r="S141" s="2"/>
      <c r="T141" s="2"/>
      <c r="U141" s="2"/>
      <c r="V141" s="2"/>
      <c r="W141" s="2"/>
      <c r="X141" s="9"/>
      <c r="Y141" s="9"/>
      <c r="Z141" s="9"/>
      <c r="AA141" s="9"/>
      <c r="AB141" s="9"/>
      <c r="AC141" s="2">
        <v>222.18721795081007</v>
      </c>
      <c r="AD141" s="9"/>
      <c r="AE141" s="9"/>
      <c r="AF141" s="2">
        <v>199.75820935066611</v>
      </c>
      <c r="AG141" s="9">
        <v>3.5969225078213958</v>
      </c>
      <c r="AH141" s="9"/>
      <c r="AI141" s="9"/>
      <c r="AJ141" s="9"/>
      <c r="AK141" s="9"/>
      <c r="AL141" s="9"/>
      <c r="AM141" s="15">
        <f>AG141/AF141</f>
        <v>1.8006381412376239E-2</v>
      </c>
      <c r="AN141" s="9"/>
      <c r="AO141" s="9"/>
      <c r="AP141" s="9"/>
      <c r="AQ141" s="2">
        <v>13.868561730927672</v>
      </c>
      <c r="AR141" s="2"/>
      <c r="AS141" s="2">
        <v>8.2035007614353166</v>
      </c>
      <c r="AT141" s="2"/>
      <c r="AU141" s="2">
        <v>0</v>
      </c>
      <c r="AV141" s="2">
        <v>0</v>
      </c>
      <c r="AW141" s="2">
        <v>22.072062492362988</v>
      </c>
      <c r="AX141" s="9"/>
      <c r="AY141" s="2"/>
      <c r="AZ141" s="2">
        <f>AC141+AF141+AW141</f>
        <v>444.01748979383916</v>
      </c>
      <c r="BA141" s="2"/>
      <c r="BB141" s="9">
        <f>AW141/AZ141</f>
        <v>4.9709894316575735E-2</v>
      </c>
      <c r="BC141" s="19"/>
      <c r="BD141" s="2"/>
      <c r="BE141" s="2"/>
      <c r="BF141" s="19"/>
      <c r="BG141" s="19"/>
      <c r="BH141" s="19"/>
      <c r="BI141" s="19"/>
      <c r="BJ141" s="9">
        <f>AC141/AZ141</f>
        <v>0.50040195050418701</v>
      </c>
      <c r="BK141" s="9">
        <f>AF141/AZ141</f>
        <v>0.44988815517923725</v>
      </c>
      <c r="BL141" s="9">
        <f>AW141/AZ141</f>
        <v>4.9709894316575735E-2</v>
      </c>
      <c r="BM141" s="2">
        <v>180.65044808946425</v>
      </c>
      <c r="BN141" s="2">
        <v>147.03073388169642</v>
      </c>
      <c r="BO141" s="2">
        <v>33.619714207767828</v>
      </c>
      <c r="BP141" s="2">
        <v>0</v>
      </c>
      <c r="BQ141" s="2"/>
      <c r="BR141" s="2"/>
      <c r="BS141" s="2"/>
      <c r="BT141" s="2"/>
      <c r="BU141" s="2">
        <v>0</v>
      </c>
      <c r="BV141" s="2"/>
      <c r="BW141" s="9"/>
      <c r="BX141" s="2"/>
      <c r="BY141" s="2"/>
      <c r="BZ141" s="9"/>
      <c r="CA141" s="2"/>
      <c r="CB141" s="2"/>
      <c r="CC141" s="2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</row>
    <row r="142" spans="1:152" hidden="1" x14ac:dyDescent="0.45">
      <c r="A142" t="s">
        <v>107</v>
      </c>
      <c r="C142" s="1">
        <v>39470</v>
      </c>
      <c r="D142" s="2"/>
      <c r="E142" s="1"/>
      <c r="G142" s="2">
        <v>51</v>
      </c>
      <c r="H142" t="s">
        <v>64</v>
      </c>
      <c r="I142" s="19">
        <v>8.9</v>
      </c>
      <c r="J142">
        <v>750</v>
      </c>
      <c r="K142" s="2">
        <f t="shared" si="0"/>
        <v>149.81273408239699</v>
      </c>
      <c r="L142" s="2"/>
      <c r="M142" s="9"/>
      <c r="N142" s="19">
        <v>15.7</v>
      </c>
      <c r="O142" s="19"/>
      <c r="P142" s="19"/>
      <c r="Q142" s="2"/>
      <c r="R142" s="2"/>
      <c r="S142" s="2"/>
      <c r="T142" s="2"/>
      <c r="U142" s="2"/>
      <c r="V142" s="2"/>
      <c r="W142" s="2"/>
      <c r="X142" s="9"/>
      <c r="Y142" s="9"/>
      <c r="Z142" s="9"/>
      <c r="AA142" s="9"/>
      <c r="AB142" s="9"/>
      <c r="AC142" s="2"/>
      <c r="AD142" s="9"/>
      <c r="AE142" s="9"/>
      <c r="AF142" s="2"/>
      <c r="AG142" s="9"/>
      <c r="AH142" s="9"/>
      <c r="AI142" s="9"/>
      <c r="AJ142" s="9"/>
      <c r="AK142" s="9"/>
      <c r="AL142" s="9"/>
      <c r="AM142" s="15"/>
      <c r="AN142" s="9"/>
      <c r="AO142" s="9"/>
      <c r="AP142" s="9"/>
      <c r="AQ142" s="2"/>
      <c r="AR142" s="2"/>
      <c r="AS142" s="2"/>
      <c r="AT142" s="2"/>
      <c r="AU142" s="2"/>
      <c r="AV142" s="2"/>
      <c r="AW142" s="2"/>
      <c r="AX142" s="9"/>
      <c r="AY142" s="2"/>
      <c r="AZ142" s="2"/>
      <c r="BA142" s="2"/>
      <c r="BB142" s="9"/>
      <c r="BC142" s="19"/>
      <c r="BD142" s="2"/>
      <c r="BE142" s="2"/>
      <c r="BF142" s="19"/>
      <c r="BG142" s="19"/>
      <c r="BH142" s="19"/>
      <c r="BI142" s="19"/>
      <c r="BJ142" s="19"/>
      <c r="BK142" s="19"/>
      <c r="BL142" s="19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9"/>
      <c r="BX142" s="2"/>
      <c r="BY142" s="2"/>
      <c r="BZ142" s="9"/>
      <c r="CA142" s="2"/>
      <c r="CB142" s="2"/>
      <c r="CC142" s="2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</row>
    <row r="143" spans="1:152" hidden="1" x14ac:dyDescent="0.45">
      <c r="A143" t="s">
        <v>107</v>
      </c>
      <c r="C143" s="1">
        <v>39476</v>
      </c>
      <c r="D143" s="2"/>
      <c r="E143" s="1"/>
      <c r="G143" s="2">
        <v>57</v>
      </c>
      <c r="H143" t="s">
        <v>64</v>
      </c>
      <c r="I143" s="19">
        <v>8.9</v>
      </c>
      <c r="J143">
        <v>750</v>
      </c>
      <c r="K143" s="2">
        <f t="shared" si="0"/>
        <v>149.81273408239699</v>
      </c>
      <c r="L143" s="2"/>
      <c r="M143" s="9"/>
      <c r="N143" s="19">
        <v>16.8</v>
      </c>
      <c r="O143" s="19"/>
      <c r="P143" s="19"/>
      <c r="Q143" s="2"/>
      <c r="R143" s="2"/>
      <c r="S143" s="2"/>
      <c r="T143" s="2"/>
      <c r="U143" s="2"/>
      <c r="V143" s="2"/>
      <c r="W143" s="2"/>
      <c r="X143" s="9"/>
      <c r="Y143" s="9"/>
      <c r="Z143" s="9"/>
      <c r="AA143" s="9"/>
      <c r="AB143" s="9"/>
      <c r="AC143" s="2"/>
      <c r="AD143" s="9"/>
      <c r="AE143" s="9"/>
      <c r="AF143" s="2"/>
      <c r="AG143" s="9"/>
      <c r="AH143" s="9"/>
      <c r="AI143" s="9"/>
      <c r="AJ143" s="9"/>
      <c r="AK143" s="9"/>
      <c r="AL143" s="9"/>
      <c r="AM143" s="15"/>
      <c r="AN143" s="9"/>
      <c r="AO143" s="9"/>
      <c r="AP143" s="9"/>
      <c r="AQ143" s="2"/>
      <c r="AR143" s="2"/>
      <c r="AS143" s="2"/>
      <c r="AT143" s="2"/>
      <c r="AU143" s="2"/>
      <c r="AV143" s="2"/>
      <c r="AW143" s="2"/>
      <c r="AX143" s="9"/>
      <c r="AY143" s="2"/>
      <c r="AZ143" s="2"/>
      <c r="BA143" s="2"/>
      <c r="BB143" s="9"/>
      <c r="BC143" s="19"/>
      <c r="BD143" s="2"/>
      <c r="BE143" s="2"/>
      <c r="BF143" s="19"/>
      <c r="BG143" s="19"/>
      <c r="BH143" s="19"/>
      <c r="BI143" s="19"/>
      <c r="BJ143" s="19"/>
      <c r="BK143" s="19"/>
      <c r="BL143" s="19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9"/>
      <c r="BX143" s="2"/>
      <c r="BY143" s="2"/>
      <c r="BZ143" s="9"/>
      <c r="CA143" s="2"/>
      <c r="CB143" s="2"/>
      <c r="CC143" s="2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</row>
    <row r="144" spans="1:152" hidden="1" x14ac:dyDescent="0.45">
      <c r="A144" t="s">
        <v>107</v>
      </c>
      <c r="C144" s="1">
        <v>39483</v>
      </c>
      <c r="D144" s="2">
        <v>6</v>
      </c>
      <c r="E144" s="1" t="s">
        <v>229</v>
      </c>
      <c r="F144" t="s">
        <v>78</v>
      </c>
      <c r="G144" s="2">
        <v>64</v>
      </c>
      <c r="H144" t="s">
        <v>64</v>
      </c>
      <c r="I144" s="19">
        <v>8.9</v>
      </c>
      <c r="J144">
        <v>750</v>
      </c>
      <c r="K144" s="2">
        <f t="shared" si="0"/>
        <v>149.81273408239699</v>
      </c>
      <c r="L144" s="2"/>
      <c r="M144" s="9"/>
      <c r="N144" s="9"/>
      <c r="O144" s="9"/>
      <c r="P144" s="9"/>
      <c r="Q144" s="2"/>
      <c r="R144" s="2"/>
      <c r="S144" s="2"/>
      <c r="T144" s="2"/>
      <c r="U144" s="2"/>
      <c r="V144" s="2"/>
      <c r="W144" s="2"/>
      <c r="X144" s="9"/>
      <c r="Y144" s="9"/>
      <c r="Z144" s="9"/>
      <c r="AA144" s="9"/>
      <c r="AB144" s="9"/>
      <c r="AC144" s="2">
        <v>325.43746106261619</v>
      </c>
      <c r="AD144" s="9"/>
      <c r="AE144" s="9"/>
      <c r="AF144" s="2">
        <v>217.79957452271418</v>
      </c>
      <c r="AG144" s="9">
        <v>2.601330752186318</v>
      </c>
      <c r="AH144" s="9"/>
      <c r="AI144" s="9"/>
      <c r="AJ144" s="9"/>
      <c r="AK144" s="9"/>
      <c r="AL144" s="9"/>
      <c r="AM144" s="15">
        <f>AG144/AF144</f>
        <v>1.1943690697683283E-2</v>
      </c>
      <c r="AN144" s="9"/>
      <c r="AO144" s="9"/>
      <c r="AP144" s="9"/>
      <c r="AQ144" s="2">
        <v>12.905493030444783</v>
      </c>
      <c r="AR144" s="2"/>
      <c r="AS144" s="2">
        <v>158.62759077473592</v>
      </c>
      <c r="AT144" s="2"/>
      <c r="AU144" s="2">
        <v>0</v>
      </c>
      <c r="AV144" s="2">
        <v>0</v>
      </c>
      <c r="AW144" s="2">
        <v>171.53308380518072</v>
      </c>
      <c r="AX144" s="9"/>
      <c r="AY144" s="2"/>
      <c r="AZ144" s="2">
        <f>AC144+AF144+AW144</f>
        <v>714.77011939051113</v>
      </c>
      <c r="BA144" s="2"/>
      <c r="BB144" s="9">
        <f>AW144/AZ144</f>
        <v>0.23998356835544277</v>
      </c>
      <c r="BC144" s="19"/>
      <c r="BD144" s="2"/>
      <c r="BE144" s="2"/>
      <c r="BF144" s="19"/>
      <c r="BG144" s="19"/>
      <c r="BH144" s="19"/>
      <c r="BI144" s="19"/>
      <c r="BJ144" s="9">
        <f>AC144/AZ144</f>
        <v>0.45530367349451978</v>
      </c>
      <c r="BK144" s="9">
        <f>AF144/AZ144</f>
        <v>0.3047127581500374</v>
      </c>
      <c r="BL144" s="9">
        <f>AW144/AZ144</f>
        <v>0.23998356835544277</v>
      </c>
      <c r="BM144" s="2">
        <v>176.80708600110674</v>
      </c>
      <c r="BN144" s="2">
        <v>99.400450360789961</v>
      </c>
      <c r="BO144" s="2">
        <v>77.406635640316779</v>
      </c>
      <c r="BP144" s="2">
        <v>0</v>
      </c>
      <c r="BQ144" s="2"/>
      <c r="BR144" s="2"/>
      <c r="BS144" s="2"/>
      <c r="BT144" s="2"/>
      <c r="BU144" s="2">
        <v>0</v>
      </c>
      <c r="BV144" s="2"/>
      <c r="BW144" s="9"/>
      <c r="BX144" s="2"/>
      <c r="BY144" s="2"/>
      <c r="BZ144" s="9"/>
      <c r="CA144" s="2"/>
      <c r="CB144" s="2"/>
      <c r="CC144" s="2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</row>
    <row r="145" spans="1:152" hidden="1" x14ac:dyDescent="0.45">
      <c r="A145" t="s">
        <v>107</v>
      </c>
      <c r="C145" s="1">
        <v>39484</v>
      </c>
      <c r="D145" s="2"/>
      <c r="E145" s="1"/>
      <c r="G145" s="2">
        <v>65</v>
      </c>
      <c r="H145" t="s">
        <v>64</v>
      </c>
      <c r="I145" s="19">
        <v>8.9</v>
      </c>
      <c r="J145">
        <v>750</v>
      </c>
      <c r="K145" s="2">
        <f t="shared" si="0"/>
        <v>149.81273408239699</v>
      </c>
      <c r="L145" s="2"/>
      <c r="M145" s="9"/>
      <c r="N145" s="19">
        <v>18.149999999999999</v>
      </c>
      <c r="O145" s="19"/>
      <c r="P145" s="19"/>
      <c r="Q145" s="2"/>
      <c r="R145" s="2"/>
      <c r="S145" s="2"/>
      <c r="T145" s="2"/>
      <c r="U145" s="2"/>
      <c r="V145" s="2"/>
      <c r="W145" s="2"/>
      <c r="X145" s="9"/>
      <c r="Y145" s="9"/>
      <c r="Z145" s="9"/>
      <c r="AA145" s="9"/>
      <c r="AB145" s="9"/>
      <c r="AC145" s="2"/>
      <c r="AD145" s="9"/>
      <c r="AE145" s="9"/>
      <c r="AF145" s="2"/>
      <c r="AG145" s="31"/>
      <c r="AH145" s="9"/>
      <c r="AI145" s="9"/>
      <c r="AJ145" s="9"/>
      <c r="AK145" s="9"/>
      <c r="AL145" s="9"/>
      <c r="AM145" s="15"/>
      <c r="AN145" s="9"/>
      <c r="AO145" s="9"/>
      <c r="AP145" s="9"/>
      <c r="AQ145" s="2"/>
      <c r="AR145" s="2"/>
      <c r="AS145" s="2"/>
      <c r="AT145" s="2"/>
      <c r="AU145" s="2"/>
      <c r="AV145" s="2"/>
      <c r="AW145" s="2"/>
      <c r="AX145" s="9"/>
      <c r="AY145" s="2"/>
      <c r="AZ145" s="2"/>
      <c r="BA145" s="2"/>
      <c r="BB145" s="9"/>
      <c r="BC145" s="19"/>
      <c r="BD145" s="2"/>
      <c r="BE145" s="2"/>
      <c r="BF145" s="19"/>
      <c r="BG145" s="19"/>
      <c r="BH145" s="19"/>
      <c r="BI145" s="19"/>
      <c r="BJ145" s="19"/>
      <c r="BK145" s="19"/>
      <c r="BL145" s="19"/>
      <c r="BM145" s="2"/>
      <c r="BN145" s="27"/>
      <c r="BO145" s="27"/>
      <c r="BP145" s="2"/>
      <c r="BQ145" s="27"/>
      <c r="BR145" s="27"/>
      <c r="BS145" s="27"/>
      <c r="BT145" s="27"/>
      <c r="BU145" s="27"/>
      <c r="BV145" s="2"/>
      <c r="BW145" s="9"/>
      <c r="BX145" s="2"/>
      <c r="BY145" s="2"/>
      <c r="BZ145" s="9"/>
      <c r="CA145" s="2"/>
      <c r="CB145" s="2"/>
      <c r="CC145" s="2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</row>
    <row r="146" spans="1:152" hidden="1" x14ac:dyDescent="0.45">
      <c r="A146" t="s">
        <v>107</v>
      </c>
      <c r="C146" s="1">
        <v>39491</v>
      </c>
      <c r="D146" s="2"/>
      <c r="E146" s="1"/>
      <c r="G146" s="2">
        <v>72</v>
      </c>
      <c r="H146" t="s">
        <v>64</v>
      </c>
      <c r="I146" s="19">
        <v>8.9</v>
      </c>
      <c r="J146">
        <v>750</v>
      </c>
      <c r="K146" s="2">
        <f t="shared" si="0"/>
        <v>149.81273408239699</v>
      </c>
      <c r="L146" s="2"/>
      <c r="M146" s="9"/>
      <c r="N146" s="19">
        <v>18.25</v>
      </c>
      <c r="O146" s="19"/>
      <c r="P146" s="19"/>
      <c r="Q146" s="2"/>
      <c r="R146" s="2"/>
      <c r="S146" s="2"/>
      <c r="T146" s="2"/>
      <c r="U146" s="2"/>
      <c r="V146" s="2"/>
      <c r="W146" s="2"/>
      <c r="X146" s="9"/>
      <c r="Y146" s="9"/>
      <c r="Z146" s="9"/>
      <c r="AA146" s="9"/>
      <c r="AB146" s="9"/>
      <c r="AC146" s="2"/>
      <c r="AD146" s="9"/>
      <c r="AE146" s="9"/>
      <c r="AF146" s="2"/>
      <c r="AG146" s="31"/>
      <c r="AH146" s="9"/>
      <c r="AI146" s="9"/>
      <c r="AJ146" s="9"/>
      <c r="AK146" s="9"/>
      <c r="AL146" s="9"/>
      <c r="AM146" s="15"/>
      <c r="AN146" s="9"/>
      <c r="AO146" s="9"/>
      <c r="AP146" s="9"/>
      <c r="AQ146" s="2"/>
      <c r="AR146" s="2"/>
      <c r="AS146" s="2"/>
      <c r="AT146" s="2"/>
      <c r="AU146" s="2"/>
      <c r="AV146" s="2"/>
      <c r="AW146" s="2"/>
      <c r="AX146" s="9"/>
      <c r="AY146" s="2"/>
      <c r="AZ146" s="2"/>
      <c r="BA146" s="2"/>
      <c r="BB146" s="9"/>
      <c r="BC146" s="19"/>
      <c r="BD146" s="2"/>
      <c r="BE146" s="2"/>
      <c r="BF146" s="19"/>
      <c r="BG146" s="19"/>
      <c r="BH146" s="19"/>
      <c r="BI146" s="19"/>
      <c r="BJ146" s="19"/>
      <c r="BK146" s="19"/>
      <c r="BL146" s="19"/>
      <c r="BM146" s="2"/>
      <c r="BN146" s="27"/>
      <c r="BO146" s="27"/>
      <c r="BP146" s="2"/>
      <c r="BQ146" s="27"/>
      <c r="BR146" s="27"/>
      <c r="BS146" s="27"/>
      <c r="BT146" s="27"/>
      <c r="BU146" s="27"/>
      <c r="BV146" s="2"/>
      <c r="BW146" s="9"/>
      <c r="BX146" s="2"/>
      <c r="BY146" s="2"/>
      <c r="BZ146" s="9"/>
      <c r="CA146" s="2"/>
      <c r="CB146" s="2"/>
      <c r="CC146" s="2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</row>
    <row r="147" spans="1:152" hidden="1" x14ac:dyDescent="0.45">
      <c r="A147" t="s">
        <v>107</v>
      </c>
      <c r="C147" s="1">
        <v>39497</v>
      </c>
      <c r="D147" s="2"/>
      <c r="E147" s="1"/>
      <c r="G147" s="2">
        <v>78</v>
      </c>
      <c r="H147" t="s">
        <v>64</v>
      </c>
      <c r="I147" s="19">
        <v>8.9</v>
      </c>
      <c r="J147">
        <v>750</v>
      </c>
      <c r="K147" s="2">
        <f t="shared" si="0"/>
        <v>149.81273408239699</v>
      </c>
      <c r="L147" s="2"/>
      <c r="M147" s="9"/>
      <c r="N147" s="19">
        <v>19.899999999999999</v>
      </c>
      <c r="O147" s="19"/>
      <c r="P147" s="19"/>
      <c r="Q147" s="2"/>
      <c r="R147" s="2"/>
      <c r="S147" s="2"/>
      <c r="T147" s="2"/>
      <c r="U147" s="2"/>
      <c r="V147" s="2"/>
      <c r="W147" s="2"/>
      <c r="X147" s="9"/>
      <c r="Y147" s="9"/>
      <c r="Z147" s="9"/>
      <c r="AA147" s="9"/>
      <c r="AB147" s="9"/>
      <c r="AC147" s="2">
        <v>419.61464988027876</v>
      </c>
      <c r="AD147" s="9"/>
      <c r="AE147" s="9"/>
      <c r="AF147" s="2">
        <v>251.93294961098286</v>
      </c>
      <c r="AG147" s="31">
        <v>3.757716316662616</v>
      </c>
      <c r="AH147" s="9"/>
      <c r="AI147" s="9"/>
      <c r="AJ147" s="9"/>
      <c r="AK147" s="9"/>
      <c r="AL147" s="9"/>
      <c r="AM147" s="15">
        <f>AG147/AF147</f>
        <v>1.4915541307578136E-2</v>
      </c>
      <c r="AN147" s="9"/>
      <c r="AO147" s="9"/>
      <c r="AP147" s="9"/>
      <c r="AQ147" s="2">
        <v>2.7056172186881664</v>
      </c>
      <c r="AR147" s="2"/>
      <c r="AS147" s="2">
        <v>227.38195660426328</v>
      </c>
      <c r="AT147" s="2"/>
      <c r="AU147" s="2">
        <v>0</v>
      </c>
      <c r="AV147" s="2">
        <v>0</v>
      </c>
      <c r="AW147" s="2">
        <v>230.08757382295144</v>
      </c>
      <c r="AX147" s="9"/>
      <c r="AY147" s="2"/>
      <c r="AZ147" s="2">
        <f>AC147+AF147+AW147</f>
        <v>901.63517331421303</v>
      </c>
      <c r="BA147" s="2"/>
      <c r="BB147" s="9">
        <f>AW147/AZ147</f>
        <v>0.25518921691708191</v>
      </c>
      <c r="BC147" s="19"/>
      <c r="BD147" s="2"/>
      <c r="BE147" s="2"/>
      <c r="BF147" s="19"/>
      <c r="BG147" s="19"/>
      <c r="BH147" s="19"/>
      <c r="BI147" s="19"/>
      <c r="BJ147" s="9">
        <f>AC147/AZ147</f>
        <v>0.46539294639301548</v>
      </c>
      <c r="BK147" s="9">
        <f>AF147/AZ147</f>
        <v>0.27941783668990267</v>
      </c>
      <c r="BL147" s="9">
        <f>AW147/AZ147</f>
        <v>0.25518921691708191</v>
      </c>
      <c r="BM147" s="2">
        <v>117.84217388603241</v>
      </c>
      <c r="BN147" s="27">
        <v>14.547301319374416</v>
      </c>
      <c r="BO147" s="27">
        <v>103.294872566658</v>
      </c>
      <c r="BP147" s="2">
        <v>0</v>
      </c>
      <c r="BQ147" s="27"/>
      <c r="BR147" s="27"/>
      <c r="BS147" s="27"/>
      <c r="BT147" s="27"/>
      <c r="BU147" s="27">
        <v>0</v>
      </c>
      <c r="BV147" s="2"/>
      <c r="BW147" s="9"/>
      <c r="BX147" s="2"/>
      <c r="BY147" s="2"/>
      <c r="BZ147" s="9"/>
      <c r="CA147" s="2"/>
      <c r="CB147" s="2"/>
      <c r="CC147" s="2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</row>
    <row r="148" spans="1:152" hidden="1" x14ac:dyDescent="0.45">
      <c r="A148" t="s">
        <v>107</v>
      </c>
      <c r="C148" s="1">
        <v>39510</v>
      </c>
      <c r="D148" s="2">
        <v>7</v>
      </c>
      <c r="E148" t="s">
        <v>197</v>
      </c>
      <c r="F148" t="s">
        <v>14</v>
      </c>
      <c r="G148" s="2">
        <v>91</v>
      </c>
      <c r="H148" t="s">
        <v>64</v>
      </c>
      <c r="I148" s="19">
        <v>8.9</v>
      </c>
      <c r="J148">
        <v>750</v>
      </c>
      <c r="K148" s="2">
        <f t="shared" si="0"/>
        <v>149.81273408239699</v>
      </c>
      <c r="L148" s="2"/>
      <c r="M148" s="9"/>
      <c r="N148" s="19">
        <v>22.3</v>
      </c>
      <c r="O148" s="19"/>
      <c r="P148" s="19"/>
      <c r="Q148" s="2"/>
      <c r="R148" s="2"/>
      <c r="S148" s="2"/>
      <c r="T148" s="2"/>
      <c r="U148" s="2">
        <v>91</v>
      </c>
      <c r="V148" s="2"/>
      <c r="W148" s="2"/>
      <c r="X148" s="9"/>
      <c r="Y148" s="9"/>
      <c r="Z148" s="9"/>
      <c r="AA148" s="9"/>
      <c r="AB148" s="9"/>
      <c r="AC148" s="2">
        <v>552.05716329936308</v>
      </c>
      <c r="AD148" s="9"/>
      <c r="AE148" s="9"/>
      <c r="AF148" s="2">
        <v>262.98899443969219</v>
      </c>
      <c r="AG148" s="31">
        <v>4.4318276474281655</v>
      </c>
      <c r="AH148" s="9"/>
      <c r="AI148" s="9"/>
      <c r="AJ148" s="9"/>
      <c r="AK148" s="9"/>
      <c r="AL148" s="9"/>
      <c r="AM148" s="15">
        <f>AG148/AF148</f>
        <v>1.6851760876421231E-2</v>
      </c>
      <c r="AN148" s="9"/>
      <c r="AO148" s="9"/>
      <c r="AP148" s="9"/>
      <c r="AQ148" s="2">
        <v>0.38979362514412574</v>
      </c>
      <c r="AR148" s="2"/>
      <c r="AS148" s="2">
        <v>345.13764102161815</v>
      </c>
      <c r="AT148" s="2"/>
      <c r="AU148" s="2">
        <v>0</v>
      </c>
      <c r="AV148" s="2">
        <v>0</v>
      </c>
      <c r="AW148" s="2">
        <v>345.52743464676229</v>
      </c>
      <c r="AX148" s="9"/>
      <c r="AY148" s="2"/>
      <c r="AZ148" s="2">
        <f>AC148+AF148+AW148</f>
        <v>1160.5735923858176</v>
      </c>
      <c r="BA148" s="2"/>
      <c r="BB148" s="9">
        <f>AW148/AZ148</f>
        <v>0.29772126206702121</v>
      </c>
      <c r="BC148" s="19"/>
      <c r="BD148" s="2"/>
      <c r="BE148" s="2"/>
      <c r="BF148" s="19"/>
      <c r="BG148" s="19"/>
      <c r="BH148" s="19"/>
      <c r="BI148" s="19"/>
      <c r="BJ148" s="9">
        <f>AC148/AZ148</f>
        <v>0.47567613714567342</v>
      </c>
      <c r="BK148" s="9">
        <f>AF148/AZ148</f>
        <v>0.22660260078730529</v>
      </c>
      <c r="BL148" s="9">
        <f>AW148/AZ148</f>
        <v>0.29772126206702121</v>
      </c>
      <c r="BM148" s="2">
        <v>108.39058386508852</v>
      </c>
      <c r="BN148" s="27">
        <v>11.980954613255793</v>
      </c>
      <c r="BO148" s="27">
        <v>96.409629251832726</v>
      </c>
      <c r="BP148" s="2">
        <v>0</v>
      </c>
      <c r="BQ148" s="27"/>
      <c r="BR148" s="27"/>
      <c r="BS148" s="27"/>
      <c r="BT148" s="27"/>
      <c r="BU148" s="27">
        <v>0</v>
      </c>
      <c r="BV148" s="2"/>
      <c r="BW148" s="9"/>
      <c r="BX148" s="2"/>
      <c r="BY148" s="2"/>
      <c r="BZ148" s="9"/>
      <c r="CA148" s="2"/>
      <c r="CB148" s="2"/>
      <c r="CC148" s="2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</row>
    <row r="149" spans="1:152" hidden="1" x14ac:dyDescent="0.45">
      <c r="A149" t="s">
        <v>107</v>
      </c>
      <c r="C149" s="1">
        <v>39533</v>
      </c>
      <c r="D149" s="2"/>
      <c r="E149" s="1"/>
      <c r="G149" s="2">
        <v>114</v>
      </c>
      <c r="H149" t="s">
        <v>64</v>
      </c>
      <c r="I149" s="19">
        <v>8.9</v>
      </c>
      <c r="J149">
        <v>750</v>
      </c>
      <c r="K149" s="2">
        <f t="shared" si="0"/>
        <v>149.81273408239699</v>
      </c>
      <c r="L149" s="2"/>
      <c r="M149" s="9"/>
      <c r="N149" s="19">
        <v>23.4</v>
      </c>
      <c r="O149" s="19"/>
      <c r="P149" s="19"/>
      <c r="Q149" s="2"/>
      <c r="R149" s="2"/>
      <c r="S149" s="2"/>
      <c r="T149" s="2"/>
      <c r="U149" s="2"/>
      <c r="V149" s="2"/>
      <c r="W149" s="2"/>
      <c r="X149" s="9"/>
      <c r="Y149" s="9"/>
      <c r="Z149" s="9"/>
      <c r="AA149" s="9"/>
      <c r="AB149" s="9"/>
      <c r="AC149" s="2"/>
      <c r="AD149" s="9"/>
      <c r="AE149" s="9"/>
      <c r="AF149" s="2"/>
      <c r="AG149" s="31"/>
      <c r="AH149" s="9"/>
      <c r="AI149" s="9"/>
      <c r="AJ149" s="9"/>
      <c r="AK149" s="9"/>
      <c r="AL149" s="9"/>
      <c r="AM149" s="15"/>
      <c r="AN149" s="9"/>
      <c r="AO149" s="9"/>
      <c r="AP149" s="9"/>
      <c r="AQ149" s="2"/>
      <c r="AR149" s="2"/>
      <c r="AS149" s="2"/>
      <c r="AT149" s="2"/>
      <c r="AU149" s="2"/>
      <c r="AV149" s="2"/>
      <c r="AW149" s="2"/>
      <c r="AX149" s="9"/>
      <c r="AY149" s="2"/>
      <c r="AZ149" s="2"/>
      <c r="BA149" s="2"/>
      <c r="BB149" s="9"/>
      <c r="BC149" s="19"/>
      <c r="BD149" s="2"/>
      <c r="BE149" s="2"/>
      <c r="BF149" s="19"/>
      <c r="BG149" s="19"/>
      <c r="BH149" s="19"/>
      <c r="BI149" s="19"/>
      <c r="BJ149" s="19"/>
      <c r="BK149" s="19"/>
      <c r="BL149" s="19"/>
      <c r="BM149" s="2"/>
      <c r="BN149" s="27"/>
      <c r="BO149" s="27"/>
      <c r="BP149" s="2"/>
      <c r="BQ149" s="27"/>
      <c r="BR149" s="27"/>
      <c r="BS149" s="27"/>
      <c r="BT149" s="27"/>
      <c r="BU149" s="27"/>
      <c r="BV149" s="2"/>
      <c r="BW149" s="9"/>
      <c r="BX149" s="2"/>
      <c r="BY149" s="2"/>
      <c r="BZ149" s="9"/>
      <c r="CA149" s="2"/>
      <c r="CB149" s="2"/>
      <c r="CC149" s="2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</row>
    <row r="150" spans="1:152" hidden="1" x14ac:dyDescent="0.45">
      <c r="A150" t="s">
        <v>107</v>
      </c>
      <c r="C150" s="1">
        <v>39538</v>
      </c>
      <c r="D150" s="2"/>
      <c r="E150" s="1"/>
      <c r="G150" s="2">
        <v>119</v>
      </c>
      <c r="H150" t="s">
        <v>64</v>
      </c>
      <c r="I150" s="19">
        <v>8.9</v>
      </c>
      <c r="J150">
        <v>750</v>
      </c>
      <c r="K150" s="2">
        <f t="shared" si="0"/>
        <v>149.81273408239699</v>
      </c>
      <c r="L150" s="2"/>
      <c r="M150" s="9"/>
      <c r="N150" s="9"/>
      <c r="O150" s="9"/>
      <c r="P150" s="9"/>
      <c r="Q150" s="2"/>
      <c r="R150" s="2"/>
      <c r="S150" s="2"/>
      <c r="T150" s="2"/>
      <c r="U150" s="2"/>
      <c r="V150" s="2"/>
      <c r="W150" s="2"/>
      <c r="X150" s="9"/>
      <c r="Y150" s="9"/>
      <c r="Z150" s="9"/>
      <c r="AA150" s="9"/>
      <c r="AB150" s="9"/>
      <c r="AC150" s="2">
        <v>790.75235545922146</v>
      </c>
      <c r="AD150" s="9"/>
      <c r="AE150" s="9"/>
      <c r="AF150" s="2">
        <v>294.81802502608315</v>
      </c>
      <c r="AG150" s="9">
        <v>3.8805786146625878</v>
      </c>
      <c r="AH150" s="9"/>
      <c r="AI150" s="9"/>
      <c r="AJ150" s="9"/>
      <c r="AK150" s="9"/>
      <c r="AL150" s="9"/>
      <c r="AM150" s="15">
        <f>AG150/AF150</f>
        <v>1.3162623331186297E-2</v>
      </c>
      <c r="AN150" s="9"/>
      <c r="AO150" s="9"/>
      <c r="AP150" s="9"/>
      <c r="AQ150" s="2">
        <v>11.163795165572573</v>
      </c>
      <c r="AR150" s="2"/>
      <c r="AS150" s="2">
        <v>213.35782041189628</v>
      </c>
      <c r="AT150" s="2"/>
      <c r="AU150" s="2">
        <v>20.488593494252139</v>
      </c>
      <c r="AV150" s="2">
        <v>325.53317662967754</v>
      </c>
      <c r="AW150" s="2">
        <v>570.54338570139862</v>
      </c>
      <c r="AX150" s="9"/>
      <c r="AY150" s="2"/>
      <c r="AZ150" s="2">
        <f>AC150+AF150+AW150</f>
        <v>1656.1137661867033</v>
      </c>
      <c r="BA150" s="2"/>
      <c r="BB150" s="9">
        <f>AW150/AZ150</f>
        <v>0.34450736256791548</v>
      </c>
      <c r="BC150" s="19"/>
      <c r="BD150" s="2"/>
      <c r="BE150" s="2"/>
      <c r="BF150" s="19"/>
      <c r="BG150" s="19"/>
      <c r="BH150" s="19"/>
      <c r="BI150" s="19"/>
      <c r="BJ150" s="9">
        <f>AC150/AZ150</f>
        <v>0.4774746588092037</v>
      </c>
      <c r="BK150" s="9">
        <f>AF150/AZ150</f>
        <v>0.1780179786228808</v>
      </c>
      <c r="BL150" s="9">
        <f>AW150/AZ150</f>
        <v>0.34450736256791548</v>
      </c>
      <c r="BM150" s="2">
        <v>213.34862760496597</v>
      </c>
      <c r="BN150" s="2">
        <v>77.627007024043081</v>
      </c>
      <c r="BO150" s="2">
        <v>72.687827553678829</v>
      </c>
      <c r="BP150" s="2">
        <v>57.086428985337861</v>
      </c>
      <c r="BQ150" s="2"/>
      <c r="BR150" s="2"/>
      <c r="BS150" s="2"/>
      <c r="BT150" s="2"/>
      <c r="BU150" s="2">
        <v>5.9473640419061926</v>
      </c>
      <c r="BV150" s="2"/>
      <c r="BW150" s="9"/>
      <c r="BX150" s="2"/>
      <c r="BY150" s="2"/>
      <c r="BZ150" s="9"/>
      <c r="CA150" s="2"/>
      <c r="CB150" s="2"/>
      <c r="CC150" s="2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</row>
    <row r="151" spans="1:152" hidden="1" x14ac:dyDescent="0.45">
      <c r="A151" t="s">
        <v>107</v>
      </c>
      <c r="C151" s="1">
        <v>39555</v>
      </c>
      <c r="D151" s="2"/>
      <c r="E151" s="1"/>
      <c r="G151" s="2">
        <v>136</v>
      </c>
      <c r="H151" t="s">
        <v>64</v>
      </c>
      <c r="I151" s="19">
        <v>8.9</v>
      </c>
      <c r="J151">
        <v>750</v>
      </c>
      <c r="K151" s="2">
        <f t="shared" si="0"/>
        <v>149.81273408239699</v>
      </c>
      <c r="L151" s="2"/>
      <c r="M151" s="9"/>
      <c r="N151" s="19">
        <v>23.9</v>
      </c>
      <c r="O151" s="19"/>
      <c r="P151" s="19"/>
      <c r="Q151" s="2"/>
      <c r="R151" s="2"/>
      <c r="S151" s="2"/>
      <c r="T151" s="2"/>
      <c r="U151" s="2"/>
      <c r="V151" s="2"/>
      <c r="W151" s="2"/>
      <c r="X151" s="9"/>
      <c r="Y151" s="9"/>
      <c r="Z151" s="9"/>
      <c r="AA151" s="9"/>
      <c r="AB151" s="9"/>
      <c r="AC151" s="2"/>
      <c r="AD151" s="9"/>
      <c r="AE151" s="9"/>
      <c r="AF151" s="2"/>
      <c r="AG151" s="9"/>
      <c r="AH151" s="9"/>
      <c r="AI151" s="9"/>
      <c r="AJ151" s="9"/>
      <c r="AK151" s="9"/>
      <c r="AL151" s="9"/>
      <c r="AM151" s="15"/>
      <c r="AN151" s="9"/>
      <c r="AO151" s="9"/>
      <c r="AP151" s="9"/>
      <c r="AQ151" s="2"/>
      <c r="AR151" s="2"/>
      <c r="AS151" s="2"/>
      <c r="AT151" s="2"/>
      <c r="AU151" s="2"/>
      <c r="AV151" s="2"/>
      <c r="AW151" s="2"/>
      <c r="AX151" s="9"/>
      <c r="AY151" s="2"/>
      <c r="AZ151" s="2"/>
      <c r="BA151" s="2"/>
      <c r="BB151" s="9"/>
      <c r="BC151" s="19"/>
      <c r="BD151" s="2"/>
      <c r="BE151" s="2"/>
      <c r="BF151" s="19"/>
      <c r="BG151" s="19"/>
      <c r="BH151" s="19"/>
      <c r="BI151" s="19"/>
      <c r="BJ151" s="19"/>
      <c r="BK151" s="19"/>
      <c r="BL151" s="19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9"/>
      <c r="BX151" s="2"/>
      <c r="BY151" s="2"/>
      <c r="BZ151" s="9"/>
      <c r="CA151" s="2"/>
      <c r="CB151" s="2"/>
      <c r="CC151" s="2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</row>
    <row r="152" spans="1:152" hidden="1" x14ac:dyDescent="0.45">
      <c r="A152" t="s">
        <v>107</v>
      </c>
      <c r="C152" s="1">
        <v>39563</v>
      </c>
      <c r="D152" s="2">
        <v>9</v>
      </c>
      <c r="E152" s="1" t="s">
        <v>196</v>
      </c>
      <c r="F152" t="s">
        <v>15</v>
      </c>
      <c r="G152" s="2">
        <v>144</v>
      </c>
      <c r="H152" t="s">
        <v>64</v>
      </c>
      <c r="I152" s="19">
        <v>8.9</v>
      </c>
      <c r="J152">
        <v>750</v>
      </c>
      <c r="K152" s="2">
        <f t="shared" si="0"/>
        <v>149.81273408239699</v>
      </c>
      <c r="L152" s="2"/>
      <c r="M152" s="9"/>
      <c r="N152" s="9"/>
      <c r="O152" s="9"/>
      <c r="P152" s="9"/>
      <c r="Q152" s="2"/>
      <c r="R152" s="2"/>
      <c r="S152" s="2"/>
      <c r="T152" s="2"/>
      <c r="U152" s="2"/>
      <c r="V152" s="2">
        <v>144</v>
      </c>
      <c r="W152" s="2"/>
      <c r="X152" s="9"/>
      <c r="Y152" s="9"/>
      <c r="Z152" s="9"/>
      <c r="AA152" s="9"/>
      <c r="AB152" s="9"/>
      <c r="AC152" s="2"/>
      <c r="AD152" s="9"/>
      <c r="AE152" s="9"/>
      <c r="AF152" s="2"/>
      <c r="AG152" s="9"/>
      <c r="AH152" s="9"/>
      <c r="AI152" s="9"/>
      <c r="AJ152" s="9"/>
      <c r="AK152" s="9"/>
      <c r="AL152" s="9"/>
      <c r="AM152" s="15"/>
      <c r="AN152" s="9"/>
      <c r="AO152" s="9"/>
      <c r="AP152" s="9"/>
      <c r="AQ152" s="2"/>
      <c r="AR152" s="2"/>
      <c r="AS152" s="2"/>
      <c r="AT152" s="2"/>
      <c r="AU152" s="2"/>
      <c r="AV152" s="2"/>
      <c r="AW152" s="2"/>
      <c r="AX152" s="9"/>
      <c r="AY152" s="2"/>
      <c r="AZ152" s="2"/>
      <c r="BA152" s="2"/>
      <c r="BB152" s="9"/>
      <c r="BC152" s="19"/>
      <c r="BD152" s="2"/>
      <c r="BE152" s="2"/>
      <c r="BF152" s="19"/>
      <c r="BG152" s="19"/>
      <c r="BH152" s="19"/>
      <c r="BI152" s="19"/>
      <c r="BJ152" s="19"/>
      <c r="BK152" s="19"/>
      <c r="BL152" s="19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9"/>
      <c r="BX152" s="2"/>
      <c r="BY152" s="2"/>
      <c r="BZ152" s="9"/>
      <c r="CA152" s="2"/>
      <c r="CB152" s="2"/>
      <c r="CC152" s="2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</row>
    <row r="153" spans="1:152" hidden="1" x14ac:dyDescent="0.45">
      <c r="A153" t="s">
        <v>107</v>
      </c>
      <c r="C153" s="1">
        <v>39578</v>
      </c>
      <c r="D153" s="2">
        <v>10</v>
      </c>
      <c r="E153" s="1" t="s">
        <v>97</v>
      </c>
      <c r="F153" t="s">
        <v>16</v>
      </c>
      <c r="G153" s="2">
        <v>159</v>
      </c>
      <c r="H153" t="s">
        <v>64</v>
      </c>
      <c r="I153" s="19">
        <v>8.9</v>
      </c>
      <c r="J153">
        <v>750</v>
      </c>
      <c r="K153" s="2">
        <f t="shared" si="0"/>
        <v>149.81273408239699</v>
      </c>
      <c r="L153" s="2"/>
      <c r="M153" s="9"/>
      <c r="N153" s="9"/>
      <c r="O153" s="9"/>
      <c r="P153" s="9"/>
      <c r="Q153" s="2"/>
      <c r="R153" s="2"/>
      <c r="S153" s="2"/>
      <c r="T153" s="2"/>
      <c r="U153" s="2"/>
      <c r="V153" s="2"/>
      <c r="W153" s="2"/>
      <c r="X153" s="9"/>
      <c r="Y153" s="9"/>
      <c r="Z153" s="9"/>
      <c r="AA153" s="9"/>
      <c r="AB153" s="9"/>
      <c r="AC153" s="2"/>
      <c r="AD153" s="9"/>
      <c r="AE153" s="9"/>
      <c r="AF153" s="2"/>
      <c r="AG153" s="9"/>
      <c r="AH153" s="9"/>
      <c r="AI153" s="9"/>
      <c r="AJ153" s="9"/>
      <c r="AK153" s="9"/>
      <c r="AL153" s="9"/>
      <c r="AM153" s="15"/>
      <c r="AN153" s="9"/>
      <c r="AO153" s="9"/>
      <c r="AP153" s="9"/>
      <c r="AQ153" s="2"/>
      <c r="AR153" s="2"/>
      <c r="AS153" s="2"/>
      <c r="AT153" s="2"/>
      <c r="AU153" s="2"/>
      <c r="AV153" s="2">
        <v>442.69101927167412</v>
      </c>
      <c r="AW153" s="2"/>
      <c r="AX153" s="9"/>
      <c r="AY153" s="2"/>
      <c r="AZ153" s="2"/>
      <c r="BA153" s="2"/>
      <c r="BB153" s="9"/>
      <c r="BC153" s="19">
        <v>32.674999999999997</v>
      </c>
      <c r="BD153" s="2">
        <v>144.64929054701952</v>
      </c>
      <c r="BE153" s="2"/>
      <c r="BF153" s="19">
        <v>6.3722154425999786</v>
      </c>
      <c r="BG153" s="19"/>
      <c r="BH153" s="19"/>
      <c r="BI153" s="19"/>
      <c r="BJ153" s="19"/>
      <c r="BK153" s="19"/>
      <c r="BL153" s="19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9"/>
      <c r="BX153" s="2"/>
      <c r="BY153" s="2"/>
      <c r="BZ153" s="9"/>
      <c r="CA153" s="2"/>
      <c r="CB153" s="2"/>
      <c r="CC153" s="2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</row>
    <row r="154" spans="1:152" hidden="1" x14ac:dyDescent="0.45">
      <c r="A154" t="s">
        <v>109</v>
      </c>
      <c r="C154" s="1">
        <v>39419</v>
      </c>
      <c r="D154" s="2">
        <v>1</v>
      </c>
      <c r="E154" s="1" t="s">
        <v>198</v>
      </c>
      <c r="F154" t="s">
        <v>10</v>
      </c>
      <c r="G154" s="2">
        <v>0</v>
      </c>
      <c r="H154" t="s">
        <v>106</v>
      </c>
      <c r="I154" s="19">
        <v>8.9</v>
      </c>
      <c r="J154">
        <v>750</v>
      </c>
      <c r="K154" s="2">
        <f t="shared" si="0"/>
        <v>149.81273408239699</v>
      </c>
      <c r="L154" s="2"/>
      <c r="M154" s="9"/>
      <c r="N154" s="9"/>
      <c r="O154" s="9"/>
      <c r="P154" s="9"/>
      <c r="Q154" s="2"/>
      <c r="R154" s="2"/>
      <c r="S154" s="2"/>
      <c r="T154" s="2"/>
      <c r="U154" s="2"/>
      <c r="V154" s="2"/>
      <c r="W154" s="2"/>
      <c r="X154" s="9"/>
      <c r="Y154" s="9"/>
      <c r="Z154" s="9"/>
      <c r="AA154" s="9"/>
      <c r="AB154" s="9"/>
      <c r="AC154" s="2"/>
      <c r="AD154" s="9"/>
      <c r="AE154" s="9"/>
      <c r="AF154" s="2"/>
      <c r="AG154" s="9"/>
      <c r="AH154" s="9"/>
      <c r="AI154" s="9"/>
      <c r="AJ154" s="9"/>
      <c r="AK154" s="9"/>
      <c r="AL154" s="9"/>
      <c r="AM154" s="15"/>
      <c r="AN154" s="9"/>
      <c r="AO154" s="9"/>
      <c r="AP154" s="9"/>
      <c r="AQ154" s="2">
        <v>0</v>
      </c>
      <c r="AR154" s="2"/>
      <c r="AS154" s="2">
        <v>0</v>
      </c>
      <c r="AT154" s="2"/>
      <c r="AU154" s="2">
        <v>0</v>
      </c>
      <c r="AV154" s="2">
        <v>0</v>
      </c>
      <c r="AW154" s="2"/>
      <c r="AX154" s="9"/>
      <c r="AY154" s="2"/>
      <c r="AZ154" s="2"/>
      <c r="BA154" s="2"/>
      <c r="BB154" s="9"/>
      <c r="BC154" s="19"/>
      <c r="BD154" s="2"/>
      <c r="BE154" s="2"/>
      <c r="BF154" s="19"/>
      <c r="BG154" s="19"/>
      <c r="BH154" s="19"/>
      <c r="BI154" s="19"/>
      <c r="BJ154" s="19"/>
      <c r="BK154" s="19"/>
      <c r="BL154" s="19"/>
      <c r="BM154" s="2">
        <v>0</v>
      </c>
      <c r="BN154" s="2">
        <v>0</v>
      </c>
      <c r="BO154" s="2">
        <v>0</v>
      </c>
      <c r="BP154" s="2">
        <v>0</v>
      </c>
      <c r="BQ154" s="2"/>
      <c r="BR154" s="2"/>
      <c r="BS154" s="2"/>
      <c r="BT154" s="2"/>
      <c r="BU154" s="2">
        <v>0</v>
      </c>
      <c r="BV154" s="2"/>
      <c r="BW154" s="9"/>
      <c r="BX154" s="2"/>
      <c r="BY154" s="2"/>
      <c r="BZ154" s="9"/>
      <c r="CA154" s="2"/>
      <c r="CB154" s="2"/>
      <c r="CC154" s="2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</row>
    <row r="155" spans="1:152" hidden="1" x14ac:dyDescent="0.45">
      <c r="A155" t="s">
        <v>109</v>
      </c>
      <c r="C155" s="1">
        <v>39440</v>
      </c>
      <c r="D155" s="2">
        <v>4</v>
      </c>
      <c r="E155" t="s">
        <v>199</v>
      </c>
      <c r="F155" t="s">
        <v>12</v>
      </c>
      <c r="G155" s="2">
        <v>21</v>
      </c>
      <c r="H155" t="s">
        <v>106</v>
      </c>
      <c r="I155" s="19">
        <v>8.9</v>
      </c>
      <c r="J155">
        <v>750</v>
      </c>
      <c r="K155" s="2">
        <f t="shared" ref="K155:K218" si="1">1000000/I155/J155</f>
        <v>149.81273408239699</v>
      </c>
      <c r="L155" s="2"/>
      <c r="M155" s="9"/>
      <c r="N155" s="9"/>
      <c r="O155" s="9"/>
      <c r="P155" s="9"/>
      <c r="Q155" s="2"/>
      <c r="R155" s="2">
        <v>21</v>
      </c>
      <c r="S155" s="2"/>
      <c r="T155" s="2"/>
      <c r="U155" s="2"/>
      <c r="V155" s="2"/>
      <c r="W155" s="2"/>
      <c r="X155" s="9"/>
      <c r="Y155" s="9"/>
      <c r="Z155" s="9"/>
      <c r="AA155" s="9"/>
      <c r="AB155" s="9"/>
      <c r="AC155" s="2"/>
      <c r="AD155" s="9"/>
      <c r="AE155" s="9"/>
      <c r="AF155" s="2"/>
      <c r="AG155" s="9"/>
      <c r="AH155" s="9"/>
      <c r="AI155" s="9"/>
      <c r="AJ155" s="9"/>
      <c r="AK155" s="9"/>
      <c r="AL155" s="9"/>
      <c r="AM155" s="15"/>
      <c r="AN155" s="9"/>
      <c r="AO155" s="9"/>
      <c r="AP155" s="9"/>
      <c r="AQ155" s="2"/>
      <c r="AR155" s="2"/>
      <c r="AS155" s="2"/>
      <c r="AT155" s="2"/>
      <c r="AU155" s="2"/>
      <c r="AV155" s="2"/>
      <c r="AW155" s="2"/>
      <c r="AX155" s="9"/>
      <c r="AY155" s="2"/>
      <c r="AZ155" s="2"/>
      <c r="BA155" s="2"/>
      <c r="BB155" s="9"/>
      <c r="BC155" s="19"/>
      <c r="BD155" s="2"/>
      <c r="BE155" s="2"/>
      <c r="BF155" s="19"/>
      <c r="BG155" s="19"/>
      <c r="BH155" s="19"/>
      <c r="BI155" s="19"/>
      <c r="BJ155" s="19"/>
      <c r="BK155" s="19"/>
      <c r="BL155" s="19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9"/>
      <c r="BX155" s="2"/>
      <c r="BY155" s="2"/>
      <c r="BZ155" s="9"/>
      <c r="CA155" s="2"/>
      <c r="CB155" s="2"/>
      <c r="CC155" s="2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</row>
    <row r="156" spans="1:152" hidden="1" x14ac:dyDescent="0.45">
      <c r="A156" t="s">
        <v>109</v>
      </c>
      <c r="C156" s="1">
        <v>39443</v>
      </c>
      <c r="D156" s="2"/>
      <c r="E156" s="1"/>
      <c r="G156" s="2">
        <v>24</v>
      </c>
      <c r="H156" t="s">
        <v>106</v>
      </c>
      <c r="I156" s="19">
        <v>8.9</v>
      </c>
      <c r="J156">
        <v>750</v>
      </c>
      <c r="K156" s="2">
        <f t="shared" si="1"/>
        <v>149.81273408239699</v>
      </c>
      <c r="L156" s="2"/>
      <c r="M156" s="9"/>
      <c r="N156" s="19">
        <v>7.1</v>
      </c>
      <c r="O156" s="19"/>
      <c r="P156" s="19"/>
      <c r="Q156" s="2"/>
      <c r="R156" s="2"/>
      <c r="S156" s="2"/>
      <c r="T156" s="2"/>
      <c r="U156" s="2"/>
      <c r="V156" s="2"/>
      <c r="W156" s="2"/>
      <c r="X156" s="9"/>
      <c r="Y156" s="9"/>
      <c r="Z156" s="9"/>
      <c r="AA156" s="9"/>
      <c r="AB156" s="9"/>
      <c r="AC156" s="2"/>
      <c r="AD156" s="9"/>
      <c r="AE156" s="9"/>
      <c r="AF156" s="2"/>
      <c r="AG156" s="9"/>
      <c r="AH156" s="9"/>
      <c r="AI156" s="9"/>
      <c r="AJ156" s="9"/>
      <c r="AK156" s="9"/>
      <c r="AL156" s="9"/>
      <c r="AM156" s="15"/>
      <c r="AN156" s="9"/>
      <c r="AO156" s="9"/>
      <c r="AP156" s="9"/>
      <c r="AQ156" s="2"/>
      <c r="AR156" s="2"/>
      <c r="AS156" s="2"/>
      <c r="AT156" s="2"/>
      <c r="AU156" s="2"/>
      <c r="AV156" s="2"/>
      <c r="AW156" s="2"/>
      <c r="AX156" s="9"/>
      <c r="AY156" s="2"/>
      <c r="AZ156" s="2"/>
      <c r="BA156" s="2"/>
      <c r="BB156" s="9"/>
      <c r="BC156" s="19"/>
      <c r="BD156" s="2"/>
      <c r="BE156" s="2"/>
      <c r="BF156" s="19"/>
      <c r="BG156" s="19"/>
      <c r="BH156" s="19"/>
      <c r="BI156" s="19"/>
      <c r="BJ156" s="19"/>
      <c r="BK156" s="19"/>
      <c r="BL156" s="19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9"/>
      <c r="BX156" s="2"/>
      <c r="BY156" s="2"/>
      <c r="BZ156" s="9"/>
      <c r="CA156" s="2"/>
      <c r="CB156" s="2"/>
      <c r="CC156" s="2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</row>
    <row r="157" spans="1:152" hidden="1" x14ac:dyDescent="0.45">
      <c r="A157" t="s">
        <v>109</v>
      </c>
      <c r="C157" s="1">
        <v>39449</v>
      </c>
      <c r="D157" s="2"/>
      <c r="E157" s="1"/>
      <c r="G157" s="2">
        <v>30</v>
      </c>
      <c r="H157" t="s">
        <v>106</v>
      </c>
      <c r="I157" s="19">
        <v>8.9</v>
      </c>
      <c r="J157">
        <v>750</v>
      </c>
      <c r="K157" s="2">
        <f t="shared" si="1"/>
        <v>149.81273408239699</v>
      </c>
      <c r="L157" s="2"/>
      <c r="M157" s="9"/>
      <c r="N157" s="19">
        <v>9.35</v>
      </c>
      <c r="O157" s="19"/>
      <c r="P157" s="19"/>
      <c r="Q157" s="2"/>
      <c r="R157" s="2"/>
      <c r="S157" s="2"/>
      <c r="T157" s="2"/>
      <c r="U157" s="2"/>
      <c r="V157" s="2"/>
      <c r="W157" s="2"/>
      <c r="X157" s="9"/>
      <c r="Y157" s="9"/>
      <c r="Z157" s="9"/>
      <c r="AA157" s="9"/>
      <c r="AB157" s="9"/>
      <c r="AC157" s="2"/>
      <c r="AD157" s="9"/>
      <c r="AE157" s="9"/>
      <c r="AF157" s="2"/>
      <c r="AG157" s="9">
        <v>0.35641118421052631</v>
      </c>
      <c r="AH157" s="9"/>
      <c r="AI157" s="9"/>
      <c r="AJ157" s="9"/>
      <c r="AK157" s="9"/>
      <c r="AL157" s="9"/>
      <c r="AM157" s="15"/>
      <c r="AN157" s="9"/>
      <c r="AO157" s="9"/>
      <c r="AP157" s="9"/>
      <c r="AQ157" s="2">
        <v>0</v>
      </c>
      <c r="AR157" s="2"/>
      <c r="AS157" s="2">
        <v>0</v>
      </c>
      <c r="AT157" s="2"/>
      <c r="AU157" s="2">
        <v>0</v>
      </c>
      <c r="AV157" s="2">
        <v>0</v>
      </c>
      <c r="AW157" s="2"/>
      <c r="AX157" s="9"/>
      <c r="AY157" s="2"/>
      <c r="AZ157" s="2"/>
      <c r="BA157" s="2"/>
      <c r="BB157" s="9"/>
      <c r="BC157" s="19"/>
      <c r="BD157" s="2"/>
      <c r="BE157" s="2"/>
      <c r="BF157" s="19"/>
      <c r="BG157" s="19"/>
      <c r="BH157" s="19"/>
      <c r="BI157" s="19"/>
      <c r="BJ157" s="19"/>
      <c r="BK157" s="19"/>
      <c r="BL157" s="19"/>
      <c r="BM157" s="2">
        <v>0</v>
      </c>
      <c r="BN157" s="2">
        <v>0</v>
      </c>
      <c r="BO157" s="2">
        <v>0</v>
      </c>
      <c r="BP157" s="2">
        <v>0</v>
      </c>
      <c r="BQ157" s="2"/>
      <c r="BR157" s="2"/>
      <c r="BS157" s="2"/>
      <c r="BT157" s="2"/>
      <c r="BU157" s="2">
        <v>0</v>
      </c>
      <c r="BV157" s="2"/>
      <c r="BW157" s="9"/>
      <c r="BX157" s="2"/>
      <c r="BY157" s="2"/>
      <c r="BZ157" s="9"/>
      <c r="CA157" s="2"/>
      <c r="CB157" s="2"/>
      <c r="CC157" s="2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</row>
    <row r="158" spans="1:152" hidden="1" x14ac:dyDescent="0.45">
      <c r="A158" t="s">
        <v>109</v>
      </c>
      <c r="C158" s="1">
        <v>39455</v>
      </c>
      <c r="D158" s="2"/>
      <c r="E158" s="1"/>
      <c r="G158" s="2">
        <v>36</v>
      </c>
      <c r="H158" t="s">
        <v>106</v>
      </c>
      <c r="I158" s="19">
        <v>8.9</v>
      </c>
      <c r="J158">
        <v>750</v>
      </c>
      <c r="K158" s="2">
        <f t="shared" si="1"/>
        <v>149.81273408239699</v>
      </c>
      <c r="L158" s="2"/>
      <c r="M158" s="9"/>
      <c r="N158" s="19">
        <v>11</v>
      </c>
      <c r="O158" s="19"/>
      <c r="P158" s="19"/>
      <c r="Q158" s="2"/>
      <c r="R158" s="2"/>
      <c r="S158" s="2"/>
      <c r="T158" s="2"/>
      <c r="U158" s="2"/>
      <c r="V158" s="2"/>
      <c r="W158" s="2"/>
      <c r="X158" s="9"/>
      <c r="Y158" s="9"/>
      <c r="Z158" s="9"/>
      <c r="AA158" s="9"/>
      <c r="AB158" s="9"/>
      <c r="AC158" s="2"/>
      <c r="AD158" s="9"/>
      <c r="AE158" s="9"/>
      <c r="AF158" s="2"/>
      <c r="AG158" s="9"/>
      <c r="AH158" s="9"/>
      <c r="AI158" s="9"/>
      <c r="AJ158" s="9"/>
      <c r="AK158" s="9"/>
      <c r="AL158" s="9"/>
      <c r="AM158" s="15"/>
      <c r="AN158" s="9"/>
      <c r="AO158" s="9"/>
      <c r="AP158" s="9"/>
      <c r="AQ158" s="2"/>
      <c r="AR158" s="2"/>
      <c r="AS158" s="2"/>
      <c r="AT158" s="2"/>
      <c r="AU158" s="2"/>
      <c r="AV158" s="2"/>
      <c r="AW158" s="2"/>
      <c r="AX158" s="9"/>
      <c r="AY158" s="2"/>
      <c r="AZ158" s="2"/>
      <c r="BA158" s="2"/>
      <c r="BB158" s="9"/>
      <c r="BC158" s="19"/>
      <c r="BD158" s="2"/>
      <c r="BE158" s="2"/>
      <c r="BF158" s="19"/>
      <c r="BG158" s="19"/>
      <c r="BH158" s="19"/>
      <c r="BI158" s="19"/>
      <c r="BJ158" s="19"/>
      <c r="BK158" s="19"/>
      <c r="BL158" s="19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9"/>
      <c r="BX158" s="2"/>
      <c r="BY158" s="2"/>
      <c r="BZ158" s="9"/>
      <c r="CA158" s="2"/>
      <c r="CB158" s="2"/>
      <c r="CC158" s="2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</row>
    <row r="159" spans="1:152" hidden="1" x14ac:dyDescent="0.45">
      <c r="A159" t="s">
        <v>109</v>
      </c>
      <c r="C159" s="1">
        <v>39461</v>
      </c>
      <c r="D159" s="2"/>
      <c r="E159" s="1"/>
      <c r="G159" s="2">
        <v>42</v>
      </c>
      <c r="H159" t="s">
        <v>106</v>
      </c>
      <c r="I159" s="19">
        <v>8.9</v>
      </c>
      <c r="J159">
        <v>750</v>
      </c>
      <c r="K159" s="2">
        <f t="shared" si="1"/>
        <v>149.81273408239699</v>
      </c>
      <c r="L159" s="2"/>
      <c r="M159" s="9"/>
      <c r="N159" s="9"/>
      <c r="O159" s="9"/>
      <c r="P159" s="9"/>
      <c r="Q159" s="2"/>
      <c r="R159" s="2"/>
      <c r="S159" s="2"/>
      <c r="T159" s="2"/>
      <c r="U159" s="2"/>
      <c r="V159" s="2"/>
      <c r="W159" s="2"/>
      <c r="X159" s="9"/>
      <c r="Y159" s="9"/>
      <c r="Z159" s="9"/>
      <c r="AA159" s="9"/>
      <c r="AB159" s="9"/>
      <c r="AC159" s="2"/>
      <c r="AD159" s="9"/>
      <c r="AE159" s="9"/>
      <c r="AF159" s="2"/>
      <c r="AG159" s="9">
        <v>1.9297763157894736</v>
      </c>
      <c r="AH159" s="9"/>
      <c r="AI159" s="9"/>
      <c r="AJ159" s="9"/>
      <c r="AK159" s="9"/>
      <c r="AL159" s="9"/>
      <c r="AM159" s="15"/>
      <c r="AN159" s="9"/>
      <c r="AO159" s="9"/>
      <c r="AP159" s="9"/>
      <c r="AQ159" s="2">
        <v>0</v>
      </c>
      <c r="AR159" s="2"/>
      <c r="AS159" s="2">
        <v>0</v>
      </c>
      <c r="AT159" s="2"/>
      <c r="AU159" s="2">
        <v>0</v>
      </c>
      <c r="AV159" s="2">
        <v>0</v>
      </c>
      <c r="AW159" s="2"/>
      <c r="AX159" s="9"/>
      <c r="AY159" s="2"/>
      <c r="AZ159" s="2"/>
      <c r="BA159" s="2"/>
      <c r="BB159" s="9"/>
      <c r="BC159" s="19"/>
      <c r="BD159" s="2"/>
      <c r="BE159" s="2"/>
      <c r="BF159" s="19"/>
      <c r="BG159" s="19"/>
      <c r="BH159" s="19"/>
      <c r="BI159" s="19"/>
      <c r="BJ159" s="19"/>
      <c r="BK159" s="19"/>
      <c r="BL159" s="19"/>
      <c r="BM159" s="2">
        <v>0</v>
      </c>
      <c r="BN159" s="2">
        <v>0</v>
      </c>
      <c r="BO159" s="2">
        <v>0</v>
      </c>
      <c r="BP159" s="2">
        <v>0</v>
      </c>
      <c r="BQ159" s="2"/>
      <c r="BR159" s="2"/>
      <c r="BS159" s="2"/>
      <c r="BT159" s="2"/>
      <c r="BU159" s="2">
        <v>0</v>
      </c>
      <c r="BV159" s="2"/>
      <c r="BW159" s="9"/>
      <c r="BX159" s="2"/>
      <c r="BY159" s="2"/>
      <c r="BZ159" s="9"/>
      <c r="CA159" s="2"/>
      <c r="CB159" s="2"/>
      <c r="CC159" s="2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</row>
    <row r="160" spans="1:152" hidden="1" x14ac:dyDescent="0.45">
      <c r="A160" t="s">
        <v>109</v>
      </c>
      <c r="C160" s="1">
        <v>39462</v>
      </c>
      <c r="D160" s="2"/>
      <c r="E160" s="1"/>
      <c r="G160" s="2">
        <v>43</v>
      </c>
      <c r="H160" t="s">
        <v>106</v>
      </c>
      <c r="I160" s="19">
        <v>8.9</v>
      </c>
      <c r="J160">
        <v>750</v>
      </c>
      <c r="K160" s="2">
        <f t="shared" si="1"/>
        <v>149.81273408239699</v>
      </c>
      <c r="L160" s="2"/>
      <c r="M160" s="9"/>
      <c r="N160" s="19">
        <v>13.8</v>
      </c>
      <c r="O160" s="19"/>
      <c r="P160" s="19"/>
      <c r="Q160" s="2"/>
      <c r="R160" s="2"/>
      <c r="S160" s="2"/>
      <c r="T160" s="2"/>
      <c r="U160" s="2"/>
      <c r="V160" s="2"/>
      <c r="W160" s="2"/>
      <c r="X160" s="9"/>
      <c r="Y160" s="9"/>
      <c r="Z160" s="9"/>
      <c r="AA160" s="9"/>
      <c r="AB160" s="9"/>
      <c r="AC160" s="2"/>
      <c r="AD160" s="9"/>
      <c r="AE160" s="9"/>
      <c r="AF160" s="2"/>
      <c r="AG160" s="9"/>
      <c r="AH160" s="9"/>
      <c r="AI160" s="9"/>
      <c r="AJ160" s="9"/>
      <c r="AK160" s="9"/>
      <c r="AL160" s="9"/>
      <c r="AM160" s="15"/>
      <c r="AN160" s="9"/>
      <c r="AO160" s="9"/>
      <c r="AP160" s="9"/>
      <c r="AQ160" s="2"/>
      <c r="AR160" s="2"/>
      <c r="AS160" s="2"/>
      <c r="AT160" s="2"/>
      <c r="AU160" s="2"/>
      <c r="AV160" s="2"/>
      <c r="AW160" s="2"/>
      <c r="AX160" s="9"/>
      <c r="AY160" s="2"/>
      <c r="AZ160" s="2"/>
      <c r="BA160" s="2"/>
      <c r="BB160" s="9"/>
      <c r="BC160" s="19"/>
      <c r="BD160" s="2"/>
      <c r="BE160" s="2"/>
      <c r="BF160" s="19"/>
      <c r="BG160" s="19"/>
      <c r="BH160" s="19"/>
      <c r="BI160" s="19"/>
      <c r="BJ160" s="19"/>
      <c r="BK160" s="19"/>
      <c r="BL160" s="19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9"/>
      <c r="BX160" s="2"/>
      <c r="BY160" s="2"/>
      <c r="BZ160" s="9"/>
      <c r="CA160" s="2"/>
      <c r="CB160" s="2"/>
      <c r="CC160" s="2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</row>
    <row r="161" spans="1:152" hidden="1" x14ac:dyDescent="0.45">
      <c r="A161" t="s">
        <v>109</v>
      </c>
      <c r="C161" s="1">
        <v>39467</v>
      </c>
      <c r="D161" s="2">
        <v>4</v>
      </c>
      <c r="E161" t="s">
        <v>195</v>
      </c>
      <c r="F161" t="s">
        <v>13</v>
      </c>
      <c r="G161" s="2">
        <v>48</v>
      </c>
      <c r="H161" t="s">
        <v>106</v>
      </c>
      <c r="I161" s="19">
        <v>8.9</v>
      </c>
      <c r="J161">
        <v>750</v>
      </c>
      <c r="K161" s="2">
        <f t="shared" si="1"/>
        <v>149.81273408239699</v>
      </c>
      <c r="L161" s="2"/>
      <c r="M161" s="9"/>
      <c r="N161" s="9"/>
      <c r="O161" s="9"/>
      <c r="P161" s="9"/>
      <c r="Q161" s="2"/>
      <c r="R161" s="2"/>
      <c r="S161" s="2">
        <v>48</v>
      </c>
      <c r="T161" s="2"/>
      <c r="U161" s="2"/>
      <c r="V161" s="2"/>
      <c r="W161" s="2"/>
      <c r="X161" s="9"/>
      <c r="Y161" s="9"/>
      <c r="Z161" s="9"/>
      <c r="AA161" s="9"/>
      <c r="AB161" s="9"/>
      <c r="AC161" s="2"/>
      <c r="AD161" s="9"/>
      <c r="AE161" s="9"/>
      <c r="AF161" s="2"/>
      <c r="AG161" s="9"/>
      <c r="AH161" s="9"/>
      <c r="AI161" s="9"/>
      <c r="AJ161" s="9"/>
      <c r="AK161" s="9"/>
      <c r="AL161" s="9"/>
      <c r="AM161" s="15"/>
      <c r="AN161" s="9"/>
      <c r="AO161" s="9"/>
      <c r="AP161" s="9"/>
      <c r="AQ161" s="2"/>
      <c r="AR161" s="2"/>
      <c r="AS161" s="2"/>
      <c r="AT161" s="2"/>
      <c r="AU161" s="2"/>
      <c r="AV161" s="2"/>
      <c r="AW161" s="2"/>
      <c r="AX161" s="9"/>
      <c r="AY161" s="2"/>
      <c r="AZ161" s="2"/>
      <c r="BA161" s="2"/>
      <c r="BB161" s="9"/>
      <c r="BC161" s="19"/>
      <c r="BD161" s="2"/>
      <c r="BE161" s="2"/>
      <c r="BF161" s="19"/>
      <c r="BG161" s="19"/>
      <c r="BH161" s="19"/>
      <c r="BI161" s="19"/>
      <c r="BJ161" s="19"/>
      <c r="BK161" s="19"/>
      <c r="BL161" s="19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9"/>
      <c r="BX161" s="2"/>
      <c r="BY161" s="2"/>
      <c r="BZ161" s="9"/>
      <c r="CA161" s="2"/>
      <c r="CB161" s="2"/>
      <c r="CC161" s="2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</row>
    <row r="162" spans="1:152" hidden="1" x14ac:dyDescent="0.45">
      <c r="A162" t="s">
        <v>109</v>
      </c>
      <c r="C162" s="1">
        <v>39468</v>
      </c>
      <c r="D162" s="2"/>
      <c r="E162" s="1"/>
      <c r="G162" s="2">
        <v>49</v>
      </c>
      <c r="H162" t="s">
        <v>106</v>
      </c>
      <c r="I162" s="19">
        <v>8.9</v>
      </c>
      <c r="J162">
        <v>750</v>
      </c>
      <c r="K162" s="2">
        <f t="shared" si="1"/>
        <v>149.81273408239699</v>
      </c>
      <c r="L162" s="2"/>
      <c r="M162" s="9"/>
      <c r="N162" s="9"/>
      <c r="O162" s="9"/>
      <c r="P162" s="9"/>
      <c r="Q162" s="2"/>
      <c r="R162" s="2"/>
      <c r="S162" s="2"/>
      <c r="T162" s="2"/>
      <c r="U162" s="2"/>
      <c r="V162" s="2"/>
      <c r="W162" s="2"/>
      <c r="X162" s="9"/>
      <c r="Y162" s="9"/>
      <c r="Z162" s="9"/>
      <c r="AA162" s="9"/>
      <c r="AB162" s="9"/>
      <c r="AC162" s="2">
        <v>256.13634134086521</v>
      </c>
      <c r="AD162" s="9"/>
      <c r="AE162" s="9"/>
      <c r="AF162" s="2">
        <v>211.14486129915903</v>
      </c>
      <c r="AG162" s="9">
        <v>3.6248882730918761</v>
      </c>
      <c r="AH162" s="9"/>
      <c r="AI162" s="9"/>
      <c r="AJ162" s="9"/>
      <c r="AK162" s="9"/>
      <c r="AL162" s="9"/>
      <c r="AM162" s="15">
        <f>AG162/AF162</f>
        <v>1.7167778797874601E-2</v>
      </c>
      <c r="AN162" s="9"/>
      <c r="AO162" s="9"/>
      <c r="AP162" s="9"/>
      <c r="AQ162" s="2">
        <v>17.302281930723939</v>
      </c>
      <c r="AR162" s="2"/>
      <c r="AS162" s="2">
        <v>5.995576982659089</v>
      </c>
      <c r="AT162" s="2"/>
      <c r="AU162" s="2">
        <v>0</v>
      </c>
      <c r="AV162" s="2">
        <v>0</v>
      </c>
      <c r="AW162" s="2">
        <v>23.297858913383028</v>
      </c>
      <c r="AX162" s="9"/>
      <c r="AY162" s="2"/>
      <c r="AZ162" s="2">
        <f>AC162+AF162+AW162</f>
        <v>490.57906155340731</v>
      </c>
      <c r="BA162" s="2"/>
      <c r="BB162" s="9">
        <f>AW162/AZ162</f>
        <v>4.7490528518707859E-2</v>
      </c>
      <c r="BC162" s="19"/>
      <c r="BD162" s="2"/>
      <c r="BE162" s="2"/>
      <c r="BF162" s="19"/>
      <c r="BG162" s="19"/>
      <c r="BH162" s="19"/>
      <c r="BI162" s="19"/>
      <c r="BJ162" s="9">
        <f>AC162/AZ162</f>
        <v>0.52211021915573685</v>
      </c>
      <c r="BK162" s="9">
        <f>AF162/AZ162</f>
        <v>0.4303992523255552</v>
      </c>
      <c r="BL162" s="9">
        <f>AW162/AZ162</f>
        <v>4.7490528518707859E-2</v>
      </c>
      <c r="BM162" s="2">
        <v>184.04158481392804</v>
      </c>
      <c r="BN162" s="2">
        <v>173.87636079973475</v>
      </c>
      <c r="BO162" s="2">
        <v>10.165224014193278</v>
      </c>
      <c r="BP162" s="2">
        <v>0</v>
      </c>
      <c r="BQ162" s="2"/>
      <c r="BR162" s="2"/>
      <c r="BS162" s="2"/>
      <c r="BT162" s="2"/>
      <c r="BU162" s="2">
        <v>0</v>
      </c>
      <c r="BV162" s="2"/>
      <c r="BW162" s="9"/>
      <c r="BX162" s="2"/>
      <c r="BY162" s="2"/>
      <c r="BZ162" s="9"/>
      <c r="CA162" s="2"/>
      <c r="CB162" s="2"/>
      <c r="CC162" s="2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</row>
    <row r="163" spans="1:152" hidden="1" x14ac:dyDescent="0.45">
      <c r="A163" t="s">
        <v>109</v>
      </c>
      <c r="C163" s="1">
        <v>39470</v>
      </c>
      <c r="D163" s="2"/>
      <c r="E163" s="1"/>
      <c r="G163" s="2">
        <v>51</v>
      </c>
      <c r="H163" t="s">
        <v>106</v>
      </c>
      <c r="I163" s="19">
        <v>8.9</v>
      </c>
      <c r="J163">
        <v>750</v>
      </c>
      <c r="K163" s="2">
        <f t="shared" si="1"/>
        <v>149.81273408239699</v>
      </c>
      <c r="L163" s="2"/>
      <c r="M163" s="9"/>
      <c r="N163" s="19">
        <v>16.600000000000001</v>
      </c>
      <c r="O163" s="19"/>
      <c r="P163" s="19"/>
      <c r="Q163" s="2"/>
      <c r="R163" s="2"/>
      <c r="S163" s="2"/>
      <c r="T163" s="2"/>
      <c r="U163" s="2"/>
      <c r="V163" s="2"/>
      <c r="W163" s="2"/>
      <c r="X163" s="9"/>
      <c r="Y163" s="9"/>
      <c r="Z163" s="9"/>
      <c r="AA163" s="9"/>
      <c r="AB163" s="9"/>
      <c r="AC163" s="2"/>
      <c r="AD163" s="9"/>
      <c r="AE163" s="9"/>
      <c r="AF163" s="2"/>
      <c r="AG163" s="9"/>
      <c r="AH163" s="9"/>
      <c r="AI163" s="9"/>
      <c r="AJ163" s="9"/>
      <c r="AK163" s="9"/>
      <c r="AL163" s="9"/>
      <c r="AM163" s="15"/>
      <c r="AN163" s="9"/>
      <c r="AO163" s="9"/>
      <c r="AP163" s="9"/>
      <c r="AQ163" s="2"/>
      <c r="AR163" s="2"/>
      <c r="AS163" s="2"/>
      <c r="AT163" s="2"/>
      <c r="AU163" s="2"/>
      <c r="AV163" s="2"/>
      <c r="AW163" s="2"/>
      <c r="AX163" s="9"/>
      <c r="AY163" s="2"/>
      <c r="AZ163" s="2"/>
      <c r="BA163" s="2"/>
      <c r="BB163" s="9"/>
      <c r="BC163" s="19"/>
      <c r="BD163" s="2"/>
      <c r="BE163" s="2"/>
      <c r="BF163" s="19"/>
      <c r="BG163" s="19"/>
      <c r="BH163" s="19"/>
      <c r="BI163" s="19"/>
      <c r="BJ163" s="19"/>
      <c r="BK163" s="19"/>
      <c r="BL163" s="19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9"/>
      <c r="BX163" s="2"/>
      <c r="BY163" s="2"/>
      <c r="BZ163" s="9"/>
      <c r="CA163" s="2"/>
      <c r="CB163" s="2"/>
      <c r="CC163" s="2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</row>
    <row r="164" spans="1:152" hidden="1" x14ac:dyDescent="0.45">
      <c r="A164" t="s">
        <v>109</v>
      </c>
      <c r="C164" s="1">
        <v>39476</v>
      </c>
      <c r="D164" s="2"/>
      <c r="E164" s="1"/>
      <c r="G164" s="2">
        <v>57</v>
      </c>
      <c r="H164" t="s">
        <v>106</v>
      </c>
      <c r="I164" s="19">
        <v>8.9</v>
      </c>
      <c r="J164">
        <v>750</v>
      </c>
      <c r="K164" s="2">
        <f t="shared" si="1"/>
        <v>149.81273408239699</v>
      </c>
      <c r="L164" s="2"/>
      <c r="M164" s="9"/>
      <c r="N164" s="19">
        <v>18.45</v>
      </c>
      <c r="O164" s="19"/>
      <c r="P164" s="19"/>
      <c r="Q164" s="2"/>
      <c r="R164" s="2"/>
      <c r="S164" s="2"/>
      <c r="T164" s="2"/>
      <c r="U164" s="2"/>
      <c r="V164" s="2"/>
      <c r="W164" s="2"/>
      <c r="X164" s="9"/>
      <c r="Y164" s="9"/>
      <c r="Z164" s="9"/>
      <c r="AA164" s="9"/>
      <c r="AB164" s="9"/>
      <c r="AC164" s="2"/>
      <c r="AD164" s="9"/>
      <c r="AE164" s="9"/>
      <c r="AF164" s="2"/>
      <c r="AG164" s="9"/>
      <c r="AH164" s="9"/>
      <c r="AI164" s="9"/>
      <c r="AJ164" s="9"/>
      <c r="AK164" s="9"/>
      <c r="AL164" s="9"/>
      <c r="AM164" s="15"/>
      <c r="AN164" s="9"/>
      <c r="AO164" s="9"/>
      <c r="AP164" s="9"/>
      <c r="AQ164" s="2"/>
      <c r="AR164" s="2"/>
      <c r="AS164" s="2"/>
      <c r="AT164" s="2"/>
      <c r="AU164" s="2"/>
      <c r="AV164" s="2"/>
      <c r="AW164" s="2"/>
      <c r="AX164" s="9"/>
      <c r="AY164" s="2"/>
      <c r="AZ164" s="2"/>
      <c r="BA164" s="2"/>
      <c r="BB164" s="9"/>
      <c r="BC164" s="19"/>
      <c r="BD164" s="2"/>
      <c r="BE164" s="2"/>
      <c r="BF164" s="19"/>
      <c r="BG164" s="19"/>
      <c r="BH164" s="19"/>
      <c r="BI164" s="19"/>
      <c r="BJ164" s="19"/>
      <c r="BK164" s="19"/>
      <c r="BL164" s="19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9"/>
      <c r="BX164" s="2"/>
      <c r="BY164" s="2"/>
      <c r="BZ164" s="9"/>
      <c r="CA164" s="2"/>
      <c r="CB164" s="2"/>
      <c r="CC164" s="2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</row>
    <row r="165" spans="1:152" hidden="1" x14ac:dyDescent="0.45">
      <c r="A165" t="s">
        <v>109</v>
      </c>
      <c r="C165" s="1">
        <v>39483</v>
      </c>
      <c r="D165" s="2">
        <v>6</v>
      </c>
      <c r="E165" s="1" t="s">
        <v>229</v>
      </c>
      <c r="F165" t="s">
        <v>78</v>
      </c>
      <c r="G165" s="2">
        <v>64</v>
      </c>
      <c r="H165" t="s">
        <v>106</v>
      </c>
      <c r="I165" s="19">
        <v>8.9</v>
      </c>
      <c r="J165">
        <v>750</v>
      </c>
      <c r="K165" s="2">
        <f t="shared" si="1"/>
        <v>149.81273408239699</v>
      </c>
      <c r="L165" s="2"/>
      <c r="M165" s="9"/>
      <c r="N165" s="9"/>
      <c r="O165" s="9"/>
      <c r="P165" s="9"/>
      <c r="Q165" s="2"/>
      <c r="R165" s="2"/>
      <c r="S165" s="2"/>
      <c r="T165" s="2"/>
      <c r="U165" s="2"/>
      <c r="V165" s="2"/>
      <c r="W165" s="2"/>
      <c r="X165" s="9"/>
      <c r="Y165" s="9"/>
      <c r="Z165" s="9"/>
      <c r="AA165" s="9"/>
      <c r="AB165" s="9"/>
      <c r="AC165" s="2">
        <v>329.10086500039858</v>
      </c>
      <c r="AD165" s="9"/>
      <c r="AE165" s="9"/>
      <c r="AF165" s="2">
        <v>199.08306681425532</v>
      </c>
      <c r="AG165" s="9">
        <v>3.5659898748784356</v>
      </c>
      <c r="AH165" s="9"/>
      <c r="AI165" s="9"/>
      <c r="AJ165" s="9"/>
      <c r="AK165" s="9"/>
      <c r="AL165" s="9"/>
      <c r="AM165" s="15">
        <f>AG165/AF165</f>
        <v>1.7912070232500021E-2</v>
      </c>
      <c r="AN165" s="9"/>
      <c r="AO165" s="9"/>
      <c r="AP165" s="9"/>
      <c r="AQ165" s="2">
        <v>16.794238952515144</v>
      </c>
      <c r="AR165" s="2"/>
      <c r="AS165" s="2">
        <v>96.147408953626353</v>
      </c>
      <c r="AT165" s="2"/>
      <c r="AU165" s="2">
        <v>0</v>
      </c>
      <c r="AV165" s="2">
        <v>0</v>
      </c>
      <c r="AW165" s="2">
        <v>112.9416479061415</v>
      </c>
      <c r="AX165" s="9"/>
      <c r="AY165" s="2"/>
      <c r="AZ165" s="2">
        <f>AC165+AF165+AW165</f>
        <v>641.12557972079537</v>
      </c>
      <c r="BA165" s="2"/>
      <c r="BB165" s="9">
        <f>AW165/AZ165</f>
        <v>0.17616150638588871</v>
      </c>
      <c r="BC165" s="19"/>
      <c r="BD165" s="2"/>
      <c r="BE165" s="2"/>
      <c r="BF165" s="19"/>
      <c r="BG165" s="19"/>
      <c r="BH165" s="19"/>
      <c r="BI165" s="19"/>
      <c r="BJ165" s="9">
        <f>AC165/AZ165</f>
        <v>0.51331732098993643</v>
      </c>
      <c r="BK165" s="9">
        <f>AF165/AZ165</f>
        <v>0.31052117262417489</v>
      </c>
      <c r="BL165" s="9">
        <f>AW165/AZ165</f>
        <v>0.17616150638588871</v>
      </c>
      <c r="BM165" s="2">
        <v>170.94799442672848</v>
      </c>
      <c r="BN165" s="2">
        <v>94.590281913210163</v>
      </c>
      <c r="BO165" s="2">
        <v>76.357712513518322</v>
      </c>
      <c r="BP165" s="2">
        <v>0</v>
      </c>
      <c r="BQ165" s="2"/>
      <c r="BR165" s="2"/>
      <c r="BS165" s="2"/>
      <c r="BT165" s="2"/>
      <c r="BU165" s="2">
        <v>0</v>
      </c>
      <c r="BV165" s="2"/>
      <c r="BW165" s="9"/>
      <c r="BX165" s="2"/>
      <c r="BY165" s="2"/>
      <c r="BZ165" s="9"/>
      <c r="CA165" s="2"/>
      <c r="CB165" s="2"/>
      <c r="CC165" s="2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</row>
    <row r="166" spans="1:152" hidden="1" x14ac:dyDescent="0.45">
      <c r="A166" t="s">
        <v>109</v>
      </c>
      <c r="C166" s="1">
        <v>39484</v>
      </c>
      <c r="D166" s="2"/>
      <c r="E166" s="1"/>
      <c r="G166" s="2">
        <v>65</v>
      </c>
      <c r="H166" t="s">
        <v>106</v>
      </c>
      <c r="I166" s="19">
        <v>8.9</v>
      </c>
      <c r="J166">
        <v>750</v>
      </c>
      <c r="K166" s="2">
        <f t="shared" si="1"/>
        <v>149.81273408239699</v>
      </c>
      <c r="L166" s="2"/>
      <c r="M166" s="9"/>
      <c r="N166" s="19">
        <v>21</v>
      </c>
      <c r="O166" s="19"/>
      <c r="P166" s="19"/>
      <c r="Q166" s="2"/>
      <c r="R166" s="2"/>
      <c r="S166" s="2"/>
      <c r="T166" s="2"/>
      <c r="U166" s="2"/>
      <c r="V166" s="2"/>
      <c r="W166" s="2"/>
      <c r="X166" s="9"/>
      <c r="Y166" s="9"/>
      <c r="Z166" s="9"/>
      <c r="AA166" s="9"/>
      <c r="AB166" s="9"/>
      <c r="AC166" s="2"/>
      <c r="AD166" s="9"/>
      <c r="AE166" s="9"/>
      <c r="AF166" s="2"/>
      <c r="AG166" s="9"/>
      <c r="AH166" s="9"/>
      <c r="AI166" s="9"/>
      <c r="AJ166" s="9"/>
      <c r="AK166" s="9"/>
      <c r="AL166" s="9"/>
      <c r="AM166" s="15"/>
      <c r="AN166" s="9"/>
      <c r="AO166" s="9"/>
      <c r="AP166" s="9"/>
      <c r="AQ166" s="2"/>
      <c r="AR166" s="2"/>
      <c r="AS166" s="2"/>
      <c r="AT166" s="2"/>
      <c r="AU166" s="2"/>
      <c r="AV166" s="2"/>
      <c r="AW166" s="2"/>
      <c r="AX166" s="9"/>
      <c r="AY166" s="2"/>
      <c r="AZ166" s="2"/>
      <c r="BA166" s="2"/>
      <c r="BB166" s="9"/>
      <c r="BC166" s="19"/>
      <c r="BD166" s="2"/>
      <c r="BE166" s="2"/>
      <c r="BF166" s="19"/>
      <c r="BG166" s="19"/>
      <c r="BH166" s="19"/>
      <c r="BI166" s="19"/>
      <c r="BJ166" s="19"/>
      <c r="BK166" s="19"/>
      <c r="BL166" s="19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9"/>
      <c r="BX166" s="2"/>
      <c r="BY166" s="2"/>
      <c r="BZ166" s="9"/>
      <c r="CA166" s="2"/>
      <c r="CB166" s="2"/>
      <c r="CC166" s="2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</row>
    <row r="167" spans="1:152" hidden="1" x14ac:dyDescent="0.45">
      <c r="A167" t="s">
        <v>109</v>
      </c>
      <c r="C167" s="1">
        <v>39491</v>
      </c>
      <c r="D167" s="2"/>
      <c r="E167" s="1"/>
      <c r="G167" s="2">
        <v>72</v>
      </c>
      <c r="H167" t="s">
        <v>106</v>
      </c>
      <c r="I167" s="19">
        <v>8.9</v>
      </c>
      <c r="J167">
        <v>750</v>
      </c>
      <c r="K167" s="2">
        <f t="shared" si="1"/>
        <v>149.81273408239699</v>
      </c>
      <c r="L167" s="2"/>
      <c r="M167" s="9"/>
      <c r="N167" s="19">
        <v>22.5</v>
      </c>
      <c r="O167" s="19"/>
      <c r="P167" s="19"/>
      <c r="Q167" s="2"/>
      <c r="R167" s="2"/>
      <c r="S167" s="2"/>
      <c r="T167" s="2"/>
      <c r="U167" s="2"/>
      <c r="V167" s="2"/>
      <c r="W167" s="2"/>
      <c r="X167" s="9"/>
      <c r="Y167" s="9"/>
      <c r="Z167" s="9"/>
      <c r="AA167" s="9"/>
      <c r="AB167" s="9"/>
      <c r="AC167" s="2"/>
      <c r="AD167" s="9"/>
      <c r="AE167" s="9"/>
      <c r="AF167" s="2"/>
      <c r="AG167" s="9"/>
      <c r="AH167" s="9"/>
      <c r="AI167" s="9"/>
      <c r="AJ167" s="9"/>
      <c r="AK167" s="9"/>
      <c r="AL167" s="9"/>
      <c r="AM167" s="15"/>
      <c r="AN167" s="9"/>
      <c r="AO167" s="9"/>
      <c r="AP167" s="9"/>
      <c r="AQ167" s="2"/>
      <c r="AR167" s="2"/>
      <c r="AS167" s="2"/>
      <c r="AT167" s="2"/>
      <c r="AU167" s="2"/>
      <c r="AV167" s="2"/>
      <c r="AW167" s="2"/>
      <c r="AX167" s="9"/>
      <c r="AY167" s="2"/>
      <c r="AZ167" s="2"/>
      <c r="BA167" s="2"/>
      <c r="BB167" s="9"/>
      <c r="BC167" s="19"/>
      <c r="BD167" s="2"/>
      <c r="BE167" s="2"/>
      <c r="BF167" s="19"/>
      <c r="BG167" s="19"/>
      <c r="BH167" s="19"/>
      <c r="BI167" s="19"/>
      <c r="BJ167" s="19"/>
      <c r="BK167" s="19"/>
      <c r="BL167" s="19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9"/>
      <c r="BX167" s="2"/>
      <c r="BY167" s="2"/>
      <c r="BZ167" s="9"/>
      <c r="CA167" s="2"/>
      <c r="CB167" s="2"/>
      <c r="CC167" s="2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</row>
    <row r="168" spans="1:152" hidden="1" x14ac:dyDescent="0.45">
      <c r="A168" t="s">
        <v>109</v>
      </c>
      <c r="C168" s="1">
        <v>39497</v>
      </c>
      <c r="D168" s="2"/>
      <c r="E168" s="1"/>
      <c r="G168" s="2">
        <v>78</v>
      </c>
      <c r="H168" t="s">
        <v>106</v>
      </c>
      <c r="I168" s="19">
        <v>8.9</v>
      </c>
      <c r="J168">
        <v>750</v>
      </c>
      <c r="K168" s="2">
        <f t="shared" si="1"/>
        <v>149.81273408239699</v>
      </c>
      <c r="L168" s="2"/>
      <c r="M168" s="9"/>
      <c r="N168" s="19">
        <v>23.45</v>
      </c>
      <c r="O168" s="19"/>
      <c r="P168" s="19"/>
      <c r="Q168" s="2"/>
      <c r="R168" s="2"/>
      <c r="S168" s="2"/>
      <c r="T168" s="2"/>
      <c r="U168" s="2"/>
      <c r="V168" s="2"/>
      <c r="W168" s="2"/>
      <c r="X168" s="9"/>
      <c r="Y168" s="9"/>
      <c r="Z168" s="9"/>
      <c r="AA168" s="9"/>
      <c r="AB168" s="9"/>
      <c r="AC168" s="2">
        <v>381.6945551053501</v>
      </c>
      <c r="AD168" s="9"/>
      <c r="AE168" s="9"/>
      <c r="AF168" s="2">
        <v>209.47083927205307</v>
      </c>
      <c r="AG168" s="9">
        <v>3.2050189491509866</v>
      </c>
      <c r="AH168" s="9"/>
      <c r="AI168" s="9"/>
      <c r="AJ168" s="9"/>
      <c r="AK168" s="9"/>
      <c r="AL168" s="9"/>
      <c r="AM168" s="15">
        <f>AG168/AF168</f>
        <v>1.5300549519393605E-2</v>
      </c>
      <c r="AN168" s="9"/>
      <c r="AO168" s="9"/>
      <c r="AP168" s="9"/>
      <c r="AQ168" s="2">
        <v>5.2583786266261203</v>
      </c>
      <c r="AR168" s="2"/>
      <c r="AS168" s="2">
        <v>187.55565316986079</v>
      </c>
      <c r="AT168" s="2"/>
      <c r="AU168" s="2">
        <v>0</v>
      </c>
      <c r="AV168" s="2">
        <v>0</v>
      </c>
      <c r="AW168" s="2">
        <v>192.81403179648692</v>
      </c>
      <c r="AX168" s="9"/>
      <c r="AY168" s="2"/>
      <c r="AZ168" s="2">
        <f>AC168+AF168+AW168</f>
        <v>783.97942617389003</v>
      </c>
      <c r="BA168" s="2"/>
      <c r="BB168" s="9">
        <f>AW168/AZ168</f>
        <v>0.24594271910615156</v>
      </c>
      <c r="BC168" s="19"/>
      <c r="BD168" s="2"/>
      <c r="BE168" s="2"/>
      <c r="BF168" s="19"/>
      <c r="BG168" s="19"/>
      <c r="BH168" s="19"/>
      <c r="BI168" s="19"/>
      <c r="BJ168" s="9">
        <f>AC168/AZ168</f>
        <v>0.48686807633225898</v>
      </c>
      <c r="BK168" s="9">
        <f>AF168/AZ168</f>
        <v>0.26718920456158951</v>
      </c>
      <c r="BL168" s="9">
        <f>AW168/AZ168</f>
        <v>0.24594271910615156</v>
      </c>
      <c r="BM168" s="2">
        <v>102.1237861621829</v>
      </c>
      <c r="BN168" s="2">
        <v>28.188738164408562</v>
      </c>
      <c r="BO168" s="2">
        <v>73.935047997774333</v>
      </c>
      <c r="BP168" s="2">
        <v>0</v>
      </c>
      <c r="BQ168" s="2"/>
      <c r="BR168" s="2"/>
      <c r="BS168" s="2"/>
      <c r="BT168" s="2"/>
      <c r="BU168" s="2">
        <v>0</v>
      </c>
      <c r="BV168" s="2"/>
      <c r="BW168" s="9"/>
      <c r="BX168" s="2"/>
      <c r="BY168" s="2"/>
      <c r="BZ168" s="9"/>
      <c r="CA168" s="2"/>
      <c r="CB168" s="2"/>
      <c r="CC168" s="2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</row>
    <row r="169" spans="1:152" hidden="1" x14ac:dyDescent="0.45">
      <c r="A169" t="s">
        <v>109</v>
      </c>
      <c r="C169" s="1">
        <v>39510</v>
      </c>
      <c r="D169" s="2">
        <v>7</v>
      </c>
      <c r="E169" t="s">
        <v>197</v>
      </c>
      <c r="F169" t="s">
        <v>14</v>
      </c>
      <c r="G169" s="2">
        <v>91</v>
      </c>
      <c r="H169" t="s">
        <v>106</v>
      </c>
      <c r="I169" s="19">
        <v>8.9</v>
      </c>
      <c r="J169">
        <v>750</v>
      </c>
      <c r="K169" s="2">
        <f t="shared" si="1"/>
        <v>149.81273408239699</v>
      </c>
      <c r="L169" s="2"/>
      <c r="M169" s="9"/>
      <c r="N169" s="19">
        <v>25.5</v>
      </c>
      <c r="O169" s="19"/>
      <c r="P169" s="19"/>
      <c r="Q169" s="2"/>
      <c r="R169" s="2"/>
      <c r="S169" s="2"/>
      <c r="T169" s="2"/>
      <c r="U169" s="2">
        <v>91</v>
      </c>
      <c r="V169" s="2"/>
      <c r="W169" s="2"/>
      <c r="X169" s="9"/>
      <c r="Y169" s="9"/>
      <c r="Z169" s="9"/>
      <c r="AA169" s="9"/>
      <c r="AB169" s="9"/>
      <c r="AC169" s="2">
        <v>544.21773701661846</v>
      </c>
      <c r="AD169" s="9"/>
      <c r="AE169" s="9"/>
      <c r="AF169" s="2">
        <v>210.27815679691025</v>
      </c>
      <c r="AG169" s="9">
        <v>3.4936646225943195</v>
      </c>
      <c r="AH169" s="9"/>
      <c r="AI169" s="9"/>
      <c r="AJ169" s="9"/>
      <c r="AK169" s="9"/>
      <c r="AL169" s="9"/>
      <c r="AM169" s="15">
        <f>AG169/AF169</f>
        <v>1.6614491375671284E-2</v>
      </c>
      <c r="AN169" s="9"/>
      <c r="AO169" s="9"/>
      <c r="AP169" s="9"/>
      <c r="AQ169" s="2">
        <v>0.17066161588230067</v>
      </c>
      <c r="AR169" s="2"/>
      <c r="AS169" s="2">
        <v>353.38847004676296</v>
      </c>
      <c r="AT169" s="2"/>
      <c r="AU169" s="2">
        <v>0</v>
      </c>
      <c r="AV169" s="2">
        <v>0</v>
      </c>
      <c r="AW169" s="2">
        <v>353.55913166264526</v>
      </c>
      <c r="AX169" s="9"/>
      <c r="AY169" s="2"/>
      <c r="AZ169" s="2">
        <f>AC169+AF169+AW169</f>
        <v>1108.055025476174</v>
      </c>
      <c r="BA169" s="2"/>
      <c r="BB169" s="9">
        <f>AW169/AZ169</f>
        <v>0.31908084303909656</v>
      </c>
      <c r="BC169" s="19"/>
      <c r="BD169" s="2"/>
      <c r="BE169" s="2"/>
      <c r="BF169" s="19"/>
      <c r="BG169" s="19"/>
      <c r="BH169" s="19"/>
      <c r="BI169" s="19"/>
      <c r="BJ169" s="9">
        <f>AC169/AZ169</f>
        <v>0.49114685146863268</v>
      </c>
      <c r="BK169" s="9">
        <f>AF169/AZ169</f>
        <v>0.18977230549227067</v>
      </c>
      <c r="BL169" s="9">
        <f>AW169/AZ169</f>
        <v>0.31908084303909656</v>
      </c>
      <c r="BM169" s="2">
        <v>110.86323471577769</v>
      </c>
      <c r="BN169" s="2">
        <v>11.755828951193299</v>
      </c>
      <c r="BO169" s="2">
        <v>99.107405764584399</v>
      </c>
      <c r="BP169" s="2">
        <v>0</v>
      </c>
      <c r="BQ169" s="2"/>
      <c r="BR169" s="2"/>
      <c r="BS169" s="2"/>
      <c r="BT169" s="2"/>
      <c r="BU169" s="2">
        <v>0</v>
      </c>
      <c r="BV169" s="2"/>
      <c r="BW169" s="9"/>
      <c r="BX169" s="2"/>
      <c r="BY169" s="2"/>
      <c r="BZ169" s="9"/>
      <c r="CA169" s="2"/>
      <c r="CB169" s="2"/>
      <c r="CC169" s="2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</row>
    <row r="170" spans="1:152" hidden="1" x14ac:dyDescent="0.45">
      <c r="A170" t="s">
        <v>109</v>
      </c>
      <c r="C170" s="1">
        <v>39533</v>
      </c>
      <c r="D170" s="2"/>
      <c r="E170" s="1"/>
      <c r="G170" s="2">
        <v>114</v>
      </c>
      <c r="H170" t="s">
        <v>106</v>
      </c>
      <c r="I170" s="19">
        <v>8.9</v>
      </c>
      <c r="J170">
        <v>750</v>
      </c>
      <c r="K170" s="2">
        <f t="shared" si="1"/>
        <v>149.81273408239699</v>
      </c>
      <c r="L170" s="2"/>
      <c r="M170" s="9"/>
      <c r="N170" s="19">
        <v>26.6</v>
      </c>
      <c r="O170" s="19"/>
      <c r="P170" s="19"/>
      <c r="Q170" s="2"/>
      <c r="R170" s="2"/>
      <c r="S170" s="2"/>
      <c r="T170" s="2"/>
      <c r="U170" s="2"/>
      <c r="V170" s="2"/>
      <c r="W170" s="2"/>
      <c r="X170" s="9"/>
      <c r="Y170" s="9"/>
      <c r="Z170" s="9"/>
      <c r="AA170" s="9"/>
      <c r="AB170" s="9"/>
      <c r="AC170" s="2"/>
      <c r="AD170" s="9"/>
      <c r="AE170" s="9"/>
      <c r="AF170" s="2"/>
      <c r="AG170" s="9"/>
      <c r="AH170" s="9"/>
      <c r="AI170" s="9"/>
      <c r="AJ170" s="9"/>
      <c r="AK170" s="9"/>
      <c r="AL170" s="9"/>
      <c r="AM170" s="15"/>
      <c r="AN170" s="9"/>
      <c r="AO170" s="9"/>
      <c r="AP170" s="9"/>
      <c r="AQ170" s="2"/>
      <c r="AR170" s="2"/>
      <c r="AS170" s="2"/>
      <c r="AT170" s="2"/>
      <c r="AU170" s="2"/>
      <c r="AV170" s="2"/>
      <c r="AW170" s="2"/>
      <c r="AX170" s="9"/>
      <c r="AY170" s="2"/>
      <c r="AZ170" s="2"/>
      <c r="BA170" s="2"/>
      <c r="BB170" s="9"/>
      <c r="BC170" s="19"/>
      <c r="BD170" s="2"/>
      <c r="BE170" s="2"/>
      <c r="BF170" s="19"/>
      <c r="BG170" s="19"/>
      <c r="BH170" s="19"/>
      <c r="BI170" s="19"/>
      <c r="BJ170" s="19"/>
      <c r="BK170" s="19"/>
      <c r="BL170" s="19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9"/>
      <c r="BX170" s="2"/>
      <c r="BY170" s="2"/>
      <c r="BZ170" s="9"/>
      <c r="CA170" s="2"/>
      <c r="CB170" s="2"/>
      <c r="CC170" s="2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</row>
    <row r="171" spans="1:152" hidden="1" x14ac:dyDescent="0.45">
      <c r="A171" t="s">
        <v>109</v>
      </c>
      <c r="C171" s="1">
        <v>39538</v>
      </c>
      <c r="D171" s="2"/>
      <c r="E171" s="1"/>
      <c r="G171" s="2">
        <v>119</v>
      </c>
      <c r="H171" t="s">
        <v>106</v>
      </c>
      <c r="I171" s="19">
        <v>8.9</v>
      </c>
      <c r="J171">
        <v>750</v>
      </c>
      <c r="K171" s="2">
        <f t="shared" si="1"/>
        <v>149.81273408239699</v>
      </c>
      <c r="L171" s="2"/>
      <c r="M171" s="9"/>
      <c r="N171" s="9"/>
      <c r="O171" s="9"/>
      <c r="P171" s="9"/>
      <c r="Q171" s="2"/>
      <c r="R171" s="2"/>
      <c r="S171" s="2"/>
      <c r="T171" s="2"/>
      <c r="U171" s="2"/>
      <c r="V171" s="2"/>
      <c r="W171" s="2"/>
      <c r="X171" s="9"/>
      <c r="Y171" s="9"/>
      <c r="Z171" s="9"/>
      <c r="AA171" s="9"/>
      <c r="AB171" s="9"/>
      <c r="AC171" s="2">
        <v>692.43648287092913</v>
      </c>
      <c r="AD171" s="9"/>
      <c r="AE171" s="9"/>
      <c r="AF171" s="2">
        <v>222.70849392757322</v>
      </c>
      <c r="AG171" s="31">
        <v>3.0285938321953738</v>
      </c>
      <c r="AH171" s="9"/>
      <c r="AI171" s="9"/>
      <c r="AJ171" s="9"/>
      <c r="AK171" s="9"/>
      <c r="AL171" s="9"/>
      <c r="AM171" s="15">
        <f>AG171/AF171</f>
        <v>1.3598914791190225E-2</v>
      </c>
      <c r="AN171" s="9"/>
      <c r="AO171" s="9"/>
      <c r="AP171" s="9"/>
      <c r="AQ171" s="2">
        <v>6.9473100897055833</v>
      </c>
      <c r="AR171" s="2"/>
      <c r="AS171" s="2">
        <v>263.11715196314594</v>
      </c>
      <c r="AT171" s="2"/>
      <c r="AU171" s="2">
        <v>18.350228457195737</v>
      </c>
      <c r="AV171" s="2">
        <v>244.84687445278479</v>
      </c>
      <c r="AW171" s="2">
        <v>533.26156496283204</v>
      </c>
      <c r="AX171" s="9"/>
      <c r="AY171" s="2"/>
      <c r="AZ171" s="2">
        <f>AC171+AF171+AW171</f>
        <v>1448.4065417613342</v>
      </c>
      <c r="BA171" s="2"/>
      <c r="BB171" s="9">
        <f>AW171/AZ171</f>
        <v>0.36817119336837539</v>
      </c>
      <c r="BC171" s="19"/>
      <c r="BD171" s="2"/>
      <c r="BE171" s="2"/>
      <c r="BF171" s="19"/>
      <c r="BG171" s="19"/>
      <c r="BH171" s="19"/>
      <c r="BI171" s="19"/>
      <c r="BJ171" s="9">
        <f>AC171/AZ171</f>
        <v>0.47806776820331948</v>
      </c>
      <c r="BK171" s="9">
        <f>AF171/AZ171</f>
        <v>0.15376103842830524</v>
      </c>
      <c r="BL171" s="9">
        <f>AW171/AZ171</f>
        <v>0.36817119336837539</v>
      </c>
      <c r="BM171" s="2">
        <v>166.92204127756921</v>
      </c>
      <c r="BN171" s="27">
        <v>54.037374490912569</v>
      </c>
      <c r="BO171" s="27">
        <v>72.099168968086374</v>
      </c>
      <c r="BP171" s="2">
        <v>34.025330076289151</v>
      </c>
      <c r="BQ171" s="27"/>
      <c r="BR171" s="27"/>
      <c r="BS171" s="27"/>
      <c r="BT171" s="27"/>
      <c r="BU171" s="27">
        <v>6.7601677422811237</v>
      </c>
      <c r="BV171" s="2"/>
      <c r="BW171" s="9"/>
      <c r="BX171" s="2"/>
      <c r="BY171" s="2"/>
      <c r="BZ171" s="9"/>
      <c r="CA171" s="2"/>
      <c r="CB171" s="2"/>
      <c r="CC171" s="2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</row>
    <row r="172" spans="1:152" hidden="1" x14ac:dyDescent="0.45">
      <c r="A172" t="s">
        <v>109</v>
      </c>
      <c r="C172" s="1">
        <v>39555</v>
      </c>
      <c r="D172" s="2"/>
      <c r="E172" s="1"/>
      <c r="G172" s="2">
        <v>136</v>
      </c>
      <c r="H172" t="s">
        <v>106</v>
      </c>
      <c r="I172" s="19">
        <v>8.9</v>
      </c>
      <c r="J172">
        <v>750</v>
      </c>
      <c r="K172" s="2">
        <f t="shared" si="1"/>
        <v>149.81273408239699</v>
      </c>
      <c r="L172" s="2"/>
      <c r="M172" s="9"/>
      <c r="N172" s="19">
        <v>27.5</v>
      </c>
      <c r="O172" s="19"/>
      <c r="P172" s="19"/>
      <c r="Q172" s="2"/>
      <c r="R172" s="2"/>
      <c r="S172" s="2"/>
      <c r="T172" s="2"/>
      <c r="U172" s="2"/>
      <c r="V172" s="2"/>
      <c r="W172" s="2"/>
      <c r="X172" s="9"/>
      <c r="Y172" s="9"/>
      <c r="Z172" s="9"/>
      <c r="AA172" s="9"/>
      <c r="AB172" s="9"/>
      <c r="AC172" s="2"/>
      <c r="AD172" s="9"/>
      <c r="AE172" s="9"/>
      <c r="AF172" s="2"/>
      <c r="AG172" s="31"/>
      <c r="AH172" s="9"/>
      <c r="AI172" s="9"/>
      <c r="AJ172" s="9"/>
      <c r="AK172" s="9"/>
      <c r="AL172" s="9"/>
      <c r="AM172" s="15"/>
      <c r="AN172" s="9"/>
      <c r="AO172" s="9"/>
      <c r="AP172" s="9"/>
      <c r="AQ172" s="2"/>
      <c r="AR172" s="2"/>
      <c r="AS172" s="2"/>
      <c r="AT172" s="2"/>
      <c r="AU172" s="2"/>
      <c r="AV172" s="2"/>
      <c r="AW172" s="2"/>
      <c r="AX172" s="9"/>
      <c r="AY172" s="2"/>
      <c r="AZ172" s="2"/>
      <c r="BA172" s="2"/>
      <c r="BB172" s="9"/>
      <c r="BC172" s="19"/>
      <c r="BD172" s="2"/>
      <c r="BE172" s="2"/>
      <c r="BF172" s="19"/>
      <c r="BG172" s="19"/>
      <c r="BH172" s="19"/>
      <c r="BI172" s="19"/>
      <c r="BJ172" s="19"/>
      <c r="BK172" s="19"/>
      <c r="BL172" s="19"/>
      <c r="BM172" s="2"/>
      <c r="BN172" s="27"/>
      <c r="BO172" s="27"/>
      <c r="BP172" s="2"/>
      <c r="BQ172" s="27"/>
      <c r="BR172" s="27"/>
      <c r="BS172" s="27"/>
      <c r="BT172" s="27"/>
      <c r="BU172" s="27"/>
      <c r="BV172" s="2"/>
      <c r="BW172" s="9"/>
      <c r="BX172" s="2"/>
      <c r="BY172" s="2"/>
      <c r="BZ172" s="9"/>
      <c r="CA172" s="2"/>
      <c r="CB172" s="2"/>
      <c r="CC172" s="2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</row>
    <row r="173" spans="1:152" hidden="1" x14ac:dyDescent="0.45">
      <c r="A173" t="s">
        <v>109</v>
      </c>
      <c r="C173" s="1">
        <v>39563</v>
      </c>
      <c r="D173" s="2">
        <v>9</v>
      </c>
      <c r="E173" s="1" t="s">
        <v>196</v>
      </c>
      <c r="F173" t="s">
        <v>15</v>
      </c>
      <c r="G173" s="2">
        <v>144</v>
      </c>
      <c r="H173" t="s">
        <v>106</v>
      </c>
      <c r="I173" s="19">
        <v>8.9</v>
      </c>
      <c r="J173">
        <v>750</v>
      </c>
      <c r="K173" s="2">
        <f t="shared" si="1"/>
        <v>149.81273408239699</v>
      </c>
      <c r="L173" s="2"/>
      <c r="M173" s="9"/>
      <c r="N173" s="9"/>
      <c r="O173" s="9"/>
      <c r="P173" s="9"/>
      <c r="Q173" s="2"/>
      <c r="R173" s="2"/>
      <c r="S173" s="2"/>
      <c r="T173" s="2"/>
      <c r="U173" s="2"/>
      <c r="V173" s="2">
        <v>144</v>
      </c>
      <c r="W173" s="2"/>
      <c r="X173" s="9"/>
      <c r="Y173" s="9"/>
      <c r="Z173" s="9"/>
      <c r="AA173" s="9"/>
      <c r="AB173" s="9"/>
      <c r="AC173" s="2"/>
      <c r="AD173" s="9"/>
      <c r="AE173" s="9"/>
      <c r="AF173" s="2"/>
      <c r="AG173" s="31"/>
      <c r="AH173" s="9"/>
      <c r="AI173" s="9"/>
      <c r="AJ173" s="9"/>
      <c r="AK173" s="9"/>
      <c r="AL173" s="9"/>
      <c r="AM173" s="15"/>
      <c r="AN173" s="9"/>
      <c r="AO173" s="9"/>
      <c r="AP173" s="9"/>
      <c r="AQ173" s="2"/>
      <c r="AR173" s="2"/>
      <c r="AS173" s="2"/>
      <c r="AT173" s="2"/>
      <c r="AU173" s="2"/>
      <c r="AV173" s="2"/>
      <c r="AW173" s="2"/>
      <c r="AX173" s="9"/>
      <c r="AY173" s="2"/>
      <c r="AZ173" s="2"/>
      <c r="BA173" s="2"/>
      <c r="BB173" s="9"/>
      <c r="BC173" s="19"/>
      <c r="BD173" s="2"/>
      <c r="BE173" s="2"/>
      <c r="BF173" s="19"/>
      <c r="BG173" s="19"/>
      <c r="BH173" s="19"/>
      <c r="BI173" s="19"/>
      <c r="BJ173" s="19"/>
      <c r="BK173" s="19"/>
      <c r="BL173" s="19"/>
      <c r="BM173" s="2"/>
      <c r="BN173" s="27"/>
      <c r="BO173" s="27"/>
      <c r="BP173" s="2"/>
      <c r="BQ173" s="27"/>
      <c r="BR173" s="27"/>
      <c r="BS173" s="27"/>
      <c r="BT173" s="27"/>
      <c r="BU173" s="27"/>
      <c r="BV173" s="2"/>
      <c r="BW173" s="9"/>
      <c r="BX173" s="2"/>
      <c r="BY173" s="2"/>
      <c r="BZ173" s="9"/>
      <c r="CA173" s="2"/>
      <c r="CB173" s="2"/>
      <c r="CC173" s="2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</row>
    <row r="174" spans="1:152" hidden="1" x14ac:dyDescent="0.45">
      <c r="A174" t="s">
        <v>109</v>
      </c>
      <c r="C174" s="1">
        <v>39578</v>
      </c>
      <c r="D174" s="2">
        <v>10</v>
      </c>
      <c r="E174" s="1" t="s">
        <v>97</v>
      </c>
      <c r="F174" t="s">
        <v>16</v>
      </c>
      <c r="G174" s="2">
        <v>159</v>
      </c>
      <c r="H174" t="s">
        <v>106</v>
      </c>
      <c r="I174" s="19">
        <v>8.9</v>
      </c>
      <c r="J174">
        <v>750</v>
      </c>
      <c r="K174" s="2">
        <f t="shared" si="1"/>
        <v>149.81273408239699</v>
      </c>
      <c r="L174" s="2"/>
      <c r="M174" s="9"/>
      <c r="N174" s="9"/>
      <c r="O174" s="9"/>
      <c r="P174" s="9"/>
      <c r="Q174" s="2"/>
      <c r="R174" s="2"/>
      <c r="S174" s="2"/>
      <c r="T174" s="2"/>
      <c r="U174" s="2"/>
      <c r="V174" s="2"/>
      <c r="W174" s="2"/>
      <c r="X174" s="9"/>
      <c r="Y174" s="9"/>
      <c r="Z174" s="9"/>
      <c r="AA174" s="9"/>
      <c r="AB174" s="9"/>
      <c r="AC174" s="2"/>
      <c r="AD174" s="9"/>
      <c r="AE174" s="9"/>
      <c r="AF174" s="2"/>
      <c r="AG174" s="31"/>
      <c r="AH174" s="9"/>
      <c r="AI174" s="9"/>
      <c r="AJ174" s="9"/>
      <c r="AK174" s="9"/>
      <c r="AL174" s="9"/>
      <c r="AM174" s="15"/>
      <c r="AN174" s="9"/>
      <c r="AO174" s="9"/>
      <c r="AP174" s="9"/>
      <c r="AQ174" s="2"/>
      <c r="AR174" s="2"/>
      <c r="AS174" s="2"/>
      <c r="AT174" s="2"/>
      <c r="AU174" s="2"/>
      <c r="AV174" s="2">
        <v>370.96008539588331</v>
      </c>
      <c r="AW174" s="2"/>
      <c r="AX174" s="9"/>
      <c r="AY174" s="2"/>
      <c r="AZ174" s="2"/>
      <c r="BA174" s="2"/>
      <c r="BB174" s="9"/>
      <c r="BC174" s="19">
        <v>33.225000000000001</v>
      </c>
      <c r="BD174" s="2">
        <v>123.25148837278222</v>
      </c>
      <c r="BE174" s="2"/>
      <c r="BF174" s="19">
        <v>5.4295809855851198</v>
      </c>
      <c r="BG174" s="19"/>
      <c r="BH174" s="19"/>
      <c r="BI174" s="19"/>
      <c r="BJ174" s="19"/>
      <c r="BK174" s="19"/>
      <c r="BL174" s="19"/>
      <c r="BM174" s="2"/>
      <c r="BN174" s="27"/>
      <c r="BO174" s="27"/>
      <c r="BP174" s="2"/>
      <c r="BQ174" s="27"/>
      <c r="BR174" s="27"/>
      <c r="BS174" s="27"/>
      <c r="BT174" s="27"/>
      <c r="BU174" s="27"/>
      <c r="BV174" s="2"/>
      <c r="BW174" s="9"/>
      <c r="BX174" s="2"/>
      <c r="BY174" s="2"/>
      <c r="BZ174" s="9"/>
      <c r="CA174" s="2"/>
      <c r="CB174" s="2"/>
      <c r="CC174" s="2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</row>
    <row r="175" spans="1:152" hidden="1" x14ac:dyDescent="0.45">
      <c r="A175" t="s">
        <v>113</v>
      </c>
      <c r="C175" s="1">
        <v>39435</v>
      </c>
      <c r="D175" s="2">
        <v>1</v>
      </c>
      <c r="E175" s="1" t="s">
        <v>198</v>
      </c>
      <c r="F175" t="s">
        <v>10</v>
      </c>
      <c r="G175" s="2">
        <v>0</v>
      </c>
      <c r="H175" t="s">
        <v>103</v>
      </c>
      <c r="I175" s="19">
        <v>8.9</v>
      </c>
      <c r="J175">
        <v>750</v>
      </c>
      <c r="K175" s="2">
        <f t="shared" si="1"/>
        <v>149.81273408239699</v>
      </c>
      <c r="L175" s="2"/>
      <c r="M175" s="9"/>
      <c r="N175" s="9"/>
      <c r="O175" s="9"/>
      <c r="P175" s="9"/>
      <c r="Q175" s="2"/>
      <c r="R175" s="2"/>
      <c r="S175" s="2"/>
      <c r="T175" s="2"/>
      <c r="U175" s="2"/>
      <c r="V175" s="2"/>
      <c r="W175" s="2"/>
      <c r="X175" s="9"/>
      <c r="Y175" s="9"/>
      <c r="Z175" s="9"/>
      <c r="AA175" s="9"/>
      <c r="AB175" s="9"/>
      <c r="AC175" s="2"/>
      <c r="AD175" s="9"/>
      <c r="AE175" s="9"/>
      <c r="AF175" s="2"/>
      <c r="AG175" s="31"/>
      <c r="AH175" s="9"/>
      <c r="AI175" s="9"/>
      <c r="AJ175" s="9"/>
      <c r="AK175" s="9"/>
      <c r="AL175" s="9"/>
      <c r="AM175" s="15"/>
      <c r="AN175" s="9"/>
      <c r="AO175" s="9"/>
      <c r="AP175" s="9"/>
      <c r="AQ175" s="2">
        <v>0</v>
      </c>
      <c r="AR175" s="2"/>
      <c r="AS175" s="2">
        <v>0</v>
      </c>
      <c r="AT175" s="2"/>
      <c r="AU175" s="2">
        <v>0</v>
      </c>
      <c r="AV175" s="2">
        <v>0</v>
      </c>
      <c r="AW175" s="2"/>
      <c r="AX175" s="9"/>
      <c r="AY175" s="2"/>
      <c r="AZ175" s="2"/>
      <c r="BA175" s="2"/>
      <c r="BB175" s="9"/>
      <c r="BC175" s="19"/>
      <c r="BD175" s="2"/>
      <c r="BE175" s="2"/>
      <c r="BF175" s="19"/>
      <c r="BG175" s="19"/>
      <c r="BH175" s="19"/>
      <c r="BI175" s="19"/>
      <c r="BJ175" s="19"/>
      <c r="BK175" s="19"/>
      <c r="BL175" s="19"/>
      <c r="BM175" s="2">
        <v>0</v>
      </c>
      <c r="BN175" s="27">
        <v>0</v>
      </c>
      <c r="BO175" s="27">
        <v>0</v>
      </c>
      <c r="BP175" s="2">
        <v>0</v>
      </c>
      <c r="BQ175" s="27"/>
      <c r="BR175" s="27"/>
      <c r="BS175" s="27"/>
      <c r="BT175" s="27"/>
      <c r="BU175" s="27">
        <v>0</v>
      </c>
      <c r="BV175" s="2"/>
      <c r="BW175" s="9"/>
      <c r="BX175" s="2"/>
      <c r="BY175" s="2"/>
      <c r="BZ175" s="9"/>
      <c r="CA175" s="2"/>
      <c r="CB175" s="2"/>
      <c r="CC175" s="2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</row>
    <row r="176" spans="1:152" hidden="1" x14ac:dyDescent="0.45">
      <c r="A176" t="s">
        <v>113</v>
      </c>
      <c r="C176" s="1">
        <v>39457</v>
      </c>
      <c r="D176" s="2">
        <v>4</v>
      </c>
      <c r="E176" t="s">
        <v>199</v>
      </c>
      <c r="F176" t="s">
        <v>12</v>
      </c>
      <c r="G176" s="2">
        <v>22</v>
      </c>
      <c r="H176" t="s">
        <v>103</v>
      </c>
      <c r="I176" s="19">
        <v>8.9</v>
      </c>
      <c r="J176">
        <v>750</v>
      </c>
      <c r="K176" s="2">
        <f t="shared" si="1"/>
        <v>149.81273408239699</v>
      </c>
      <c r="L176" s="2"/>
      <c r="M176" s="9"/>
      <c r="N176" s="9"/>
      <c r="O176" s="9"/>
      <c r="P176" s="9"/>
      <c r="Q176" s="2"/>
      <c r="R176" s="2">
        <v>22</v>
      </c>
      <c r="S176" s="2"/>
      <c r="T176" s="2"/>
      <c r="U176" s="2"/>
      <c r="V176" s="2"/>
      <c r="W176" s="2"/>
      <c r="X176" s="9"/>
      <c r="Y176" s="9"/>
      <c r="Z176" s="9"/>
      <c r="AA176" s="9"/>
      <c r="AB176" s="9"/>
      <c r="AC176" s="2"/>
      <c r="AD176" s="9"/>
      <c r="AE176" s="9"/>
      <c r="AF176" s="2"/>
      <c r="AG176" s="9"/>
      <c r="AH176" s="9"/>
      <c r="AI176" s="9"/>
      <c r="AJ176" s="9"/>
      <c r="AK176" s="9"/>
      <c r="AL176" s="9"/>
      <c r="AM176" s="15"/>
      <c r="AN176" s="9"/>
      <c r="AO176" s="9"/>
      <c r="AP176" s="9"/>
      <c r="AQ176" s="2"/>
      <c r="AR176" s="2"/>
      <c r="AS176" s="2"/>
      <c r="AT176" s="2"/>
      <c r="AU176" s="2"/>
      <c r="AV176" s="2"/>
      <c r="AW176" s="2"/>
      <c r="AX176" s="9"/>
      <c r="AY176" s="2"/>
      <c r="AZ176" s="2"/>
      <c r="BA176" s="2"/>
      <c r="BB176" s="9"/>
      <c r="BC176" s="19"/>
      <c r="BD176" s="2"/>
      <c r="BE176" s="2"/>
      <c r="BF176" s="19"/>
      <c r="BG176" s="19"/>
      <c r="BH176" s="19"/>
      <c r="BI176" s="19"/>
      <c r="BJ176" s="19"/>
      <c r="BK176" s="19"/>
      <c r="BL176" s="19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9"/>
      <c r="BX176" s="2"/>
      <c r="BY176" s="2"/>
      <c r="BZ176" s="9"/>
      <c r="CA176" s="2"/>
      <c r="CB176" s="2"/>
      <c r="CC176" s="2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</row>
    <row r="177" spans="1:152" hidden="1" x14ac:dyDescent="0.45">
      <c r="A177" t="s">
        <v>113</v>
      </c>
      <c r="C177" s="1">
        <v>39462</v>
      </c>
      <c r="D177" s="2"/>
      <c r="E177" s="1"/>
      <c r="G177" s="2">
        <v>27</v>
      </c>
      <c r="H177" t="s">
        <v>103</v>
      </c>
      <c r="I177" s="19">
        <v>8.9</v>
      </c>
      <c r="J177">
        <v>750</v>
      </c>
      <c r="K177" s="2">
        <f t="shared" si="1"/>
        <v>149.81273408239699</v>
      </c>
      <c r="L177" s="2"/>
      <c r="M177" s="9"/>
      <c r="N177" s="19">
        <v>7.5</v>
      </c>
      <c r="O177" s="19"/>
      <c r="P177" s="19"/>
      <c r="Q177" s="2"/>
      <c r="R177" s="2"/>
      <c r="S177" s="2"/>
      <c r="T177" s="2"/>
      <c r="U177" s="2"/>
      <c r="V177" s="2"/>
      <c r="W177" s="2"/>
      <c r="X177" s="9"/>
      <c r="Y177" s="9"/>
      <c r="Z177" s="9"/>
      <c r="AA177" s="9"/>
      <c r="AB177" s="9"/>
      <c r="AC177" s="2"/>
      <c r="AD177" s="9"/>
      <c r="AE177" s="9"/>
      <c r="AF177" s="2"/>
      <c r="AG177" s="9"/>
      <c r="AH177" s="9"/>
      <c r="AI177" s="9"/>
      <c r="AJ177" s="9"/>
      <c r="AK177" s="9"/>
      <c r="AL177" s="9"/>
      <c r="AM177" s="15"/>
      <c r="AN177" s="9"/>
      <c r="AO177" s="9"/>
      <c r="AP177" s="9"/>
      <c r="AQ177" s="2"/>
      <c r="AR177" s="2"/>
      <c r="AS177" s="2"/>
      <c r="AT177" s="2"/>
      <c r="AU177" s="2"/>
      <c r="AV177" s="2"/>
      <c r="AW177" s="2"/>
      <c r="AX177" s="9"/>
      <c r="AY177" s="2"/>
      <c r="AZ177" s="2"/>
      <c r="BA177" s="2"/>
      <c r="BB177" s="9"/>
      <c r="BC177" s="19"/>
      <c r="BD177" s="2"/>
      <c r="BE177" s="2"/>
      <c r="BF177" s="19"/>
      <c r="BG177" s="19"/>
      <c r="BH177" s="19"/>
      <c r="BI177" s="19"/>
      <c r="BJ177" s="19"/>
      <c r="BK177" s="19"/>
      <c r="BL177" s="19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9"/>
      <c r="BX177" s="2"/>
      <c r="BY177" s="2"/>
      <c r="BZ177" s="9"/>
      <c r="CA177" s="2"/>
      <c r="CB177" s="2"/>
      <c r="CC177" s="2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</row>
    <row r="178" spans="1:152" hidden="1" x14ac:dyDescent="0.45">
      <c r="A178" t="s">
        <v>113</v>
      </c>
      <c r="C178" s="1">
        <v>39463</v>
      </c>
      <c r="D178" s="2"/>
      <c r="E178" s="1"/>
      <c r="G178" s="2">
        <v>28</v>
      </c>
      <c r="H178" t="s">
        <v>103</v>
      </c>
      <c r="I178" s="19">
        <v>8.9</v>
      </c>
      <c r="J178">
        <v>750</v>
      </c>
      <c r="K178" s="2">
        <f t="shared" si="1"/>
        <v>149.81273408239699</v>
      </c>
      <c r="L178" s="2"/>
      <c r="M178" s="9"/>
      <c r="N178" s="9"/>
      <c r="O178" s="9"/>
      <c r="P178" s="9"/>
      <c r="Q178" s="2"/>
      <c r="R178" s="2"/>
      <c r="S178" s="2"/>
      <c r="T178" s="2"/>
      <c r="U178" s="2"/>
      <c r="V178" s="2"/>
      <c r="W178" s="2"/>
      <c r="X178" s="9"/>
      <c r="Y178" s="9"/>
      <c r="Z178" s="9"/>
      <c r="AA178" s="9"/>
      <c r="AB178" s="9"/>
      <c r="AC178" s="2"/>
      <c r="AD178" s="9"/>
      <c r="AE178" s="9"/>
      <c r="AF178" s="2"/>
      <c r="AG178" s="9">
        <v>0.42205592105263157</v>
      </c>
      <c r="AH178" s="9"/>
      <c r="AI178" s="9"/>
      <c r="AJ178" s="9"/>
      <c r="AK178" s="9"/>
      <c r="AL178" s="9"/>
      <c r="AM178" s="15"/>
      <c r="AN178" s="9"/>
      <c r="AO178" s="9"/>
      <c r="AP178" s="9"/>
      <c r="AQ178" s="2">
        <v>0</v>
      </c>
      <c r="AR178" s="2"/>
      <c r="AS178" s="2">
        <v>0</v>
      </c>
      <c r="AT178" s="2"/>
      <c r="AU178" s="2">
        <v>0</v>
      </c>
      <c r="AV178" s="2">
        <v>0</v>
      </c>
      <c r="AW178" s="2"/>
      <c r="AX178" s="9"/>
      <c r="AY178" s="2"/>
      <c r="AZ178" s="2"/>
      <c r="BA178" s="2"/>
      <c r="BB178" s="9"/>
      <c r="BC178" s="19"/>
      <c r="BD178" s="2"/>
      <c r="BE178" s="2"/>
      <c r="BF178" s="19"/>
      <c r="BG178" s="19"/>
      <c r="BH178" s="19"/>
      <c r="BI178" s="19"/>
      <c r="BJ178" s="19"/>
      <c r="BK178" s="19"/>
      <c r="BL178" s="19"/>
      <c r="BM178" s="2">
        <v>0</v>
      </c>
      <c r="BN178" s="2">
        <v>0</v>
      </c>
      <c r="BO178" s="2">
        <v>0</v>
      </c>
      <c r="BP178" s="2">
        <v>0</v>
      </c>
      <c r="BQ178" s="2"/>
      <c r="BR178" s="2"/>
      <c r="BS178" s="2"/>
      <c r="BT178" s="2"/>
      <c r="BU178" s="2">
        <v>0</v>
      </c>
      <c r="BV178" s="2"/>
      <c r="BW178" s="9"/>
      <c r="BX178" s="2"/>
      <c r="BY178" s="2"/>
      <c r="BZ178" s="9"/>
      <c r="CA178" s="2"/>
      <c r="CB178" s="2"/>
      <c r="CC178" s="2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</row>
    <row r="179" spans="1:152" hidden="1" x14ac:dyDescent="0.45">
      <c r="A179" t="s">
        <v>113</v>
      </c>
      <c r="C179" s="1">
        <v>39470</v>
      </c>
      <c r="D179" s="2"/>
      <c r="E179" s="1"/>
      <c r="G179" s="2">
        <v>35</v>
      </c>
      <c r="H179" t="s">
        <v>103</v>
      </c>
      <c r="I179" s="19">
        <v>8.9</v>
      </c>
      <c r="J179">
        <v>750</v>
      </c>
      <c r="K179" s="2">
        <f t="shared" si="1"/>
        <v>149.81273408239699</v>
      </c>
      <c r="L179" s="2"/>
      <c r="M179" s="9"/>
      <c r="N179" s="19">
        <v>10.35</v>
      </c>
      <c r="O179" s="19"/>
      <c r="P179" s="19"/>
      <c r="Q179" s="2"/>
      <c r="R179" s="2"/>
      <c r="S179" s="2"/>
      <c r="T179" s="2"/>
      <c r="U179" s="2"/>
      <c r="V179" s="2"/>
      <c r="W179" s="2"/>
      <c r="X179" s="9"/>
      <c r="Y179" s="9"/>
      <c r="Z179" s="9"/>
      <c r="AA179" s="9"/>
      <c r="AB179" s="9"/>
      <c r="AC179" s="2"/>
      <c r="AD179" s="9"/>
      <c r="AE179" s="9"/>
      <c r="AF179" s="2"/>
      <c r="AG179" s="9"/>
      <c r="AH179" s="9"/>
      <c r="AI179" s="9"/>
      <c r="AJ179" s="9"/>
      <c r="AK179" s="9"/>
      <c r="AL179" s="9"/>
      <c r="AM179" s="15"/>
      <c r="AN179" s="9"/>
      <c r="AO179" s="9"/>
      <c r="AP179" s="9"/>
      <c r="AQ179" s="2"/>
      <c r="AR179" s="2"/>
      <c r="AS179" s="2"/>
      <c r="AT179" s="2"/>
      <c r="AU179" s="2"/>
      <c r="AV179" s="2"/>
      <c r="AW179" s="2"/>
      <c r="AX179" s="9"/>
      <c r="AY179" s="2"/>
      <c r="AZ179" s="2"/>
      <c r="BA179" s="2"/>
      <c r="BB179" s="9"/>
      <c r="BC179" s="19"/>
      <c r="BD179" s="2"/>
      <c r="BE179" s="2"/>
      <c r="BF179" s="19"/>
      <c r="BG179" s="19"/>
      <c r="BH179" s="19"/>
      <c r="BI179" s="19"/>
      <c r="BJ179" s="19"/>
      <c r="BK179" s="19"/>
      <c r="BL179" s="19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9"/>
      <c r="BX179" s="2"/>
      <c r="BY179" s="2"/>
      <c r="BZ179" s="9"/>
      <c r="CA179" s="2"/>
      <c r="CB179" s="2"/>
      <c r="CC179" s="2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</row>
    <row r="180" spans="1:152" hidden="1" x14ac:dyDescent="0.45">
      <c r="A180" t="s">
        <v>113</v>
      </c>
      <c r="C180" s="1">
        <v>39472</v>
      </c>
      <c r="D180" s="2"/>
      <c r="E180" s="1"/>
      <c r="G180" s="2">
        <v>37</v>
      </c>
      <c r="H180" t="s">
        <v>103</v>
      </c>
      <c r="I180" s="19">
        <v>8.9</v>
      </c>
      <c r="J180">
        <v>750</v>
      </c>
      <c r="K180" s="2">
        <f t="shared" si="1"/>
        <v>149.81273408239699</v>
      </c>
      <c r="L180" s="2"/>
      <c r="M180" s="9"/>
      <c r="N180" s="9"/>
      <c r="O180" s="9"/>
      <c r="P180" s="9"/>
      <c r="Q180" s="2"/>
      <c r="R180" s="2"/>
      <c r="S180" s="2"/>
      <c r="T180" s="2"/>
      <c r="U180" s="2"/>
      <c r="V180" s="2"/>
      <c r="W180" s="2"/>
      <c r="X180" s="9"/>
      <c r="Y180" s="9"/>
      <c r="Z180" s="9"/>
      <c r="AA180" s="9"/>
      <c r="AB180" s="9"/>
      <c r="AC180" s="2"/>
      <c r="AD180" s="9"/>
      <c r="AE180" s="9"/>
      <c r="AF180" s="2"/>
      <c r="AG180" s="9">
        <v>2.9560822368421054</v>
      </c>
      <c r="AH180" s="9"/>
      <c r="AI180" s="9"/>
      <c r="AJ180" s="9"/>
      <c r="AK180" s="9"/>
      <c r="AL180" s="9"/>
      <c r="AM180" s="15"/>
      <c r="AN180" s="9"/>
      <c r="AO180" s="9"/>
      <c r="AP180" s="9"/>
      <c r="AQ180" s="2">
        <v>0</v>
      </c>
      <c r="AR180" s="2"/>
      <c r="AS180" s="2">
        <v>0</v>
      </c>
      <c r="AT180" s="2"/>
      <c r="AU180" s="2">
        <v>0</v>
      </c>
      <c r="AV180" s="2">
        <v>0</v>
      </c>
      <c r="AW180" s="2"/>
      <c r="AX180" s="9"/>
      <c r="AY180" s="2"/>
      <c r="AZ180" s="2"/>
      <c r="BA180" s="2"/>
      <c r="BB180" s="9"/>
      <c r="BC180" s="19"/>
      <c r="BD180" s="2"/>
      <c r="BE180" s="2"/>
      <c r="BF180" s="19"/>
      <c r="BG180" s="19"/>
      <c r="BH180" s="19"/>
      <c r="BI180" s="19"/>
      <c r="BJ180" s="19"/>
      <c r="BK180" s="19"/>
      <c r="BL180" s="19"/>
      <c r="BM180" s="2">
        <v>0</v>
      </c>
      <c r="BN180" s="2">
        <v>0</v>
      </c>
      <c r="BO180" s="2">
        <v>0</v>
      </c>
      <c r="BP180" s="2">
        <v>0</v>
      </c>
      <c r="BQ180" s="2"/>
      <c r="BR180" s="2"/>
      <c r="BS180" s="2"/>
      <c r="BT180" s="2"/>
      <c r="BU180" s="2">
        <v>0</v>
      </c>
      <c r="BV180" s="2"/>
      <c r="BW180" s="9"/>
      <c r="BX180" s="2"/>
      <c r="BY180" s="2"/>
      <c r="BZ180" s="9"/>
      <c r="CA180" s="2"/>
      <c r="CB180" s="2"/>
      <c r="CC180" s="2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</row>
    <row r="181" spans="1:152" hidden="1" x14ac:dyDescent="0.45">
      <c r="A181" t="s">
        <v>113</v>
      </c>
      <c r="C181" s="1">
        <v>39476</v>
      </c>
      <c r="D181" s="2"/>
      <c r="E181" s="1"/>
      <c r="G181" s="2">
        <v>41</v>
      </c>
      <c r="H181" t="s">
        <v>103</v>
      </c>
      <c r="I181" s="19">
        <v>8.9</v>
      </c>
      <c r="J181">
        <v>750</v>
      </c>
      <c r="K181" s="2">
        <f t="shared" si="1"/>
        <v>149.81273408239699</v>
      </c>
      <c r="L181" s="2"/>
      <c r="M181" s="9"/>
      <c r="N181" s="19">
        <v>12.15</v>
      </c>
      <c r="O181" s="19"/>
      <c r="P181" s="19"/>
      <c r="Q181" s="2"/>
      <c r="R181" s="2"/>
      <c r="S181" s="2"/>
      <c r="T181" s="2"/>
      <c r="U181" s="2"/>
      <c r="V181" s="2"/>
      <c r="W181" s="2"/>
      <c r="X181" s="9"/>
      <c r="Y181" s="9"/>
      <c r="Z181" s="9"/>
      <c r="AA181" s="9"/>
      <c r="AB181" s="9"/>
      <c r="AC181" s="2"/>
      <c r="AD181" s="9"/>
      <c r="AE181" s="9"/>
      <c r="AF181" s="2"/>
      <c r="AG181" s="9"/>
      <c r="AH181" s="9"/>
      <c r="AI181" s="9"/>
      <c r="AJ181" s="9"/>
      <c r="AK181" s="9"/>
      <c r="AL181" s="9"/>
      <c r="AM181" s="15"/>
      <c r="AN181" s="9"/>
      <c r="AO181" s="9"/>
      <c r="AP181" s="9"/>
      <c r="AQ181" s="2"/>
      <c r="AR181" s="2"/>
      <c r="AS181" s="2"/>
      <c r="AT181" s="2"/>
      <c r="AU181" s="2"/>
      <c r="AV181" s="2"/>
      <c r="AW181" s="2"/>
      <c r="AX181" s="9"/>
      <c r="AY181" s="2"/>
      <c r="AZ181" s="2"/>
      <c r="BA181" s="2"/>
      <c r="BB181" s="9"/>
      <c r="BC181" s="19"/>
      <c r="BD181" s="2"/>
      <c r="BE181" s="2"/>
      <c r="BF181" s="19"/>
      <c r="BG181" s="19"/>
      <c r="BH181" s="19"/>
      <c r="BI181" s="19"/>
      <c r="BJ181" s="19"/>
      <c r="BK181" s="19"/>
      <c r="BL181" s="19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9"/>
      <c r="BX181" s="2"/>
      <c r="BY181" s="2"/>
      <c r="BZ181" s="9"/>
      <c r="CA181" s="2"/>
      <c r="CB181" s="2"/>
      <c r="CC181" s="2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</row>
    <row r="182" spans="1:152" hidden="1" x14ac:dyDescent="0.45">
      <c r="A182" t="s">
        <v>113</v>
      </c>
      <c r="C182" s="1">
        <v>39485</v>
      </c>
      <c r="D182" s="2"/>
      <c r="E182" s="1"/>
      <c r="G182" s="2">
        <v>50</v>
      </c>
      <c r="H182" t="s">
        <v>103</v>
      </c>
      <c r="I182" s="19">
        <v>8.9</v>
      </c>
      <c r="J182">
        <v>750</v>
      </c>
      <c r="K182" s="2">
        <f t="shared" si="1"/>
        <v>149.81273408239699</v>
      </c>
      <c r="L182" s="2"/>
      <c r="M182" s="9"/>
      <c r="N182" s="19">
        <v>14.15</v>
      </c>
      <c r="O182" s="19"/>
      <c r="P182" s="19"/>
      <c r="Q182" s="2"/>
      <c r="R182" s="2"/>
      <c r="S182" s="2"/>
      <c r="T182" s="2"/>
      <c r="U182" s="2"/>
      <c r="V182" s="2"/>
      <c r="W182" s="2"/>
      <c r="X182" s="9"/>
      <c r="Y182" s="9"/>
      <c r="Z182" s="9"/>
      <c r="AA182" s="9"/>
      <c r="AB182" s="9"/>
      <c r="AC182" s="2"/>
      <c r="AD182" s="9"/>
      <c r="AE182" s="9"/>
      <c r="AF182" s="2"/>
      <c r="AG182" s="9"/>
      <c r="AH182" s="9"/>
      <c r="AI182" s="9"/>
      <c r="AJ182" s="9"/>
      <c r="AK182" s="9"/>
      <c r="AL182" s="9"/>
      <c r="AM182" s="15"/>
      <c r="AN182" s="9"/>
      <c r="AO182" s="9"/>
      <c r="AP182" s="9"/>
      <c r="AQ182" s="2"/>
      <c r="AR182" s="2"/>
      <c r="AS182" s="2"/>
      <c r="AT182" s="2"/>
      <c r="AU182" s="2"/>
      <c r="AV182" s="2"/>
      <c r="AW182" s="2"/>
      <c r="AX182" s="9"/>
      <c r="AY182" s="2"/>
      <c r="AZ182" s="2"/>
      <c r="BA182" s="2"/>
      <c r="BB182" s="9"/>
      <c r="BC182" s="19"/>
      <c r="BD182" s="2"/>
      <c r="BE182" s="2"/>
      <c r="BF182" s="19"/>
      <c r="BG182" s="19"/>
      <c r="BH182" s="19"/>
      <c r="BI182" s="19"/>
      <c r="BJ182" s="19"/>
      <c r="BK182" s="19"/>
      <c r="BL182" s="19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9"/>
      <c r="BX182" s="2"/>
      <c r="BY182" s="2"/>
      <c r="BZ182" s="9"/>
      <c r="CA182" s="2"/>
      <c r="CB182" s="2"/>
      <c r="CC182" s="2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</row>
    <row r="183" spans="1:152" hidden="1" x14ac:dyDescent="0.45">
      <c r="A183" t="s">
        <v>113</v>
      </c>
      <c r="C183" s="1">
        <v>39487</v>
      </c>
      <c r="D183" s="2">
        <v>4</v>
      </c>
      <c r="E183" t="s">
        <v>195</v>
      </c>
      <c r="F183" t="s">
        <v>13</v>
      </c>
      <c r="G183" s="2">
        <v>52</v>
      </c>
      <c r="H183" t="s">
        <v>103</v>
      </c>
      <c r="I183" s="19">
        <v>8.9</v>
      </c>
      <c r="J183">
        <v>750</v>
      </c>
      <c r="K183" s="2">
        <f t="shared" si="1"/>
        <v>149.81273408239699</v>
      </c>
      <c r="L183" s="2"/>
      <c r="M183" s="9"/>
      <c r="N183" s="9"/>
      <c r="O183" s="9"/>
      <c r="P183" s="9"/>
      <c r="Q183" s="2"/>
      <c r="R183" s="2"/>
      <c r="S183" s="2">
        <v>52</v>
      </c>
      <c r="T183" s="2"/>
      <c r="U183" s="2"/>
      <c r="V183" s="2"/>
      <c r="W183" s="2"/>
      <c r="X183" s="9"/>
      <c r="Y183" s="9"/>
      <c r="Z183" s="9"/>
      <c r="AA183" s="9"/>
      <c r="AB183" s="9"/>
      <c r="AC183" s="2"/>
      <c r="AD183" s="9"/>
      <c r="AE183" s="9"/>
      <c r="AF183" s="2"/>
      <c r="AG183" s="9"/>
      <c r="AH183" s="9"/>
      <c r="AI183" s="9"/>
      <c r="AJ183" s="9"/>
      <c r="AK183" s="9"/>
      <c r="AL183" s="9"/>
      <c r="AM183" s="15"/>
      <c r="AN183" s="9"/>
      <c r="AO183" s="9"/>
      <c r="AP183" s="9"/>
      <c r="AQ183" s="2"/>
      <c r="AR183" s="2"/>
      <c r="AS183" s="2"/>
      <c r="AT183" s="2"/>
      <c r="AU183" s="2"/>
      <c r="AV183" s="2"/>
      <c r="AW183" s="2"/>
      <c r="AX183" s="9"/>
      <c r="AY183" s="2"/>
      <c r="AZ183" s="2"/>
      <c r="BA183" s="2"/>
      <c r="BB183" s="9"/>
      <c r="BC183" s="19"/>
      <c r="BD183" s="2"/>
      <c r="BE183" s="2"/>
      <c r="BF183" s="19"/>
      <c r="BG183" s="19"/>
      <c r="BH183" s="19"/>
      <c r="BI183" s="19"/>
      <c r="BJ183" s="19"/>
      <c r="BK183" s="19"/>
      <c r="BL183" s="19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9"/>
      <c r="BX183" s="2"/>
      <c r="BY183" s="2"/>
      <c r="BZ183" s="9"/>
      <c r="CA183" s="2"/>
      <c r="CB183" s="2"/>
      <c r="CC183" s="2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</row>
    <row r="184" spans="1:152" hidden="1" x14ac:dyDescent="0.45">
      <c r="A184" t="s">
        <v>113</v>
      </c>
      <c r="C184" s="1">
        <v>39489</v>
      </c>
      <c r="D184" s="2"/>
      <c r="E184" s="1"/>
      <c r="G184" s="2">
        <v>54</v>
      </c>
      <c r="H184" t="s">
        <v>103</v>
      </c>
      <c r="I184" s="19">
        <v>8.9</v>
      </c>
      <c r="J184">
        <v>750</v>
      </c>
      <c r="K184" s="2">
        <f t="shared" si="1"/>
        <v>149.81273408239699</v>
      </c>
      <c r="L184" s="2"/>
      <c r="M184" s="9"/>
      <c r="N184" s="19">
        <v>14.466666666666667</v>
      </c>
      <c r="O184" s="19"/>
      <c r="P184" s="19"/>
      <c r="Q184" s="2"/>
      <c r="R184" s="2"/>
      <c r="S184" s="2"/>
      <c r="T184" s="2"/>
      <c r="U184" s="2"/>
      <c r="V184" s="2"/>
      <c r="W184" s="2"/>
      <c r="X184" s="9"/>
      <c r="Y184" s="9"/>
      <c r="Z184" s="9"/>
      <c r="AA184" s="9"/>
      <c r="AB184" s="9"/>
      <c r="AC184" s="2">
        <v>152.59655314461787</v>
      </c>
      <c r="AD184" s="9"/>
      <c r="AE184" s="9"/>
      <c r="AF184" s="2">
        <v>144.63795237057093</v>
      </c>
      <c r="AG184" s="9">
        <v>3.051235587821393</v>
      </c>
      <c r="AH184" s="9"/>
      <c r="AI184" s="9"/>
      <c r="AJ184" s="9"/>
      <c r="AK184" s="9"/>
      <c r="AL184" s="9"/>
      <c r="AM184" s="15">
        <f>AG184/AF184</f>
        <v>2.109567743329184E-2</v>
      </c>
      <c r="AN184" s="9"/>
      <c r="AO184" s="9"/>
      <c r="AP184" s="9"/>
      <c r="AQ184" s="2">
        <v>15.381268105561375</v>
      </c>
      <c r="AR184" s="2"/>
      <c r="AS184" s="2">
        <v>7.8601596941032668</v>
      </c>
      <c r="AT184" s="2"/>
      <c r="AU184" s="2">
        <v>0</v>
      </c>
      <c r="AV184" s="2">
        <v>0</v>
      </c>
      <c r="AW184" s="2">
        <v>23.241427799664642</v>
      </c>
      <c r="AX184" s="9"/>
      <c r="AY184" s="2"/>
      <c r="AZ184" s="2">
        <f>AC184+AF184+AW184</f>
        <v>320.47593331485342</v>
      </c>
      <c r="BA184" s="2"/>
      <c r="BB184" s="9">
        <f>AW184/AZ184</f>
        <v>7.2521601105163078E-2</v>
      </c>
      <c r="BC184" s="19"/>
      <c r="BD184" s="2"/>
      <c r="BE184" s="2"/>
      <c r="BF184" s="19"/>
      <c r="BG184" s="19"/>
      <c r="BH184" s="19"/>
      <c r="BI184" s="19"/>
      <c r="BJ184" s="9">
        <f>AC184/AZ184</f>
        <v>0.47615604568564751</v>
      </c>
      <c r="BK184" s="9">
        <f>AF184/AZ184</f>
        <v>0.45132235320918945</v>
      </c>
      <c r="BL184" s="9">
        <f>AW184/AZ184</f>
        <v>7.2521601105163078E-2</v>
      </c>
      <c r="BM184" s="2">
        <v>148.21028299773485</v>
      </c>
      <c r="BN184" s="2">
        <v>134.29835322744373</v>
      </c>
      <c r="BO184" s="2">
        <v>13.91192977029111</v>
      </c>
      <c r="BP184" s="2">
        <v>0</v>
      </c>
      <c r="BQ184" s="2"/>
      <c r="BR184" s="2"/>
      <c r="BS184" s="2"/>
      <c r="BT184" s="2"/>
      <c r="BU184" s="2">
        <v>0</v>
      </c>
      <c r="BV184" s="2"/>
      <c r="BW184" s="9"/>
      <c r="BX184" s="2"/>
      <c r="BY184" s="2"/>
      <c r="BZ184" s="9"/>
      <c r="CA184" s="2"/>
      <c r="CB184" s="2"/>
      <c r="CC184" s="2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</row>
    <row r="185" spans="1:152" hidden="1" x14ac:dyDescent="0.45">
      <c r="A185" t="s">
        <v>113</v>
      </c>
      <c r="C185" s="1">
        <v>39491</v>
      </c>
      <c r="D185" s="2"/>
      <c r="E185" s="1"/>
      <c r="G185" s="2">
        <v>56</v>
      </c>
      <c r="H185" t="s">
        <v>103</v>
      </c>
      <c r="I185" s="19">
        <v>8.9</v>
      </c>
      <c r="J185">
        <v>750</v>
      </c>
      <c r="K185" s="2">
        <f t="shared" si="1"/>
        <v>149.81273408239699</v>
      </c>
      <c r="L185" s="2"/>
      <c r="M185" s="9"/>
      <c r="N185" s="19">
        <v>15.4</v>
      </c>
      <c r="O185" s="19"/>
      <c r="P185" s="19"/>
      <c r="Q185" s="2"/>
      <c r="R185" s="2"/>
      <c r="S185" s="2"/>
      <c r="T185" s="2"/>
      <c r="U185" s="2"/>
      <c r="V185" s="2"/>
      <c r="W185" s="2"/>
      <c r="X185" s="9"/>
      <c r="Y185" s="9"/>
      <c r="Z185" s="9"/>
      <c r="AA185" s="9"/>
      <c r="AB185" s="9"/>
      <c r="AC185" s="2"/>
      <c r="AD185" s="9"/>
      <c r="AE185" s="9"/>
      <c r="AF185" s="2"/>
      <c r="AG185" s="9"/>
      <c r="AH185" s="9"/>
      <c r="AI185" s="9"/>
      <c r="AJ185" s="9"/>
      <c r="AK185" s="9"/>
      <c r="AL185" s="9"/>
      <c r="AM185" s="15"/>
      <c r="AN185" s="9"/>
      <c r="AO185" s="9"/>
      <c r="AP185" s="9"/>
      <c r="AQ185" s="2"/>
      <c r="AR185" s="2"/>
      <c r="AS185" s="2"/>
      <c r="AT185" s="2"/>
      <c r="AU185" s="2"/>
      <c r="AV185" s="2"/>
      <c r="AW185" s="2"/>
      <c r="AX185" s="9"/>
      <c r="AY185" s="2"/>
      <c r="AZ185" s="2"/>
      <c r="BA185" s="2"/>
      <c r="BB185" s="9"/>
      <c r="BC185" s="19"/>
      <c r="BD185" s="2"/>
      <c r="BE185" s="2"/>
      <c r="BF185" s="19"/>
      <c r="BG185" s="19"/>
      <c r="BH185" s="19"/>
      <c r="BI185" s="19"/>
      <c r="BJ185" s="19"/>
      <c r="BK185" s="19"/>
      <c r="BL185" s="19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9"/>
      <c r="BX185" s="2"/>
      <c r="BY185" s="2"/>
      <c r="BZ185" s="9"/>
      <c r="CA185" s="2"/>
      <c r="CB185" s="2"/>
      <c r="CC185" s="2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</row>
    <row r="186" spans="1:152" hidden="1" x14ac:dyDescent="0.45">
      <c r="A186" t="s">
        <v>113</v>
      </c>
      <c r="C186" s="1">
        <v>39496</v>
      </c>
      <c r="D186" s="2"/>
      <c r="E186" s="1"/>
      <c r="G186" s="2">
        <v>61</v>
      </c>
      <c r="H186" t="s">
        <v>103</v>
      </c>
      <c r="I186" s="19">
        <v>8.9</v>
      </c>
      <c r="J186">
        <v>750</v>
      </c>
      <c r="K186" s="2">
        <f t="shared" si="1"/>
        <v>149.81273408239699</v>
      </c>
      <c r="L186" s="2"/>
      <c r="M186" s="9"/>
      <c r="N186" s="19">
        <v>17</v>
      </c>
      <c r="O186" s="19"/>
      <c r="P186" s="19"/>
      <c r="Q186" s="2"/>
      <c r="R186" s="2"/>
      <c r="S186" s="2"/>
      <c r="T186" s="2"/>
      <c r="U186" s="2"/>
      <c r="V186" s="2"/>
      <c r="W186" s="2"/>
      <c r="X186" s="9"/>
      <c r="Y186" s="9"/>
      <c r="Z186" s="9"/>
      <c r="AA186" s="9"/>
      <c r="AB186" s="9"/>
      <c r="AC186" s="2"/>
      <c r="AD186" s="9"/>
      <c r="AE186" s="9"/>
      <c r="AF186" s="2"/>
      <c r="AG186" s="9"/>
      <c r="AH186" s="9"/>
      <c r="AI186" s="9"/>
      <c r="AJ186" s="9"/>
      <c r="AK186" s="9"/>
      <c r="AL186" s="9"/>
      <c r="AM186" s="15"/>
      <c r="AN186" s="9"/>
      <c r="AO186" s="9"/>
      <c r="AP186" s="9"/>
      <c r="AQ186" s="2"/>
      <c r="AR186" s="2"/>
      <c r="AS186" s="2"/>
      <c r="AT186" s="2"/>
      <c r="AU186" s="2"/>
      <c r="AV186" s="2"/>
      <c r="AW186" s="2"/>
      <c r="AX186" s="9"/>
      <c r="AY186" s="2"/>
      <c r="AZ186" s="2"/>
      <c r="BA186" s="2"/>
      <c r="BB186" s="9"/>
      <c r="BC186" s="19"/>
      <c r="BD186" s="2"/>
      <c r="BE186" s="2"/>
      <c r="BF186" s="19"/>
      <c r="BG186" s="19"/>
      <c r="BH186" s="19"/>
      <c r="BI186" s="19"/>
      <c r="BJ186" s="19"/>
      <c r="BK186" s="19"/>
      <c r="BL186" s="19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9"/>
      <c r="BX186" s="2"/>
      <c r="BY186" s="2"/>
      <c r="BZ186" s="9"/>
      <c r="CA186" s="2"/>
      <c r="CB186" s="2"/>
      <c r="CC186" s="2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</row>
    <row r="187" spans="1:152" hidden="1" x14ac:dyDescent="0.45">
      <c r="A187" t="s">
        <v>113</v>
      </c>
      <c r="C187" s="1">
        <v>39503</v>
      </c>
      <c r="D187" s="2"/>
      <c r="E187" s="1"/>
      <c r="G187" s="2">
        <v>68</v>
      </c>
      <c r="H187" t="s">
        <v>103</v>
      </c>
      <c r="I187" s="19">
        <v>8.9</v>
      </c>
      <c r="J187">
        <v>750</v>
      </c>
      <c r="K187" s="2">
        <f t="shared" si="1"/>
        <v>149.81273408239699</v>
      </c>
      <c r="L187" s="2"/>
      <c r="M187" s="9"/>
      <c r="N187" s="9"/>
      <c r="O187" s="9"/>
      <c r="P187" s="9"/>
      <c r="Q187" s="2"/>
      <c r="R187" s="2"/>
      <c r="S187" s="2"/>
      <c r="T187" s="2"/>
      <c r="U187" s="2"/>
      <c r="V187" s="2"/>
      <c r="W187" s="2"/>
      <c r="X187" s="9"/>
      <c r="Y187" s="9"/>
      <c r="Z187" s="9"/>
      <c r="AA187" s="9"/>
      <c r="AB187" s="9"/>
      <c r="AC187" s="2">
        <v>250.47841908023375</v>
      </c>
      <c r="AD187" s="9"/>
      <c r="AE187" s="9"/>
      <c r="AF187" s="2">
        <v>200.13109843520078</v>
      </c>
      <c r="AG187" s="9">
        <v>3.7789276940570389</v>
      </c>
      <c r="AH187" s="9"/>
      <c r="AI187" s="9"/>
      <c r="AJ187" s="9"/>
      <c r="AK187" s="9"/>
      <c r="AL187" s="9"/>
      <c r="AM187" s="15">
        <f>AG187/AF187</f>
        <v>1.8882261295740575E-2</v>
      </c>
      <c r="AN187" s="9"/>
      <c r="AO187" s="9"/>
      <c r="AP187" s="9"/>
      <c r="AQ187" s="2">
        <v>2.8331322761534237</v>
      </c>
      <c r="AR187" s="2"/>
      <c r="AS187" s="2">
        <v>23.771473973756237</v>
      </c>
      <c r="AT187" s="2"/>
      <c r="AU187" s="2">
        <v>0</v>
      </c>
      <c r="AV187" s="2">
        <v>0</v>
      </c>
      <c r="AW187" s="2">
        <v>26.604606249909658</v>
      </c>
      <c r="AX187" s="9"/>
      <c r="AY187" s="2"/>
      <c r="AZ187" s="2">
        <f>AC187+AF187+AW187</f>
        <v>477.21412376534414</v>
      </c>
      <c r="BA187" s="2"/>
      <c r="BB187" s="9">
        <f>AW187/AZ187</f>
        <v>5.5749829950531141E-2</v>
      </c>
      <c r="BC187" s="19"/>
      <c r="BD187" s="2"/>
      <c r="BE187" s="2"/>
      <c r="BF187" s="19"/>
      <c r="BG187" s="19"/>
      <c r="BH187" s="19"/>
      <c r="BI187" s="19"/>
      <c r="BJ187" s="9">
        <f>AC187/AZ187</f>
        <v>0.52487637437025869</v>
      </c>
      <c r="BK187" s="9">
        <f>AF187/AZ187</f>
        <v>0.41937379567921024</v>
      </c>
      <c r="BL187" s="9">
        <f>AW187/AZ187</f>
        <v>5.5749829950531141E-2</v>
      </c>
      <c r="BM187" s="2">
        <v>81.03166633611707</v>
      </c>
      <c r="BN187" s="2">
        <v>19.022730641879072</v>
      </c>
      <c r="BO187" s="2">
        <v>62.008935694238005</v>
      </c>
      <c r="BP187" s="2">
        <v>0</v>
      </c>
      <c r="BQ187" s="2"/>
      <c r="BR187" s="2"/>
      <c r="BS187" s="2"/>
      <c r="BT187" s="2"/>
      <c r="BU187" s="2">
        <v>0</v>
      </c>
      <c r="BV187" s="2"/>
      <c r="BW187" s="9"/>
      <c r="BX187" s="2"/>
      <c r="BY187" s="2"/>
      <c r="BZ187" s="9"/>
      <c r="CA187" s="2"/>
      <c r="CB187" s="2"/>
      <c r="CC187" s="2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</row>
    <row r="188" spans="1:152" hidden="1" x14ac:dyDescent="0.45">
      <c r="A188" t="s">
        <v>113</v>
      </c>
      <c r="C188" s="1">
        <v>39504</v>
      </c>
      <c r="D188" s="2"/>
      <c r="E188" s="1"/>
      <c r="G188" s="2">
        <v>69</v>
      </c>
      <c r="H188" t="s">
        <v>103</v>
      </c>
      <c r="I188" s="19">
        <v>8.9</v>
      </c>
      <c r="J188">
        <v>750</v>
      </c>
      <c r="K188" s="2">
        <f t="shared" si="1"/>
        <v>149.81273408239699</v>
      </c>
      <c r="L188" s="2"/>
      <c r="M188" s="9"/>
      <c r="N188" s="19">
        <v>18.55</v>
      </c>
      <c r="O188" s="19"/>
      <c r="P188" s="19"/>
      <c r="Q188" s="2"/>
      <c r="R188" s="2"/>
      <c r="S188" s="2"/>
      <c r="T188" s="2"/>
      <c r="U188" s="2"/>
      <c r="V188" s="2"/>
      <c r="W188" s="2"/>
      <c r="X188" s="9"/>
      <c r="Y188" s="9"/>
      <c r="Z188" s="9"/>
      <c r="AA188" s="9"/>
      <c r="AB188" s="9"/>
      <c r="AC188" s="2"/>
      <c r="AD188" s="9"/>
      <c r="AE188" s="9"/>
      <c r="AF188" s="2"/>
      <c r="AG188" s="9"/>
      <c r="AH188" s="9"/>
      <c r="AI188" s="9"/>
      <c r="AJ188" s="9"/>
      <c r="AK188" s="9"/>
      <c r="AL188" s="9"/>
      <c r="AM188" s="15"/>
      <c r="AN188" s="9"/>
      <c r="AO188" s="9"/>
      <c r="AP188" s="9"/>
      <c r="AQ188" s="2"/>
      <c r="AR188" s="2"/>
      <c r="AS188" s="2"/>
      <c r="AT188" s="2"/>
      <c r="AU188" s="2"/>
      <c r="AV188" s="2"/>
      <c r="AW188" s="2"/>
      <c r="AX188" s="9"/>
      <c r="AY188" s="2"/>
      <c r="AZ188" s="2"/>
      <c r="BA188" s="2"/>
      <c r="BB188" s="9"/>
      <c r="BC188" s="19"/>
      <c r="BD188" s="2"/>
      <c r="BE188" s="2"/>
      <c r="BF188" s="19"/>
      <c r="BG188" s="19"/>
      <c r="BH188" s="19"/>
      <c r="BI188" s="19"/>
      <c r="BJ188" s="19"/>
      <c r="BK188" s="19"/>
      <c r="BL188" s="19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9"/>
      <c r="BX188" s="2"/>
      <c r="BY188" s="2"/>
      <c r="BZ188" s="9"/>
      <c r="CA188" s="2"/>
      <c r="CB188" s="2"/>
      <c r="CC188" s="2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</row>
    <row r="189" spans="1:152" hidden="1" x14ac:dyDescent="0.45">
      <c r="A189" t="s">
        <v>113</v>
      </c>
      <c r="C189" s="1">
        <v>39510</v>
      </c>
      <c r="D189" s="2"/>
      <c r="E189" s="1"/>
      <c r="G189" s="2">
        <v>75</v>
      </c>
      <c r="H189" t="s">
        <v>103</v>
      </c>
      <c r="I189" s="19">
        <v>8.9</v>
      </c>
      <c r="J189">
        <v>750</v>
      </c>
      <c r="K189" s="2">
        <f t="shared" si="1"/>
        <v>149.81273408239699</v>
      </c>
      <c r="L189" s="2"/>
      <c r="M189" s="9"/>
      <c r="N189" s="19">
        <v>19.850000000000001</v>
      </c>
      <c r="O189" s="19"/>
      <c r="P189" s="19"/>
      <c r="Q189" s="2"/>
      <c r="R189" s="2"/>
      <c r="S189" s="2"/>
      <c r="T189" s="2"/>
      <c r="U189" s="2"/>
      <c r="V189" s="2"/>
      <c r="W189" s="2"/>
      <c r="X189" s="9"/>
      <c r="Y189" s="9"/>
      <c r="Z189" s="9"/>
      <c r="AA189" s="9"/>
      <c r="AB189" s="9"/>
      <c r="AC189" s="2"/>
      <c r="AD189" s="9"/>
      <c r="AE189" s="9"/>
      <c r="AF189" s="2"/>
      <c r="AG189" s="9"/>
      <c r="AH189" s="9"/>
      <c r="AI189" s="9"/>
      <c r="AJ189" s="9"/>
      <c r="AK189" s="9"/>
      <c r="AL189" s="9"/>
      <c r="AM189" s="15"/>
      <c r="AN189" s="9"/>
      <c r="AO189" s="9"/>
      <c r="AP189" s="9"/>
      <c r="AQ189" s="2"/>
      <c r="AR189" s="2"/>
      <c r="AS189" s="2"/>
      <c r="AT189" s="2"/>
      <c r="AU189" s="2"/>
      <c r="AV189" s="2"/>
      <c r="AW189" s="2"/>
      <c r="AX189" s="9"/>
      <c r="AY189" s="2"/>
      <c r="AZ189" s="2"/>
      <c r="BA189" s="2"/>
      <c r="BB189" s="9"/>
      <c r="BC189" s="19"/>
      <c r="BD189" s="2"/>
      <c r="BE189" s="2"/>
      <c r="BF189" s="19"/>
      <c r="BG189" s="19"/>
      <c r="BH189" s="19"/>
      <c r="BI189" s="19"/>
      <c r="BJ189" s="19"/>
      <c r="BK189" s="19"/>
      <c r="BL189" s="19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9"/>
      <c r="BX189" s="2"/>
      <c r="BY189" s="2"/>
      <c r="BZ189" s="9"/>
      <c r="CA189" s="2"/>
      <c r="CB189" s="2"/>
      <c r="CC189" s="2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</row>
    <row r="190" spans="1:152" hidden="1" x14ac:dyDescent="0.45">
      <c r="A190" t="s">
        <v>113</v>
      </c>
      <c r="C190" s="1">
        <v>39514</v>
      </c>
      <c r="D190" s="2"/>
      <c r="E190" s="1"/>
      <c r="G190" s="2">
        <v>79</v>
      </c>
      <c r="H190" t="s">
        <v>103</v>
      </c>
      <c r="I190" s="19">
        <v>8.9</v>
      </c>
      <c r="J190">
        <v>750</v>
      </c>
      <c r="K190" s="2">
        <f t="shared" si="1"/>
        <v>149.81273408239699</v>
      </c>
      <c r="L190" s="2"/>
      <c r="M190" s="9"/>
      <c r="N190" s="19">
        <v>20.94736842105263</v>
      </c>
      <c r="O190" s="19"/>
      <c r="P190" s="19"/>
      <c r="Q190" s="2"/>
      <c r="R190" s="2"/>
      <c r="S190" s="2"/>
      <c r="T190" s="2"/>
      <c r="U190" s="2"/>
      <c r="V190" s="2"/>
      <c r="W190" s="2"/>
      <c r="X190" s="9"/>
      <c r="Y190" s="9"/>
      <c r="Z190" s="9"/>
      <c r="AA190" s="9"/>
      <c r="AB190" s="9"/>
      <c r="AC190" s="2"/>
      <c r="AD190" s="9"/>
      <c r="AE190" s="9"/>
      <c r="AF190" s="2"/>
      <c r="AG190" s="9"/>
      <c r="AH190" s="9"/>
      <c r="AI190" s="9"/>
      <c r="AJ190" s="9"/>
      <c r="AK190" s="9"/>
      <c r="AL190" s="9"/>
      <c r="AM190" s="15"/>
      <c r="AN190" s="9"/>
      <c r="AO190" s="9"/>
      <c r="AP190" s="9"/>
      <c r="AQ190" s="2"/>
      <c r="AR190" s="2"/>
      <c r="AS190" s="2"/>
      <c r="AT190" s="2"/>
      <c r="AU190" s="2"/>
      <c r="AV190" s="2"/>
      <c r="AW190" s="2"/>
      <c r="AX190" s="9"/>
      <c r="AY190" s="2"/>
      <c r="AZ190" s="2"/>
      <c r="BA190" s="2"/>
      <c r="BB190" s="9"/>
      <c r="BC190" s="19"/>
      <c r="BD190" s="2"/>
      <c r="BE190" s="2"/>
      <c r="BF190" s="19"/>
      <c r="BG190" s="19"/>
      <c r="BH190" s="19"/>
      <c r="BI190" s="19"/>
      <c r="BJ190" s="19"/>
      <c r="BK190" s="19"/>
      <c r="BL190" s="19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9"/>
      <c r="BX190" s="2"/>
      <c r="BY190" s="2"/>
      <c r="BZ190" s="9"/>
      <c r="CA190" s="2"/>
      <c r="CB190" s="2"/>
      <c r="CC190" s="2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</row>
    <row r="191" spans="1:152" hidden="1" x14ac:dyDescent="0.45">
      <c r="A191" t="s">
        <v>113</v>
      </c>
      <c r="C191" s="1">
        <v>39518</v>
      </c>
      <c r="D191" s="2">
        <v>6</v>
      </c>
      <c r="E191" s="1" t="s">
        <v>229</v>
      </c>
      <c r="F191" t="s">
        <v>78</v>
      </c>
      <c r="G191" s="2">
        <v>83</v>
      </c>
      <c r="H191" t="s">
        <v>103</v>
      </c>
      <c r="I191" s="19">
        <v>8.9</v>
      </c>
      <c r="J191">
        <v>750</v>
      </c>
      <c r="K191" s="2">
        <f t="shared" si="1"/>
        <v>149.81273408239699</v>
      </c>
      <c r="L191" s="2"/>
      <c r="M191" s="9"/>
      <c r="N191" s="9"/>
      <c r="O191" s="9"/>
      <c r="P191" s="9"/>
      <c r="Q191" s="2"/>
      <c r="R191" s="2"/>
      <c r="S191" s="2"/>
      <c r="T191" s="2"/>
      <c r="U191" s="2"/>
      <c r="V191" s="2"/>
      <c r="W191" s="2"/>
      <c r="X191" s="9"/>
      <c r="Y191" s="9"/>
      <c r="Z191" s="9"/>
      <c r="AA191" s="9"/>
      <c r="AB191" s="9"/>
      <c r="AC191" s="2">
        <v>306.11555031903345</v>
      </c>
      <c r="AD191" s="9"/>
      <c r="AE191" s="9"/>
      <c r="AF191" s="2">
        <v>203.21441322978603</v>
      </c>
      <c r="AG191" s="9">
        <v>3.2058474224450459</v>
      </c>
      <c r="AH191" s="9"/>
      <c r="AI191" s="9"/>
      <c r="AJ191" s="9"/>
      <c r="AK191" s="9"/>
      <c r="AL191" s="9"/>
      <c r="AM191" s="15">
        <f>AG191/AF191</f>
        <v>1.5775689191986658E-2</v>
      </c>
      <c r="AN191" s="9"/>
      <c r="AO191" s="9"/>
      <c r="AP191" s="9"/>
      <c r="AQ191" s="2">
        <v>6.8476334973144075</v>
      </c>
      <c r="AR191" s="2"/>
      <c r="AS191" s="2">
        <v>108.0296683925072</v>
      </c>
      <c r="AT191" s="2"/>
      <c r="AU191" s="2">
        <v>0</v>
      </c>
      <c r="AV191" s="2">
        <v>0</v>
      </c>
      <c r="AW191" s="2">
        <v>114.87730188982161</v>
      </c>
      <c r="AX191" s="9"/>
      <c r="AY191" s="2"/>
      <c r="AZ191" s="2">
        <f>AC191+AF191+AW191</f>
        <v>624.20726543864112</v>
      </c>
      <c r="BA191" s="2"/>
      <c r="BB191" s="9">
        <f>AW191/AZ191</f>
        <v>0.18403711114944388</v>
      </c>
      <c r="BC191" s="19"/>
      <c r="BD191" s="2"/>
      <c r="BE191" s="2"/>
      <c r="BF191" s="19"/>
      <c r="BG191" s="19"/>
      <c r="BH191" s="19"/>
      <c r="BI191" s="19"/>
      <c r="BJ191" s="9">
        <f>AC191/AZ191</f>
        <v>0.49040690050911345</v>
      </c>
      <c r="BK191" s="9">
        <f>AF191/AZ191</f>
        <v>0.32555598834144261</v>
      </c>
      <c r="BL191" s="9">
        <f>AW191/AZ191</f>
        <v>0.18403711114944388</v>
      </c>
      <c r="BM191" s="2">
        <v>132.74656955819933</v>
      </c>
      <c r="BN191" s="2">
        <v>81.94058253853764</v>
      </c>
      <c r="BO191" s="2">
        <v>50.8059870196617</v>
      </c>
      <c r="BP191" s="2">
        <v>0</v>
      </c>
      <c r="BQ191" s="2"/>
      <c r="BR191" s="2"/>
      <c r="BS191" s="2"/>
      <c r="BT191" s="2"/>
      <c r="BU191" s="2">
        <v>0</v>
      </c>
      <c r="BV191" s="2"/>
      <c r="BW191" s="9"/>
      <c r="BX191" s="2"/>
      <c r="BY191" s="2"/>
      <c r="BZ191" s="9"/>
      <c r="CA191" s="2"/>
      <c r="CB191" s="2"/>
      <c r="CC191" s="2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</row>
    <row r="192" spans="1:152" hidden="1" x14ac:dyDescent="0.45">
      <c r="A192" t="s">
        <v>113</v>
      </c>
      <c r="C192" s="1">
        <v>39532</v>
      </c>
      <c r="D192" s="2"/>
      <c r="E192" s="1"/>
      <c r="G192" s="2">
        <v>97</v>
      </c>
      <c r="H192" t="s">
        <v>103</v>
      </c>
      <c r="I192" s="19">
        <v>8.9</v>
      </c>
      <c r="J192">
        <v>750</v>
      </c>
      <c r="K192" s="2">
        <f t="shared" si="1"/>
        <v>149.81273408239699</v>
      </c>
      <c r="L192" s="2"/>
      <c r="M192" s="9"/>
      <c r="N192" s="9"/>
      <c r="O192" s="9"/>
      <c r="P192" s="9"/>
      <c r="Q192" s="2"/>
      <c r="R192" s="2"/>
      <c r="S192" s="2"/>
      <c r="T192" s="2"/>
      <c r="U192" s="2"/>
      <c r="V192" s="2"/>
      <c r="W192" s="2"/>
      <c r="X192" s="9"/>
      <c r="Y192" s="9"/>
      <c r="Z192" s="9"/>
      <c r="AA192" s="9"/>
      <c r="AB192" s="9"/>
      <c r="AC192" s="2">
        <v>388.39826908760222</v>
      </c>
      <c r="AD192" s="9"/>
      <c r="AE192" s="9"/>
      <c r="AF192" s="2">
        <v>236.04500982430849</v>
      </c>
      <c r="AG192" s="9">
        <v>3.6745516070522384</v>
      </c>
      <c r="AH192" s="9"/>
      <c r="AI192" s="9"/>
      <c r="AJ192" s="9"/>
      <c r="AK192" s="9"/>
      <c r="AL192" s="9"/>
      <c r="AM192" s="15">
        <f>AG192/AF192</f>
        <v>1.5567164964797422E-2</v>
      </c>
      <c r="AN192" s="9"/>
      <c r="AO192" s="9"/>
      <c r="AP192" s="9"/>
      <c r="AQ192" s="2">
        <v>6.62917200601854</v>
      </c>
      <c r="AR192" s="2"/>
      <c r="AS192" s="2">
        <v>276.8311456088008</v>
      </c>
      <c r="AT192" s="2"/>
      <c r="AU192" s="2">
        <v>0</v>
      </c>
      <c r="AV192" s="2">
        <v>0</v>
      </c>
      <c r="AW192" s="2">
        <v>283.46031761481936</v>
      </c>
      <c r="AX192" s="9"/>
      <c r="AY192" s="2"/>
      <c r="AZ192" s="2">
        <f>AC192+AF192+AW192</f>
        <v>907.9035965267301</v>
      </c>
      <c r="BA192" s="2"/>
      <c r="BB192" s="9">
        <f>AW192/AZ192</f>
        <v>0.31221411469149724</v>
      </c>
      <c r="BC192" s="19"/>
      <c r="BD192" s="2"/>
      <c r="BE192" s="2"/>
      <c r="BF192" s="19"/>
      <c r="BG192" s="19"/>
      <c r="BH192" s="19"/>
      <c r="BI192" s="19"/>
      <c r="BJ192" s="9">
        <f>AC192/AZ192</f>
        <v>0.42779681738618069</v>
      </c>
      <c r="BK192" s="9">
        <f>AF192/AZ192</f>
        <v>0.25998906792232201</v>
      </c>
      <c r="BL192" s="9">
        <f>AW192/AZ192</f>
        <v>0.31221411469149724</v>
      </c>
      <c r="BM192" s="2">
        <v>150.7825910992303</v>
      </c>
      <c r="BN192" s="2">
        <v>50.861137889286383</v>
      </c>
      <c r="BO192" s="2">
        <v>99.92145320994392</v>
      </c>
      <c r="BP192" s="2">
        <v>0</v>
      </c>
      <c r="BQ192" s="2"/>
      <c r="BR192" s="2"/>
      <c r="BS192" s="2"/>
      <c r="BT192" s="2"/>
      <c r="BU192" s="2">
        <v>0</v>
      </c>
      <c r="BV192" s="2"/>
      <c r="BW192" s="9"/>
      <c r="BX192" s="2"/>
      <c r="BY192" s="2"/>
      <c r="BZ192" s="9"/>
      <c r="CA192" s="2"/>
      <c r="CB192" s="2"/>
      <c r="CC192" s="2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</row>
    <row r="193" spans="1:152" hidden="1" x14ac:dyDescent="0.45">
      <c r="A193" t="s">
        <v>113</v>
      </c>
      <c r="C193" s="1">
        <v>39533</v>
      </c>
      <c r="D193" s="2"/>
      <c r="E193" s="1"/>
      <c r="G193" s="2">
        <v>98</v>
      </c>
      <c r="H193" t="s">
        <v>103</v>
      </c>
      <c r="I193" s="19">
        <v>8.9</v>
      </c>
      <c r="J193">
        <v>750</v>
      </c>
      <c r="K193" s="2">
        <f t="shared" si="1"/>
        <v>149.81273408239699</v>
      </c>
      <c r="L193" s="2"/>
      <c r="M193" s="9"/>
      <c r="N193" s="19">
        <v>23.35</v>
      </c>
      <c r="O193" s="19"/>
      <c r="P193" s="19"/>
      <c r="Q193" s="2"/>
      <c r="R193" s="2"/>
      <c r="S193" s="2"/>
      <c r="T193" s="2"/>
      <c r="U193" s="2"/>
      <c r="V193" s="2"/>
      <c r="W193" s="2"/>
      <c r="X193" s="9"/>
      <c r="Y193" s="9"/>
      <c r="Z193" s="9"/>
      <c r="AA193" s="9"/>
      <c r="AB193" s="9"/>
      <c r="AC193" s="2"/>
      <c r="AD193" s="9"/>
      <c r="AE193" s="9"/>
      <c r="AF193" s="2"/>
      <c r="AG193" s="9"/>
      <c r="AH193" s="9"/>
      <c r="AI193" s="9"/>
      <c r="AJ193" s="9"/>
      <c r="AK193" s="9"/>
      <c r="AL193" s="9"/>
      <c r="AM193" s="15"/>
      <c r="AN193" s="9"/>
      <c r="AO193" s="9"/>
      <c r="AP193" s="9"/>
      <c r="AQ193" s="2"/>
      <c r="AR193" s="2"/>
      <c r="AS193" s="2"/>
      <c r="AT193" s="2"/>
      <c r="AU193" s="2"/>
      <c r="AV193" s="2"/>
      <c r="AW193" s="2"/>
      <c r="AX193" s="9"/>
      <c r="AY193" s="2"/>
      <c r="AZ193" s="2"/>
      <c r="BA193" s="2"/>
      <c r="BB193" s="9"/>
      <c r="BC193" s="19"/>
      <c r="BD193" s="2"/>
      <c r="BE193" s="2"/>
      <c r="BF193" s="19"/>
      <c r="BG193" s="19"/>
      <c r="BH193" s="19"/>
      <c r="BI193" s="19"/>
      <c r="BJ193" s="19"/>
      <c r="BK193" s="19"/>
      <c r="BL193" s="19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9"/>
      <c r="BX193" s="2"/>
      <c r="BY193" s="2"/>
      <c r="BZ193" s="9"/>
      <c r="CA193" s="2"/>
      <c r="CB193" s="2"/>
      <c r="CC193" s="2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</row>
    <row r="194" spans="1:152" hidden="1" x14ac:dyDescent="0.45">
      <c r="A194" t="s">
        <v>113</v>
      </c>
      <c r="C194" s="1">
        <v>39541</v>
      </c>
      <c r="D194" s="2">
        <v>7</v>
      </c>
      <c r="E194" t="s">
        <v>197</v>
      </c>
      <c r="F194" t="s">
        <v>14</v>
      </c>
      <c r="G194" s="2">
        <v>106</v>
      </c>
      <c r="H194" t="s">
        <v>103</v>
      </c>
      <c r="I194" s="19">
        <v>8.9</v>
      </c>
      <c r="J194">
        <v>750</v>
      </c>
      <c r="K194" s="2">
        <f t="shared" si="1"/>
        <v>149.81273408239699</v>
      </c>
      <c r="L194" s="2"/>
      <c r="M194" s="9"/>
      <c r="N194" s="9"/>
      <c r="O194" s="9"/>
      <c r="P194" s="9"/>
      <c r="Q194" s="2"/>
      <c r="R194" s="2"/>
      <c r="S194" s="2"/>
      <c r="T194" s="2"/>
      <c r="U194" s="2">
        <v>106</v>
      </c>
      <c r="V194" s="2"/>
      <c r="W194" s="2"/>
      <c r="X194" s="9"/>
      <c r="Y194" s="9"/>
      <c r="Z194" s="9"/>
      <c r="AA194" s="9"/>
      <c r="AB194" s="9"/>
      <c r="AC194" s="2"/>
      <c r="AD194" s="9"/>
      <c r="AE194" s="9"/>
      <c r="AF194" s="2"/>
      <c r="AG194" s="9"/>
      <c r="AH194" s="9"/>
      <c r="AI194" s="9"/>
      <c r="AJ194" s="9"/>
      <c r="AK194" s="9"/>
      <c r="AL194" s="9"/>
      <c r="AM194" s="15"/>
      <c r="AN194" s="9"/>
      <c r="AO194" s="9"/>
      <c r="AP194" s="9"/>
      <c r="AQ194" s="2"/>
      <c r="AR194" s="2"/>
      <c r="AS194" s="2"/>
      <c r="AT194" s="2"/>
      <c r="AU194" s="2"/>
      <c r="AV194" s="2"/>
      <c r="AW194" s="2"/>
      <c r="AX194" s="9"/>
      <c r="AY194" s="2"/>
      <c r="AZ194" s="2"/>
      <c r="BA194" s="2"/>
      <c r="BB194" s="9"/>
      <c r="BC194" s="19"/>
      <c r="BD194" s="2"/>
      <c r="BE194" s="2"/>
      <c r="BF194" s="19"/>
      <c r="BG194" s="19"/>
      <c r="BH194" s="19"/>
      <c r="BI194" s="19"/>
      <c r="BJ194" s="19"/>
      <c r="BK194" s="19"/>
      <c r="BL194" s="19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9"/>
      <c r="BX194" s="2"/>
      <c r="BY194" s="2"/>
      <c r="BZ194" s="9"/>
      <c r="CA194" s="2"/>
      <c r="CB194" s="2"/>
      <c r="CC194" s="2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</row>
    <row r="195" spans="1:152" hidden="1" x14ac:dyDescent="0.45">
      <c r="A195" t="s">
        <v>113</v>
      </c>
      <c r="C195" s="1">
        <v>39552</v>
      </c>
      <c r="D195" s="2"/>
      <c r="E195" s="1"/>
      <c r="G195" s="2">
        <v>117</v>
      </c>
      <c r="H195" t="s">
        <v>103</v>
      </c>
      <c r="I195" s="19">
        <v>8.9</v>
      </c>
      <c r="J195">
        <v>750</v>
      </c>
      <c r="K195" s="2">
        <f t="shared" si="1"/>
        <v>149.81273408239699</v>
      </c>
      <c r="L195" s="2"/>
      <c r="M195" s="9"/>
      <c r="N195" s="9"/>
      <c r="O195" s="9"/>
      <c r="P195" s="9"/>
      <c r="Q195" s="2"/>
      <c r="R195" s="2"/>
      <c r="S195" s="2"/>
      <c r="T195" s="2"/>
      <c r="U195" s="2"/>
      <c r="V195" s="2"/>
      <c r="W195" s="2"/>
      <c r="X195" s="9"/>
      <c r="Y195" s="9"/>
      <c r="Z195" s="9"/>
      <c r="AA195" s="9"/>
      <c r="AB195" s="9"/>
      <c r="AC195" s="2">
        <v>476.61134044782386</v>
      </c>
      <c r="AD195" s="9"/>
      <c r="AE195" s="9"/>
      <c r="AF195" s="2">
        <v>258.8926744017491</v>
      </c>
      <c r="AG195" s="9">
        <v>3.6615388537036675</v>
      </c>
      <c r="AH195" s="9"/>
      <c r="AI195" s="9"/>
      <c r="AJ195" s="9"/>
      <c r="AK195" s="9"/>
      <c r="AL195" s="9"/>
      <c r="AM195" s="15">
        <f>AG195/AF195</f>
        <v>1.414307632367264E-2</v>
      </c>
      <c r="AN195" s="9"/>
      <c r="AO195" s="9"/>
      <c r="AP195" s="9"/>
      <c r="AQ195" s="2">
        <v>1.0111308907244778</v>
      </c>
      <c r="AR195" s="2"/>
      <c r="AS195" s="2">
        <v>594.85612608297822</v>
      </c>
      <c r="AT195" s="2"/>
      <c r="AU195" s="2">
        <v>0</v>
      </c>
      <c r="AV195" s="2">
        <v>0</v>
      </c>
      <c r="AW195" s="2">
        <v>595.86725697370275</v>
      </c>
      <c r="AX195" s="9"/>
      <c r="AY195" s="2"/>
      <c r="AZ195" s="2">
        <f>AC195+AF195+AW195</f>
        <v>1331.3712718232757</v>
      </c>
      <c r="BA195" s="2"/>
      <c r="BB195" s="9">
        <f>AW195/AZ195</f>
        <v>0.44755904651425987</v>
      </c>
      <c r="BC195" s="19"/>
      <c r="BD195" s="2"/>
      <c r="BE195" s="2"/>
      <c r="BF195" s="19"/>
      <c r="BG195" s="19"/>
      <c r="BH195" s="19"/>
      <c r="BI195" s="19"/>
      <c r="BJ195" s="9">
        <f>AC195/AZ195</f>
        <v>0.35798529721549271</v>
      </c>
      <c r="BK195" s="9">
        <f>AF195/AZ195</f>
        <v>0.19445565627024747</v>
      </c>
      <c r="BL195" s="9">
        <f>AW195/AZ195</f>
        <v>0.44755904651425987</v>
      </c>
      <c r="BM195" s="2">
        <v>134.66338589398518</v>
      </c>
      <c r="BN195" s="2">
        <v>5.1075589367991654</v>
      </c>
      <c r="BO195" s="2">
        <v>129.55582695718601</v>
      </c>
      <c r="BP195" s="2">
        <v>0</v>
      </c>
      <c r="BQ195" s="2"/>
      <c r="BR195" s="2"/>
      <c r="BS195" s="2"/>
      <c r="BT195" s="2"/>
      <c r="BU195" s="2">
        <v>0</v>
      </c>
      <c r="BV195" s="2"/>
      <c r="BW195" s="9"/>
      <c r="BX195" s="2"/>
      <c r="BY195" s="2"/>
      <c r="BZ195" s="9"/>
      <c r="CA195" s="2"/>
      <c r="CB195" s="2"/>
      <c r="CC195" s="2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</row>
    <row r="196" spans="1:152" hidden="1" x14ac:dyDescent="0.45">
      <c r="A196" t="s">
        <v>113</v>
      </c>
      <c r="C196" s="1">
        <v>39555</v>
      </c>
      <c r="D196" s="2"/>
      <c r="E196" s="1"/>
      <c r="G196" s="2">
        <v>120</v>
      </c>
      <c r="H196" t="s">
        <v>103</v>
      </c>
      <c r="I196" s="19">
        <v>8.9</v>
      </c>
      <c r="J196">
        <v>750</v>
      </c>
      <c r="K196" s="2">
        <f t="shared" si="1"/>
        <v>149.81273408239699</v>
      </c>
      <c r="L196" s="2"/>
      <c r="M196" s="9"/>
      <c r="N196" s="19">
        <v>26.4</v>
      </c>
      <c r="O196" s="19"/>
      <c r="P196" s="19"/>
      <c r="Q196" s="2"/>
      <c r="R196" s="2"/>
      <c r="S196" s="2"/>
      <c r="T196" s="2"/>
      <c r="U196" s="2"/>
      <c r="V196" s="2"/>
      <c r="W196" s="2"/>
      <c r="X196" s="9"/>
      <c r="Y196" s="9"/>
      <c r="Z196" s="9"/>
      <c r="AA196" s="9"/>
      <c r="AB196" s="9"/>
      <c r="AC196" s="2"/>
      <c r="AD196" s="9"/>
      <c r="AE196" s="9"/>
      <c r="AF196" s="2"/>
      <c r="AG196" s="9"/>
      <c r="AH196" s="9"/>
      <c r="AI196" s="9"/>
      <c r="AJ196" s="9"/>
      <c r="AK196" s="9"/>
      <c r="AL196" s="9"/>
      <c r="AM196" s="15"/>
      <c r="AN196" s="9"/>
      <c r="AO196" s="9"/>
      <c r="AP196" s="9"/>
      <c r="AQ196" s="2"/>
      <c r="AR196" s="2"/>
      <c r="AS196" s="2"/>
      <c r="AT196" s="2"/>
      <c r="AU196" s="2"/>
      <c r="AV196" s="2"/>
      <c r="AW196" s="2"/>
      <c r="AX196" s="9"/>
      <c r="AY196" s="2"/>
      <c r="AZ196" s="2"/>
      <c r="BA196" s="2"/>
      <c r="BB196" s="9"/>
      <c r="BC196" s="19"/>
      <c r="BD196" s="2"/>
      <c r="BE196" s="2"/>
      <c r="BF196" s="19"/>
      <c r="BG196" s="19"/>
      <c r="BH196" s="19"/>
      <c r="BI196" s="19"/>
      <c r="BJ196" s="19"/>
      <c r="BK196" s="19"/>
      <c r="BL196" s="19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9"/>
      <c r="BX196" s="2"/>
      <c r="BY196" s="2"/>
      <c r="BZ196" s="9"/>
      <c r="CA196" s="2"/>
      <c r="CB196" s="2"/>
      <c r="CC196" s="2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</row>
    <row r="197" spans="1:152" hidden="1" x14ac:dyDescent="0.45">
      <c r="A197" t="s">
        <v>113</v>
      </c>
      <c r="C197" s="1">
        <v>39566</v>
      </c>
      <c r="D197" s="2"/>
      <c r="E197" s="1"/>
      <c r="G197" s="2">
        <v>131</v>
      </c>
      <c r="H197" t="s">
        <v>103</v>
      </c>
      <c r="I197" s="19">
        <v>8.9</v>
      </c>
      <c r="J197">
        <v>750</v>
      </c>
      <c r="K197" s="2">
        <f t="shared" si="1"/>
        <v>149.81273408239699</v>
      </c>
      <c r="L197" s="2"/>
      <c r="M197" s="9"/>
      <c r="N197" s="9"/>
      <c r="O197" s="9"/>
      <c r="P197" s="9"/>
      <c r="Q197" s="2"/>
      <c r="R197" s="2"/>
      <c r="S197" s="2"/>
      <c r="T197" s="2"/>
      <c r="U197" s="2"/>
      <c r="V197" s="2"/>
      <c r="W197" s="2"/>
      <c r="X197" s="9"/>
      <c r="Y197" s="9"/>
      <c r="Z197" s="9"/>
      <c r="AA197" s="9"/>
      <c r="AB197" s="9"/>
      <c r="AC197" s="2">
        <v>498.48606624491219</v>
      </c>
      <c r="AD197" s="9"/>
      <c r="AE197" s="9"/>
      <c r="AF197" s="2"/>
      <c r="AG197" s="31">
        <v>2.8766444826191657</v>
      </c>
      <c r="AH197" s="9"/>
      <c r="AI197" s="9"/>
      <c r="AJ197" s="9"/>
      <c r="AK197" s="9"/>
      <c r="AL197" s="9"/>
      <c r="AM197" s="15"/>
      <c r="AN197" s="9"/>
      <c r="AO197" s="9"/>
      <c r="AP197" s="9"/>
      <c r="AQ197" s="2">
        <v>0</v>
      </c>
      <c r="AR197" s="2"/>
      <c r="AS197" s="2">
        <v>367.38489019311623</v>
      </c>
      <c r="AT197" s="2"/>
      <c r="AU197" s="2">
        <v>14.202708267192367</v>
      </c>
      <c r="AV197" s="2">
        <v>0</v>
      </c>
      <c r="AW197" s="2">
        <v>381.58759846030864</v>
      </c>
      <c r="AX197" s="9"/>
      <c r="AY197" s="2"/>
      <c r="AZ197" s="2">
        <f>AC197+AF197+AW197</f>
        <v>880.07366470522084</v>
      </c>
      <c r="BA197" s="2"/>
      <c r="BB197" s="9">
        <f>AW197/AZ197</f>
        <v>0.4335859755423096</v>
      </c>
      <c r="BC197" s="19"/>
      <c r="BD197" s="2"/>
      <c r="BE197" s="2"/>
      <c r="BF197" s="19"/>
      <c r="BG197" s="19"/>
      <c r="BH197" s="19"/>
      <c r="BI197" s="19"/>
      <c r="BJ197" s="9">
        <f>AC197/AZ197</f>
        <v>0.5664140244576904</v>
      </c>
      <c r="BK197" s="9">
        <f>AF197/AZ197</f>
        <v>0</v>
      </c>
      <c r="BL197" s="9">
        <f>AW197/AZ197</f>
        <v>0.4335859755423096</v>
      </c>
      <c r="BM197" s="2">
        <v>149.36524357996407</v>
      </c>
      <c r="BN197" s="27">
        <v>0</v>
      </c>
      <c r="BO197" s="27">
        <v>96.716435026512642</v>
      </c>
      <c r="BP197" s="2">
        <v>48.210462219953811</v>
      </c>
      <c r="BQ197" s="27"/>
      <c r="BR197" s="27"/>
      <c r="BS197" s="27"/>
      <c r="BT197" s="27"/>
      <c r="BU197" s="27">
        <v>4.4383463334976145</v>
      </c>
      <c r="BV197" s="2"/>
      <c r="BW197" s="9"/>
      <c r="BX197" s="2"/>
      <c r="BY197" s="2"/>
      <c r="BZ197" s="9"/>
      <c r="CA197" s="2"/>
      <c r="CB197" s="2"/>
      <c r="CC197" s="2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</row>
    <row r="198" spans="1:152" hidden="1" x14ac:dyDescent="0.45">
      <c r="A198" t="s">
        <v>113</v>
      </c>
      <c r="C198" s="1">
        <v>39580</v>
      </c>
      <c r="D198" s="2"/>
      <c r="E198" s="1"/>
      <c r="G198" s="2">
        <v>145</v>
      </c>
      <c r="H198" t="s">
        <v>103</v>
      </c>
      <c r="I198" s="19">
        <v>8.9</v>
      </c>
      <c r="J198">
        <v>750</v>
      </c>
      <c r="K198" s="2">
        <f t="shared" si="1"/>
        <v>149.81273408239699</v>
      </c>
      <c r="L198" s="2"/>
      <c r="M198" s="9"/>
      <c r="N198" s="9"/>
      <c r="O198" s="9"/>
      <c r="P198" s="9"/>
      <c r="Q198" s="2"/>
      <c r="R198" s="2"/>
      <c r="S198" s="2"/>
      <c r="T198" s="2"/>
      <c r="U198" s="2"/>
      <c r="V198" s="2"/>
      <c r="W198" s="2"/>
      <c r="X198" s="9"/>
      <c r="Y198" s="9"/>
      <c r="Z198" s="9"/>
      <c r="AA198" s="9"/>
      <c r="AB198" s="9"/>
      <c r="AC198" s="2">
        <v>520.36079204200064</v>
      </c>
      <c r="AD198" s="9"/>
      <c r="AE198" s="9"/>
      <c r="AF198" s="2">
        <v>236.72493833257167</v>
      </c>
      <c r="AG198" s="31">
        <v>3.053525883613903</v>
      </c>
      <c r="AH198" s="9"/>
      <c r="AI198" s="9"/>
      <c r="AJ198" s="9"/>
      <c r="AK198" s="9"/>
      <c r="AL198" s="9"/>
      <c r="AM198" s="15">
        <f>AG198/AF198</f>
        <v>1.2899046062160319E-2</v>
      </c>
      <c r="AN198" s="9"/>
      <c r="AO198" s="9"/>
      <c r="AP198" s="9"/>
      <c r="AQ198" s="2">
        <v>0</v>
      </c>
      <c r="AR198" s="2"/>
      <c r="AS198" s="2">
        <v>536.57245399680733</v>
      </c>
      <c r="AT198" s="2"/>
      <c r="AU198" s="2">
        <v>19.311159943523815</v>
      </c>
      <c r="AV198" s="2">
        <v>369.89109643755353</v>
      </c>
      <c r="AW198" s="2">
        <v>925.77471037788473</v>
      </c>
      <c r="AX198" s="9"/>
      <c r="AY198" s="2"/>
      <c r="AZ198" s="2">
        <f>AC198+AF198+AW198</f>
        <v>1682.8604407524572</v>
      </c>
      <c r="BA198" s="2"/>
      <c r="BB198" s="9">
        <f>AW198/AZ198</f>
        <v>0.55011971757084221</v>
      </c>
      <c r="BC198" s="19"/>
      <c r="BD198" s="2"/>
      <c r="BE198" s="2"/>
      <c r="BF198" s="19"/>
      <c r="BG198" s="19"/>
      <c r="BH198" s="19"/>
      <c r="BI198" s="19"/>
      <c r="BJ198" s="9">
        <f>AC198/AZ198</f>
        <v>0.3092120887988381</v>
      </c>
      <c r="BK198" s="9">
        <f>AF198/AZ198</f>
        <v>0.14066819363031963</v>
      </c>
      <c r="BL198" s="9">
        <f>AW198/AZ198</f>
        <v>0.55011971757084221</v>
      </c>
      <c r="BM198" s="2">
        <v>160.20296232244968</v>
      </c>
      <c r="BN198" s="27">
        <v>0</v>
      </c>
      <c r="BO198" s="27">
        <v>102.10055909215978</v>
      </c>
      <c r="BP198" s="2">
        <v>53.668572763729465</v>
      </c>
      <c r="BQ198" s="27"/>
      <c r="BR198" s="27"/>
      <c r="BS198" s="27"/>
      <c r="BT198" s="27"/>
      <c r="BU198" s="27">
        <v>4.4338304665604413</v>
      </c>
      <c r="BV198" s="2"/>
      <c r="BW198" s="9"/>
      <c r="BX198" s="2"/>
      <c r="BY198" s="2"/>
      <c r="BZ198" s="9"/>
      <c r="CA198" s="2"/>
      <c r="CB198" s="2"/>
      <c r="CC198" s="2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</row>
    <row r="199" spans="1:152" hidden="1" x14ac:dyDescent="0.45">
      <c r="A199" t="s">
        <v>113</v>
      </c>
      <c r="C199" s="1">
        <v>39594</v>
      </c>
      <c r="D199" s="2"/>
      <c r="E199" s="1"/>
      <c r="G199" s="2">
        <v>159</v>
      </c>
      <c r="H199" t="s">
        <v>103</v>
      </c>
      <c r="I199" s="19">
        <v>8.9</v>
      </c>
      <c r="J199">
        <v>750</v>
      </c>
      <c r="K199" s="2">
        <f t="shared" si="1"/>
        <v>149.81273408239699</v>
      </c>
      <c r="L199" s="2"/>
      <c r="M199" s="9"/>
      <c r="N199" s="9"/>
      <c r="O199" s="9"/>
      <c r="P199" s="9"/>
      <c r="Q199" s="2"/>
      <c r="R199" s="2"/>
      <c r="S199" s="2"/>
      <c r="T199" s="2"/>
      <c r="U199" s="2"/>
      <c r="V199" s="2"/>
      <c r="W199" s="2"/>
      <c r="X199" s="9"/>
      <c r="Y199" s="9"/>
      <c r="Z199" s="9"/>
      <c r="AA199" s="9"/>
      <c r="AB199" s="9"/>
      <c r="AC199" s="2">
        <v>497.05257789675272</v>
      </c>
      <c r="AD199" s="9"/>
      <c r="AE199" s="9"/>
      <c r="AF199" s="2">
        <v>157.07257998996161</v>
      </c>
      <c r="AG199" s="31">
        <v>2.3516760045120084</v>
      </c>
      <c r="AH199" s="9"/>
      <c r="AI199" s="9"/>
      <c r="AJ199" s="9"/>
      <c r="AK199" s="9"/>
      <c r="AL199" s="9"/>
      <c r="AM199" s="15">
        <f>AG199/AF199</f>
        <v>1.497190664762941E-2</v>
      </c>
      <c r="AN199" s="9"/>
      <c r="AO199" s="9"/>
      <c r="AP199" s="9"/>
      <c r="AQ199" s="2">
        <v>0</v>
      </c>
      <c r="AR199" s="2"/>
      <c r="AS199" s="2">
        <v>292.31891065458763</v>
      </c>
      <c r="AT199" s="2"/>
      <c r="AU199" s="2">
        <v>14.339395460289387</v>
      </c>
      <c r="AV199" s="2">
        <v>635.14463251647578</v>
      </c>
      <c r="AW199" s="2">
        <v>941.80293863135262</v>
      </c>
      <c r="AX199" s="9"/>
      <c r="AY199" s="2"/>
      <c r="AZ199" s="2">
        <f>AC199+AF199+AW199</f>
        <v>1595.9280965180669</v>
      </c>
      <c r="BA199" s="2"/>
      <c r="BB199" s="9">
        <f>AW199/AZ199</f>
        <v>0.59012867853266149</v>
      </c>
      <c r="BC199" s="19"/>
      <c r="BD199" s="2"/>
      <c r="BE199" s="2"/>
      <c r="BF199" s="19"/>
      <c r="BG199" s="19"/>
      <c r="BH199" s="19"/>
      <c r="BI199" s="19"/>
      <c r="BJ199" s="9">
        <f>AC199/AZ199</f>
        <v>0.31145048387906854</v>
      </c>
      <c r="BK199" s="9">
        <f>AF199/AZ199</f>
        <v>9.8420837588270041E-2</v>
      </c>
      <c r="BL199" s="9">
        <f>AW199/AZ199</f>
        <v>0.59012867853266149</v>
      </c>
      <c r="BM199" s="2">
        <v>142.89223514637575</v>
      </c>
      <c r="BN199" s="27">
        <v>0</v>
      </c>
      <c r="BO199" s="27">
        <v>46.215608935644752</v>
      </c>
      <c r="BP199" s="2">
        <v>91.992020945046875</v>
      </c>
      <c r="BQ199" s="27"/>
      <c r="BR199" s="27"/>
      <c r="BS199" s="27"/>
      <c r="BT199" s="27"/>
      <c r="BU199" s="27">
        <v>4.6846052656841373</v>
      </c>
      <c r="BV199" s="2"/>
      <c r="BW199" s="9"/>
      <c r="BX199" s="2"/>
      <c r="BY199" s="2"/>
      <c r="BZ199" s="9"/>
      <c r="CA199" s="2"/>
      <c r="CB199" s="2"/>
      <c r="CC199" s="2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</row>
    <row r="200" spans="1:152" hidden="1" x14ac:dyDescent="0.45">
      <c r="A200" t="s">
        <v>113</v>
      </c>
      <c r="C200" s="1">
        <v>39604</v>
      </c>
      <c r="D200" s="2">
        <v>9</v>
      </c>
      <c r="E200" s="1" t="s">
        <v>196</v>
      </c>
      <c r="F200" t="s">
        <v>15</v>
      </c>
      <c r="G200" s="2">
        <v>169</v>
      </c>
      <c r="H200" t="s">
        <v>103</v>
      </c>
      <c r="I200" s="19">
        <v>8.9</v>
      </c>
      <c r="J200">
        <v>750</v>
      </c>
      <c r="K200" s="2">
        <f t="shared" si="1"/>
        <v>149.81273408239699</v>
      </c>
      <c r="L200" s="2"/>
      <c r="M200" s="9"/>
      <c r="N200" s="9"/>
      <c r="O200" s="9"/>
      <c r="P200" s="9"/>
      <c r="Q200" s="2"/>
      <c r="R200" s="2"/>
      <c r="S200" s="2"/>
      <c r="T200" s="2"/>
      <c r="U200" s="2"/>
      <c r="V200" s="2">
        <v>169</v>
      </c>
      <c r="W200" s="2"/>
      <c r="X200" s="9"/>
      <c r="Y200" s="9"/>
      <c r="Z200" s="9"/>
      <c r="AA200" s="9"/>
      <c r="AB200" s="9"/>
      <c r="AC200" s="2"/>
      <c r="AD200" s="9"/>
      <c r="AE200" s="9"/>
      <c r="AF200" s="2"/>
      <c r="AG200" s="31"/>
      <c r="AH200" s="9"/>
      <c r="AI200" s="9"/>
      <c r="AJ200" s="9"/>
      <c r="AK200" s="9"/>
      <c r="AL200" s="9"/>
      <c r="AM200" s="15"/>
      <c r="AN200" s="9"/>
      <c r="AO200" s="9"/>
      <c r="AP200" s="9"/>
      <c r="AQ200" s="2"/>
      <c r="AR200" s="2"/>
      <c r="AS200" s="2"/>
      <c r="AT200" s="2"/>
      <c r="AU200" s="2"/>
      <c r="AV200" s="2"/>
      <c r="AW200" s="2"/>
      <c r="AX200" s="9"/>
      <c r="AY200" s="2"/>
      <c r="AZ200" s="2"/>
      <c r="BA200" s="2"/>
      <c r="BB200" s="9"/>
      <c r="BC200" s="19"/>
      <c r="BD200" s="2"/>
      <c r="BE200" s="2"/>
      <c r="BF200" s="19"/>
      <c r="BG200" s="19"/>
      <c r="BH200" s="19"/>
      <c r="BI200" s="19"/>
      <c r="BJ200" s="19"/>
      <c r="BK200" s="19"/>
      <c r="BL200" s="19"/>
      <c r="BM200" s="2"/>
      <c r="BN200" s="27"/>
      <c r="BO200" s="27"/>
      <c r="BP200" s="2"/>
      <c r="BQ200" s="27"/>
      <c r="BR200" s="27"/>
      <c r="BS200" s="27"/>
      <c r="BT200" s="27"/>
      <c r="BU200" s="27"/>
      <c r="BV200" s="2"/>
      <c r="BW200" s="9"/>
      <c r="BX200" s="2"/>
      <c r="BY200" s="2"/>
      <c r="BZ200" s="9"/>
      <c r="CA200" s="2"/>
      <c r="CB200" s="2"/>
      <c r="CC200" s="2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</row>
    <row r="201" spans="1:152" hidden="1" x14ac:dyDescent="0.45">
      <c r="A201" t="s">
        <v>113</v>
      </c>
      <c r="C201" s="1">
        <v>39611</v>
      </c>
      <c r="D201" s="2">
        <v>10</v>
      </c>
      <c r="E201" s="1" t="s">
        <v>97</v>
      </c>
      <c r="F201" t="s">
        <v>16</v>
      </c>
      <c r="G201" s="2">
        <v>176</v>
      </c>
      <c r="H201" t="s">
        <v>103</v>
      </c>
      <c r="I201" s="19">
        <v>8.9</v>
      </c>
      <c r="J201">
        <v>750</v>
      </c>
      <c r="K201" s="2">
        <f t="shared" si="1"/>
        <v>149.81273408239699</v>
      </c>
      <c r="L201" s="2"/>
      <c r="M201" s="9"/>
      <c r="N201" s="9"/>
      <c r="O201" s="9"/>
      <c r="P201" s="9"/>
      <c r="Q201" s="2"/>
      <c r="R201" s="2"/>
      <c r="S201" s="2"/>
      <c r="T201" s="2"/>
      <c r="U201" s="2"/>
      <c r="V201" s="2"/>
      <c r="W201" s="2"/>
      <c r="X201" s="9"/>
      <c r="Y201" s="9"/>
      <c r="Z201" s="9"/>
      <c r="AA201" s="9"/>
      <c r="AB201" s="9"/>
      <c r="AC201" s="2"/>
      <c r="AD201" s="9"/>
      <c r="AE201" s="9"/>
      <c r="AF201" s="2"/>
      <c r="AG201" s="31"/>
      <c r="AH201" s="9"/>
      <c r="AI201" s="9"/>
      <c r="AJ201" s="9"/>
      <c r="AK201" s="9"/>
      <c r="AL201" s="9"/>
      <c r="AM201" s="15"/>
      <c r="AN201" s="9"/>
      <c r="AO201" s="9"/>
      <c r="AP201" s="9"/>
      <c r="AQ201" s="2"/>
      <c r="AR201" s="2"/>
      <c r="AS201" s="2"/>
      <c r="AT201" s="2"/>
      <c r="AU201" s="2"/>
      <c r="AV201" s="2">
        <v>677.43683816039265</v>
      </c>
      <c r="AW201" s="2"/>
      <c r="AX201" s="9"/>
      <c r="AY201" s="2"/>
      <c r="AZ201" s="2"/>
      <c r="BA201" s="2"/>
      <c r="BB201" s="9"/>
      <c r="BC201" s="19">
        <v>37.049999999999997</v>
      </c>
      <c r="BD201" s="2">
        <v>250.99034853842548</v>
      </c>
      <c r="BE201" s="2"/>
      <c r="BF201" s="19">
        <v>11.05684354794826</v>
      </c>
      <c r="BG201" s="19"/>
      <c r="BH201" s="19"/>
      <c r="BI201" s="19"/>
      <c r="BJ201" s="19"/>
      <c r="BK201" s="19"/>
      <c r="BL201" s="19"/>
      <c r="BM201" s="2"/>
      <c r="BN201" s="27"/>
      <c r="BO201" s="27"/>
      <c r="BP201" s="2"/>
      <c r="BQ201" s="27"/>
      <c r="BR201" s="27"/>
      <c r="BS201" s="27"/>
      <c r="BT201" s="27"/>
      <c r="BU201" s="27"/>
      <c r="BV201" s="2"/>
      <c r="BW201" s="9"/>
      <c r="BX201" s="2"/>
      <c r="BY201" s="2"/>
      <c r="BZ201" s="9"/>
      <c r="CA201" s="2"/>
      <c r="CB201" s="2"/>
      <c r="CC201" s="2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</row>
    <row r="202" spans="1:152" hidden="1" x14ac:dyDescent="0.45">
      <c r="A202" t="s">
        <v>111</v>
      </c>
      <c r="C202" s="1">
        <v>39435</v>
      </c>
      <c r="D202" s="2">
        <v>1</v>
      </c>
      <c r="E202" s="1" t="s">
        <v>198</v>
      </c>
      <c r="F202" t="s">
        <v>10</v>
      </c>
      <c r="G202" s="2">
        <v>0</v>
      </c>
      <c r="H202" t="s">
        <v>104</v>
      </c>
      <c r="I202" s="19">
        <v>8.9</v>
      </c>
      <c r="J202">
        <v>750</v>
      </c>
      <c r="K202" s="2">
        <f t="shared" si="1"/>
        <v>149.81273408239699</v>
      </c>
      <c r="L202" s="2"/>
      <c r="M202" s="9"/>
      <c r="N202" s="9"/>
      <c r="O202" s="9"/>
      <c r="P202" s="9"/>
      <c r="Q202" s="2"/>
      <c r="R202" s="2"/>
      <c r="S202" s="2"/>
      <c r="T202" s="2"/>
      <c r="U202" s="2"/>
      <c r="V202" s="2"/>
      <c r="W202" s="2"/>
      <c r="X202" s="9"/>
      <c r="Y202" s="9"/>
      <c r="Z202" s="9"/>
      <c r="AA202" s="9"/>
      <c r="AB202" s="9"/>
      <c r="AC202" s="2"/>
      <c r="AD202" s="9"/>
      <c r="AE202" s="9"/>
      <c r="AF202" s="2"/>
      <c r="AG202" s="9"/>
      <c r="AH202" s="9"/>
      <c r="AI202" s="9"/>
      <c r="AJ202" s="9"/>
      <c r="AK202" s="9"/>
      <c r="AL202" s="9"/>
      <c r="AM202" s="15"/>
      <c r="AN202" s="9"/>
      <c r="AO202" s="9"/>
      <c r="AP202" s="9"/>
      <c r="AQ202" s="2">
        <v>0</v>
      </c>
      <c r="AR202" s="2"/>
      <c r="AS202" s="2">
        <v>0</v>
      </c>
      <c r="AT202" s="2"/>
      <c r="AU202" s="2">
        <v>0</v>
      </c>
      <c r="AV202" s="2">
        <v>0</v>
      </c>
      <c r="AW202" s="2"/>
      <c r="AX202" s="9"/>
      <c r="AY202" s="2"/>
      <c r="AZ202" s="2"/>
      <c r="BA202" s="2"/>
      <c r="BB202" s="9"/>
      <c r="BC202" s="19"/>
      <c r="BD202" s="2"/>
      <c r="BE202" s="2"/>
      <c r="BF202" s="19"/>
      <c r="BG202" s="19"/>
      <c r="BH202" s="19"/>
      <c r="BI202" s="19"/>
      <c r="BJ202" s="19"/>
      <c r="BK202" s="19"/>
      <c r="BL202" s="19"/>
      <c r="BM202" s="2">
        <v>0</v>
      </c>
      <c r="BN202" s="2">
        <v>0</v>
      </c>
      <c r="BO202" s="2">
        <v>0</v>
      </c>
      <c r="BP202" s="2">
        <v>0</v>
      </c>
      <c r="BQ202" s="2"/>
      <c r="BR202" s="2"/>
      <c r="BS202" s="2"/>
      <c r="BT202" s="2"/>
      <c r="BU202" s="2">
        <v>0</v>
      </c>
      <c r="BV202" s="2"/>
      <c r="BW202" s="9"/>
      <c r="BX202" s="2"/>
      <c r="BY202" s="2"/>
      <c r="BZ202" s="9"/>
      <c r="CA202" s="2"/>
      <c r="CB202" s="2"/>
      <c r="CC202" s="2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</row>
    <row r="203" spans="1:152" hidden="1" x14ac:dyDescent="0.45">
      <c r="A203" t="s">
        <v>111</v>
      </c>
      <c r="C203" s="1">
        <v>39457</v>
      </c>
      <c r="D203" s="2">
        <v>4</v>
      </c>
      <c r="E203" t="s">
        <v>199</v>
      </c>
      <c r="F203" t="s">
        <v>12</v>
      </c>
      <c r="G203" s="2">
        <v>22</v>
      </c>
      <c r="H203" t="s">
        <v>104</v>
      </c>
      <c r="I203" s="19">
        <v>8.9</v>
      </c>
      <c r="J203">
        <v>750</v>
      </c>
      <c r="K203" s="2">
        <f t="shared" si="1"/>
        <v>149.81273408239699</v>
      </c>
      <c r="L203" s="2"/>
      <c r="M203" s="9"/>
      <c r="N203" s="9"/>
      <c r="O203" s="9"/>
      <c r="P203" s="9"/>
      <c r="Q203" s="2"/>
      <c r="R203" s="2">
        <v>22</v>
      </c>
      <c r="S203" s="2"/>
      <c r="T203" s="2"/>
      <c r="U203" s="2"/>
      <c r="V203" s="2"/>
      <c r="W203" s="2"/>
      <c r="X203" s="9"/>
      <c r="Y203" s="9"/>
      <c r="Z203" s="9"/>
      <c r="AA203" s="9"/>
      <c r="AB203" s="9"/>
      <c r="AC203" s="2"/>
      <c r="AD203" s="9"/>
      <c r="AE203" s="9"/>
      <c r="AF203" s="2"/>
      <c r="AG203" s="9"/>
      <c r="AH203" s="9"/>
      <c r="AI203" s="9"/>
      <c r="AJ203" s="9"/>
      <c r="AK203" s="9"/>
      <c r="AL203" s="9"/>
      <c r="AM203" s="15"/>
      <c r="AN203" s="9"/>
      <c r="AO203" s="9"/>
      <c r="AP203" s="9"/>
      <c r="AQ203" s="2"/>
      <c r="AR203" s="2"/>
      <c r="AS203" s="2"/>
      <c r="AT203" s="2"/>
      <c r="AU203" s="2"/>
      <c r="AV203" s="2"/>
      <c r="AW203" s="2"/>
      <c r="AX203" s="9"/>
      <c r="AY203" s="2"/>
      <c r="AZ203" s="2"/>
      <c r="BA203" s="2"/>
      <c r="BB203" s="9"/>
      <c r="BC203" s="19"/>
      <c r="BD203" s="2"/>
      <c r="BE203" s="2"/>
      <c r="BF203" s="19"/>
      <c r="BG203" s="19"/>
      <c r="BH203" s="19"/>
      <c r="BI203" s="19"/>
      <c r="BJ203" s="19"/>
      <c r="BK203" s="19"/>
      <c r="BL203" s="19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9"/>
      <c r="BX203" s="2"/>
      <c r="BY203" s="2"/>
      <c r="BZ203" s="9"/>
      <c r="CA203" s="2"/>
      <c r="CB203" s="2"/>
      <c r="CC203" s="2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</row>
    <row r="204" spans="1:152" hidden="1" x14ac:dyDescent="0.45">
      <c r="A204" t="s">
        <v>111</v>
      </c>
      <c r="C204" s="1">
        <v>39462</v>
      </c>
      <c r="D204" s="2"/>
      <c r="E204" s="1"/>
      <c r="G204" s="2">
        <v>27</v>
      </c>
      <c r="H204" t="s">
        <v>104</v>
      </c>
      <c r="I204" s="19">
        <v>8.9</v>
      </c>
      <c r="J204">
        <v>750</v>
      </c>
      <c r="K204" s="2">
        <f t="shared" si="1"/>
        <v>149.81273408239699</v>
      </c>
      <c r="L204" s="2"/>
      <c r="M204" s="9"/>
      <c r="N204" s="19">
        <v>7.55</v>
      </c>
      <c r="O204" s="19"/>
      <c r="P204" s="19"/>
      <c r="Q204" s="2"/>
      <c r="R204" s="2"/>
      <c r="S204" s="2"/>
      <c r="T204" s="2"/>
      <c r="U204" s="2"/>
      <c r="V204" s="2"/>
      <c r="W204" s="2"/>
      <c r="X204" s="9"/>
      <c r="Y204" s="9"/>
      <c r="Z204" s="9"/>
      <c r="AA204" s="9"/>
      <c r="AB204" s="9"/>
      <c r="AC204" s="2"/>
      <c r="AD204" s="9"/>
      <c r="AE204" s="9"/>
      <c r="AF204" s="2"/>
      <c r="AG204" s="9"/>
      <c r="AH204" s="9"/>
      <c r="AI204" s="9"/>
      <c r="AJ204" s="9"/>
      <c r="AK204" s="9"/>
      <c r="AL204" s="9"/>
      <c r="AM204" s="15"/>
      <c r="AN204" s="9"/>
      <c r="AO204" s="9"/>
      <c r="AP204" s="9"/>
      <c r="AQ204" s="2"/>
      <c r="AR204" s="2"/>
      <c r="AS204" s="2"/>
      <c r="AT204" s="2"/>
      <c r="AU204" s="2"/>
      <c r="AV204" s="2"/>
      <c r="AW204" s="2"/>
      <c r="AX204" s="9"/>
      <c r="AY204" s="2"/>
      <c r="AZ204" s="2"/>
      <c r="BA204" s="2"/>
      <c r="BB204" s="9"/>
      <c r="BC204" s="19"/>
      <c r="BD204" s="2"/>
      <c r="BE204" s="2"/>
      <c r="BF204" s="19"/>
      <c r="BG204" s="19"/>
      <c r="BH204" s="19"/>
      <c r="BI204" s="19"/>
      <c r="BJ204" s="19"/>
      <c r="BK204" s="19"/>
      <c r="BL204" s="19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9"/>
      <c r="BX204" s="2"/>
      <c r="BY204" s="2"/>
      <c r="BZ204" s="9"/>
      <c r="CA204" s="2"/>
      <c r="CB204" s="2"/>
      <c r="CC204" s="2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</row>
    <row r="205" spans="1:152" hidden="1" x14ac:dyDescent="0.45">
      <c r="A205" t="s">
        <v>111</v>
      </c>
      <c r="C205" s="1">
        <v>39463</v>
      </c>
      <c r="D205" s="2"/>
      <c r="E205" s="1"/>
      <c r="G205" s="2">
        <v>28</v>
      </c>
      <c r="H205" t="s">
        <v>104</v>
      </c>
      <c r="I205" s="19">
        <v>8.9</v>
      </c>
      <c r="J205">
        <v>750</v>
      </c>
      <c r="K205" s="2">
        <f t="shared" si="1"/>
        <v>149.81273408239699</v>
      </c>
      <c r="L205" s="2"/>
      <c r="M205" s="9"/>
      <c r="N205" s="9"/>
      <c r="O205" s="9"/>
      <c r="P205" s="9"/>
      <c r="Q205" s="2"/>
      <c r="R205" s="2"/>
      <c r="S205" s="2"/>
      <c r="T205" s="2"/>
      <c r="U205" s="2"/>
      <c r="V205" s="2"/>
      <c r="W205" s="2"/>
      <c r="X205" s="9"/>
      <c r="Y205" s="9"/>
      <c r="Z205" s="9"/>
      <c r="AA205" s="9"/>
      <c r="AB205" s="9"/>
      <c r="AC205" s="2"/>
      <c r="AD205" s="9"/>
      <c r="AE205" s="9"/>
      <c r="AF205" s="2"/>
      <c r="AG205" s="9">
        <v>0.41737828947368416</v>
      </c>
      <c r="AH205" s="9"/>
      <c r="AI205" s="9"/>
      <c r="AJ205" s="9"/>
      <c r="AK205" s="9"/>
      <c r="AL205" s="9"/>
      <c r="AM205" s="15"/>
      <c r="AN205" s="9"/>
      <c r="AO205" s="9"/>
      <c r="AP205" s="9"/>
      <c r="AQ205" s="2">
        <v>0</v>
      </c>
      <c r="AR205" s="2"/>
      <c r="AS205" s="2">
        <v>0</v>
      </c>
      <c r="AT205" s="2"/>
      <c r="AU205" s="2">
        <v>0</v>
      </c>
      <c r="AV205" s="2">
        <v>0</v>
      </c>
      <c r="AW205" s="2"/>
      <c r="AX205" s="9"/>
      <c r="AY205" s="2"/>
      <c r="AZ205" s="2"/>
      <c r="BA205" s="2"/>
      <c r="BB205" s="9"/>
      <c r="BC205" s="19"/>
      <c r="BD205" s="2"/>
      <c r="BE205" s="2"/>
      <c r="BF205" s="19"/>
      <c r="BG205" s="19"/>
      <c r="BH205" s="19"/>
      <c r="BI205" s="19"/>
      <c r="BJ205" s="19"/>
      <c r="BK205" s="19"/>
      <c r="BL205" s="19"/>
      <c r="BM205" s="2">
        <v>0</v>
      </c>
      <c r="BN205" s="2">
        <v>0</v>
      </c>
      <c r="BO205" s="2">
        <v>0</v>
      </c>
      <c r="BP205" s="2">
        <v>0</v>
      </c>
      <c r="BQ205" s="2"/>
      <c r="BR205" s="2"/>
      <c r="BS205" s="2"/>
      <c r="BT205" s="2"/>
      <c r="BU205" s="2">
        <v>0</v>
      </c>
      <c r="BV205" s="2"/>
      <c r="BW205" s="9"/>
      <c r="BX205" s="2"/>
      <c r="BY205" s="2"/>
      <c r="BZ205" s="9"/>
      <c r="CA205" s="2"/>
      <c r="CB205" s="2"/>
      <c r="CC205" s="2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</row>
    <row r="206" spans="1:152" hidden="1" x14ac:dyDescent="0.45">
      <c r="A206" t="s">
        <v>111</v>
      </c>
      <c r="C206" s="1">
        <v>39470</v>
      </c>
      <c r="D206" s="2"/>
      <c r="E206" s="1"/>
      <c r="G206" s="2">
        <v>35</v>
      </c>
      <c r="H206" t="s">
        <v>104</v>
      </c>
      <c r="I206" s="19">
        <v>8.9</v>
      </c>
      <c r="J206">
        <v>750</v>
      </c>
      <c r="K206" s="2">
        <f t="shared" si="1"/>
        <v>149.81273408239699</v>
      </c>
      <c r="L206" s="2"/>
      <c r="M206" s="9"/>
      <c r="N206" s="19">
        <v>10.3</v>
      </c>
      <c r="O206" s="19"/>
      <c r="P206" s="19"/>
      <c r="Q206" s="2"/>
      <c r="R206" s="2"/>
      <c r="S206" s="2"/>
      <c r="T206" s="2"/>
      <c r="U206" s="2"/>
      <c r="V206" s="2"/>
      <c r="W206" s="2"/>
      <c r="X206" s="9"/>
      <c r="Y206" s="9"/>
      <c r="Z206" s="9"/>
      <c r="AA206" s="9"/>
      <c r="AB206" s="9"/>
      <c r="AC206" s="2"/>
      <c r="AD206" s="9"/>
      <c r="AE206" s="9"/>
      <c r="AF206" s="2"/>
      <c r="AG206" s="9"/>
      <c r="AH206" s="9"/>
      <c r="AI206" s="9"/>
      <c r="AJ206" s="9"/>
      <c r="AK206" s="9"/>
      <c r="AL206" s="9"/>
      <c r="AM206" s="15"/>
      <c r="AN206" s="9"/>
      <c r="AO206" s="9"/>
      <c r="AP206" s="9"/>
      <c r="AQ206" s="2"/>
      <c r="AR206" s="2"/>
      <c r="AS206" s="2"/>
      <c r="AT206" s="2"/>
      <c r="AU206" s="2"/>
      <c r="AV206" s="2"/>
      <c r="AW206" s="2"/>
      <c r="AX206" s="9"/>
      <c r="AY206" s="2"/>
      <c r="AZ206" s="2"/>
      <c r="BA206" s="2"/>
      <c r="BB206" s="9"/>
      <c r="BC206" s="19"/>
      <c r="BD206" s="2"/>
      <c r="BE206" s="2"/>
      <c r="BF206" s="19"/>
      <c r="BG206" s="19"/>
      <c r="BH206" s="19"/>
      <c r="BI206" s="19"/>
      <c r="BJ206" s="19"/>
      <c r="BK206" s="19"/>
      <c r="BL206" s="19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9"/>
      <c r="BX206" s="2"/>
      <c r="BY206" s="2"/>
      <c r="BZ206" s="9"/>
      <c r="CA206" s="2"/>
      <c r="CB206" s="2"/>
      <c r="CC206" s="2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</row>
    <row r="207" spans="1:152" hidden="1" x14ac:dyDescent="0.45">
      <c r="A207" t="s">
        <v>111</v>
      </c>
      <c r="C207" s="1">
        <v>39472</v>
      </c>
      <c r="D207" s="2"/>
      <c r="E207" s="1"/>
      <c r="G207" s="2">
        <v>37</v>
      </c>
      <c r="H207" t="s">
        <v>104</v>
      </c>
      <c r="I207" s="19">
        <v>8.9</v>
      </c>
      <c r="J207">
        <v>750</v>
      </c>
      <c r="K207" s="2">
        <f t="shared" si="1"/>
        <v>149.81273408239699</v>
      </c>
      <c r="L207" s="2"/>
      <c r="M207" s="9"/>
      <c r="N207" s="9"/>
      <c r="O207" s="9"/>
      <c r="P207" s="9"/>
      <c r="Q207" s="2"/>
      <c r="R207" s="2"/>
      <c r="S207" s="2"/>
      <c r="T207" s="2"/>
      <c r="U207" s="2"/>
      <c r="V207" s="2"/>
      <c r="W207" s="2"/>
      <c r="X207" s="9"/>
      <c r="Y207" s="9"/>
      <c r="Z207" s="9"/>
      <c r="AA207" s="9"/>
      <c r="AB207" s="9"/>
      <c r="AC207" s="2"/>
      <c r="AD207" s="9"/>
      <c r="AE207" s="9"/>
      <c r="AF207" s="2"/>
      <c r="AG207" s="9">
        <v>0.77669736842105253</v>
      </c>
      <c r="AH207" s="9"/>
      <c r="AI207" s="9"/>
      <c r="AJ207" s="9"/>
      <c r="AK207" s="9"/>
      <c r="AL207" s="9"/>
      <c r="AM207" s="15"/>
      <c r="AN207" s="9"/>
      <c r="AO207" s="9"/>
      <c r="AP207" s="9"/>
      <c r="AQ207" s="2">
        <v>0</v>
      </c>
      <c r="AR207" s="2"/>
      <c r="AS207" s="2">
        <v>0</v>
      </c>
      <c r="AT207" s="2"/>
      <c r="AU207" s="2">
        <v>0</v>
      </c>
      <c r="AV207" s="2">
        <v>0</v>
      </c>
      <c r="AW207" s="2"/>
      <c r="AX207" s="9"/>
      <c r="AY207" s="2"/>
      <c r="AZ207" s="2"/>
      <c r="BA207" s="2"/>
      <c r="BB207" s="9"/>
      <c r="BC207" s="19"/>
      <c r="BD207" s="2"/>
      <c r="BE207" s="2"/>
      <c r="BF207" s="19"/>
      <c r="BG207" s="19"/>
      <c r="BH207" s="19"/>
      <c r="BI207" s="19"/>
      <c r="BJ207" s="19"/>
      <c r="BK207" s="19"/>
      <c r="BL207" s="19"/>
      <c r="BM207" s="2">
        <v>0</v>
      </c>
      <c r="BN207" s="2">
        <v>0</v>
      </c>
      <c r="BO207" s="2">
        <v>0</v>
      </c>
      <c r="BP207" s="2">
        <v>0</v>
      </c>
      <c r="BQ207" s="2"/>
      <c r="BR207" s="2"/>
      <c r="BS207" s="2"/>
      <c r="BT207" s="2"/>
      <c r="BU207" s="2">
        <v>0</v>
      </c>
      <c r="BV207" s="2"/>
      <c r="BW207" s="9"/>
      <c r="BX207" s="2"/>
      <c r="BY207" s="2"/>
      <c r="BZ207" s="9"/>
      <c r="CA207" s="2"/>
      <c r="CB207" s="2"/>
      <c r="CC207" s="2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</row>
    <row r="208" spans="1:152" hidden="1" x14ac:dyDescent="0.45">
      <c r="A208" t="s">
        <v>111</v>
      </c>
      <c r="C208" s="1">
        <v>39476</v>
      </c>
      <c r="D208" s="2"/>
      <c r="E208" s="1"/>
      <c r="G208" s="2">
        <v>41</v>
      </c>
      <c r="H208" t="s">
        <v>104</v>
      </c>
      <c r="I208" s="19">
        <v>8.9</v>
      </c>
      <c r="J208">
        <v>750</v>
      </c>
      <c r="K208" s="2">
        <f t="shared" si="1"/>
        <v>149.81273408239699</v>
      </c>
      <c r="L208" s="2"/>
      <c r="M208" s="9"/>
      <c r="N208" s="19">
        <v>11.6</v>
      </c>
      <c r="O208" s="19"/>
      <c r="P208" s="19"/>
      <c r="Q208" s="2"/>
      <c r="R208" s="2"/>
      <c r="S208" s="2"/>
      <c r="T208" s="2"/>
      <c r="U208" s="2"/>
      <c r="V208" s="2"/>
      <c r="W208" s="2"/>
      <c r="X208" s="9"/>
      <c r="Y208" s="9"/>
      <c r="Z208" s="9"/>
      <c r="AA208" s="9"/>
      <c r="AB208" s="9"/>
      <c r="AC208" s="2"/>
      <c r="AD208" s="9"/>
      <c r="AE208" s="9"/>
      <c r="AF208" s="2"/>
      <c r="AG208" s="9"/>
      <c r="AH208" s="9"/>
      <c r="AI208" s="9"/>
      <c r="AJ208" s="9"/>
      <c r="AK208" s="9"/>
      <c r="AL208" s="9"/>
      <c r="AM208" s="15"/>
      <c r="AN208" s="9"/>
      <c r="AO208" s="9"/>
      <c r="AP208" s="9"/>
      <c r="AQ208" s="2"/>
      <c r="AR208" s="2"/>
      <c r="AS208" s="2"/>
      <c r="AT208" s="2"/>
      <c r="AU208" s="2"/>
      <c r="AV208" s="2"/>
      <c r="AW208" s="2"/>
      <c r="AX208" s="9"/>
      <c r="AY208" s="2"/>
      <c r="AZ208" s="2"/>
      <c r="BA208" s="2"/>
      <c r="BB208" s="9"/>
      <c r="BC208" s="19"/>
      <c r="BD208" s="2"/>
      <c r="BE208" s="2"/>
      <c r="BF208" s="19"/>
      <c r="BG208" s="19"/>
      <c r="BH208" s="19"/>
      <c r="BI208" s="19"/>
      <c r="BJ208" s="19"/>
      <c r="BK208" s="19"/>
      <c r="BL208" s="19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9"/>
      <c r="BX208" s="2"/>
      <c r="BY208" s="2"/>
      <c r="BZ208" s="9"/>
      <c r="CA208" s="2"/>
      <c r="CB208" s="2"/>
      <c r="CC208" s="2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</row>
    <row r="209" spans="1:152" hidden="1" x14ac:dyDescent="0.45">
      <c r="A209" t="s">
        <v>111</v>
      </c>
      <c r="C209" s="1">
        <v>39485</v>
      </c>
      <c r="D209" s="2"/>
      <c r="E209" s="1"/>
      <c r="G209" s="2">
        <v>50</v>
      </c>
      <c r="H209" t="s">
        <v>104</v>
      </c>
      <c r="I209" s="19">
        <v>8.9</v>
      </c>
      <c r="J209">
        <v>750</v>
      </c>
      <c r="K209" s="2">
        <f t="shared" si="1"/>
        <v>149.81273408239699</v>
      </c>
      <c r="L209" s="2"/>
      <c r="M209" s="9"/>
      <c r="N209" s="19">
        <v>13.75</v>
      </c>
      <c r="O209" s="19"/>
      <c r="P209" s="19"/>
      <c r="Q209" s="2"/>
      <c r="R209" s="2"/>
      <c r="S209" s="2"/>
      <c r="T209" s="2"/>
      <c r="U209" s="2"/>
      <c r="V209" s="2"/>
      <c r="W209" s="2"/>
      <c r="X209" s="9"/>
      <c r="Y209" s="9"/>
      <c r="Z209" s="9"/>
      <c r="AA209" s="9"/>
      <c r="AB209" s="9"/>
      <c r="AC209" s="2"/>
      <c r="AD209" s="9"/>
      <c r="AE209" s="9"/>
      <c r="AF209" s="2"/>
      <c r="AG209" s="9"/>
      <c r="AH209" s="9"/>
      <c r="AI209" s="9"/>
      <c r="AJ209" s="9"/>
      <c r="AK209" s="9"/>
      <c r="AL209" s="9"/>
      <c r="AM209" s="15"/>
      <c r="AN209" s="9"/>
      <c r="AO209" s="9"/>
      <c r="AP209" s="9"/>
      <c r="AQ209" s="2"/>
      <c r="AR209" s="2"/>
      <c r="AS209" s="2"/>
      <c r="AT209" s="2"/>
      <c r="AU209" s="2"/>
      <c r="AV209" s="2"/>
      <c r="AW209" s="2"/>
      <c r="AX209" s="9"/>
      <c r="AY209" s="2"/>
      <c r="AZ209" s="2"/>
      <c r="BA209" s="2"/>
      <c r="BB209" s="9"/>
      <c r="BC209" s="19"/>
      <c r="BD209" s="2"/>
      <c r="BE209" s="2"/>
      <c r="BF209" s="19"/>
      <c r="BG209" s="19"/>
      <c r="BH209" s="19"/>
      <c r="BI209" s="19"/>
      <c r="BJ209" s="19"/>
      <c r="BK209" s="19"/>
      <c r="BL209" s="19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9"/>
      <c r="BX209" s="2"/>
      <c r="BY209" s="2"/>
      <c r="BZ209" s="9"/>
      <c r="CA209" s="2"/>
      <c r="CB209" s="2"/>
      <c r="CC209" s="2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</row>
    <row r="210" spans="1:152" hidden="1" x14ac:dyDescent="0.45">
      <c r="A210" t="s">
        <v>111</v>
      </c>
      <c r="C210" s="1">
        <v>39487</v>
      </c>
      <c r="D210" s="2">
        <v>4</v>
      </c>
      <c r="E210" t="s">
        <v>195</v>
      </c>
      <c r="F210" t="s">
        <v>13</v>
      </c>
      <c r="G210" s="2">
        <v>52</v>
      </c>
      <c r="H210" t="s">
        <v>104</v>
      </c>
      <c r="I210" s="19">
        <v>8.9</v>
      </c>
      <c r="J210">
        <v>750</v>
      </c>
      <c r="K210" s="2">
        <f t="shared" si="1"/>
        <v>149.81273408239699</v>
      </c>
      <c r="L210" s="2"/>
      <c r="M210" s="9"/>
      <c r="N210" s="9"/>
      <c r="O210" s="9"/>
      <c r="P210" s="9"/>
      <c r="Q210" s="2"/>
      <c r="R210" s="2"/>
      <c r="S210" s="2">
        <v>52</v>
      </c>
      <c r="T210" s="2"/>
      <c r="U210" s="2"/>
      <c r="V210" s="2"/>
      <c r="W210" s="2"/>
      <c r="X210" s="9"/>
      <c r="Y210" s="9"/>
      <c r="Z210" s="9"/>
      <c r="AA210" s="9"/>
      <c r="AB210" s="9"/>
      <c r="AC210" s="2"/>
      <c r="AD210" s="9"/>
      <c r="AE210" s="9"/>
      <c r="AF210" s="2"/>
      <c r="AG210" s="9"/>
      <c r="AH210" s="9"/>
      <c r="AI210" s="9"/>
      <c r="AJ210" s="9"/>
      <c r="AK210" s="9"/>
      <c r="AL210" s="9"/>
      <c r="AM210" s="15"/>
      <c r="AN210" s="9"/>
      <c r="AO210" s="9"/>
      <c r="AP210" s="9"/>
      <c r="AQ210" s="2"/>
      <c r="AR210" s="2"/>
      <c r="AS210" s="2"/>
      <c r="AT210" s="2"/>
      <c r="AU210" s="2"/>
      <c r="AV210" s="2"/>
      <c r="AW210" s="2"/>
      <c r="AX210" s="9"/>
      <c r="AY210" s="2"/>
      <c r="AZ210" s="2"/>
      <c r="BA210" s="2"/>
      <c r="BB210" s="9"/>
      <c r="BC210" s="19"/>
      <c r="BD210" s="2"/>
      <c r="BE210" s="2"/>
      <c r="BF210" s="19"/>
      <c r="BG210" s="19"/>
      <c r="BH210" s="19"/>
      <c r="BI210" s="19"/>
      <c r="BJ210" s="19"/>
      <c r="BK210" s="19"/>
      <c r="BL210" s="19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9"/>
      <c r="BX210" s="2"/>
      <c r="BY210" s="2"/>
      <c r="BZ210" s="9"/>
      <c r="CA210" s="2"/>
      <c r="CB210" s="2"/>
      <c r="CC210" s="2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</row>
    <row r="211" spans="1:152" hidden="1" x14ac:dyDescent="0.45">
      <c r="A211" t="s">
        <v>111</v>
      </c>
      <c r="C211" s="1">
        <v>39489</v>
      </c>
      <c r="D211" s="2"/>
      <c r="E211" s="1"/>
      <c r="G211" s="2">
        <v>54</v>
      </c>
      <c r="H211" t="s">
        <v>104</v>
      </c>
      <c r="I211" s="19">
        <v>8.9</v>
      </c>
      <c r="J211">
        <v>750</v>
      </c>
      <c r="K211" s="2">
        <f t="shared" si="1"/>
        <v>149.81273408239699</v>
      </c>
      <c r="L211" s="2"/>
      <c r="M211" s="9"/>
      <c r="N211" s="19">
        <v>13.8</v>
      </c>
      <c r="O211" s="19"/>
      <c r="P211" s="19"/>
      <c r="Q211" s="2"/>
      <c r="R211" s="2"/>
      <c r="S211" s="2"/>
      <c r="T211" s="2"/>
      <c r="U211" s="2"/>
      <c r="V211" s="2"/>
      <c r="W211" s="2"/>
      <c r="X211" s="9"/>
      <c r="Y211" s="9"/>
      <c r="Z211" s="9"/>
      <c r="AA211" s="9"/>
      <c r="AB211" s="9"/>
      <c r="AC211" s="2">
        <v>128.44525839784015</v>
      </c>
      <c r="AD211" s="9"/>
      <c r="AE211" s="9"/>
      <c r="AF211" s="2">
        <v>118.45227891275427</v>
      </c>
      <c r="AG211" s="9">
        <v>2.517138607951666</v>
      </c>
      <c r="AH211" s="9"/>
      <c r="AI211" s="9"/>
      <c r="AJ211" s="9"/>
      <c r="AK211" s="9"/>
      <c r="AL211" s="9"/>
      <c r="AM211" s="15">
        <f>AG211/AF211</f>
        <v>2.1250233689515237E-2</v>
      </c>
      <c r="AN211" s="9"/>
      <c r="AO211" s="9"/>
      <c r="AP211" s="9"/>
      <c r="AQ211" s="2">
        <v>12.255513406080127</v>
      </c>
      <c r="AR211" s="2"/>
      <c r="AS211" s="2">
        <v>6.8101079132516249</v>
      </c>
      <c r="AT211" s="2"/>
      <c r="AU211" s="2">
        <v>0</v>
      </c>
      <c r="AV211" s="2">
        <v>0</v>
      </c>
      <c r="AW211" s="2">
        <v>19.065621319331751</v>
      </c>
      <c r="AX211" s="9"/>
      <c r="AY211" s="2"/>
      <c r="AZ211" s="2">
        <f>AC211+AF211+AW211</f>
        <v>265.96315862992617</v>
      </c>
      <c r="BA211" s="2"/>
      <c r="BB211" s="9">
        <f>AW211/AZ211</f>
        <v>7.1685196617252409E-2</v>
      </c>
      <c r="BC211" s="19"/>
      <c r="BD211" s="2"/>
      <c r="BE211" s="2"/>
      <c r="BF211" s="19"/>
      <c r="BG211" s="19"/>
      <c r="BH211" s="19"/>
      <c r="BI211" s="19"/>
      <c r="BJ211" s="9">
        <f>AC211/AZ211</f>
        <v>0.48294379965822637</v>
      </c>
      <c r="BK211" s="9">
        <f>AF211/AZ211</f>
        <v>0.44537100372452121</v>
      </c>
      <c r="BL211" s="9">
        <f>AW211/AZ211</f>
        <v>7.1685196617252409E-2</v>
      </c>
      <c r="BM211" s="2">
        <v>142.21487591201441</v>
      </c>
      <c r="BN211" s="2">
        <v>127.57200998398348</v>
      </c>
      <c r="BO211" s="2">
        <v>14.642865928030943</v>
      </c>
      <c r="BP211" s="2">
        <v>0</v>
      </c>
      <c r="BQ211" s="2"/>
      <c r="BR211" s="2"/>
      <c r="BS211" s="2"/>
      <c r="BT211" s="2"/>
      <c r="BU211" s="2">
        <v>0</v>
      </c>
      <c r="BV211" s="2"/>
      <c r="BW211" s="9"/>
      <c r="BX211" s="2"/>
      <c r="BY211" s="2"/>
      <c r="BZ211" s="9"/>
      <c r="CA211" s="2"/>
      <c r="CB211" s="2"/>
      <c r="CC211" s="2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</row>
    <row r="212" spans="1:152" hidden="1" x14ac:dyDescent="0.45">
      <c r="A212" t="s">
        <v>111</v>
      </c>
      <c r="C212" s="1">
        <v>39491</v>
      </c>
      <c r="D212" s="2"/>
      <c r="E212" s="1"/>
      <c r="G212" s="2">
        <v>56</v>
      </c>
      <c r="H212" t="s">
        <v>104</v>
      </c>
      <c r="I212" s="19">
        <v>8.9</v>
      </c>
      <c r="J212">
        <v>750</v>
      </c>
      <c r="K212" s="2">
        <f t="shared" si="1"/>
        <v>149.81273408239699</v>
      </c>
      <c r="L212" s="2"/>
      <c r="M212" s="9"/>
      <c r="N212" s="19">
        <v>14.8</v>
      </c>
      <c r="O212" s="19"/>
      <c r="P212" s="19"/>
      <c r="Q212" s="2"/>
      <c r="R212" s="2"/>
      <c r="S212" s="2"/>
      <c r="T212" s="2"/>
      <c r="U212" s="2"/>
      <c r="V212" s="2"/>
      <c r="W212" s="2"/>
      <c r="X212" s="9"/>
      <c r="Y212" s="9"/>
      <c r="Z212" s="9"/>
      <c r="AA212" s="9"/>
      <c r="AB212" s="9"/>
      <c r="AC212" s="2"/>
      <c r="AD212" s="9"/>
      <c r="AE212" s="9"/>
      <c r="AF212" s="2"/>
      <c r="AG212" s="9"/>
      <c r="AH212" s="9"/>
      <c r="AI212" s="9"/>
      <c r="AJ212" s="9"/>
      <c r="AK212" s="9"/>
      <c r="AL212" s="9"/>
      <c r="AM212" s="15"/>
      <c r="AN212" s="9"/>
      <c r="AO212" s="9"/>
      <c r="AP212" s="9"/>
      <c r="AQ212" s="2"/>
      <c r="AR212" s="2"/>
      <c r="AS212" s="2"/>
      <c r="AT212" s="2"/>
      <c r="AU212" s="2"/>
      <c r="AV212" s="2"/>
      <c r="AW212" s="2"/>
      <c r="AX212" s="9"/>
      <c r="AY212" s="2"/>
      <c r="AZ212" s="2"/>
      <c r="BA212" s="2"/>
      <c r="BB212" s="9"/>
      <c r="BC212" s="19"/>
      <c r="BD212" s="2"/>
      <c r="BE212" s="2"/>
      <c r="BF212" s="19"/>
      <c r="BG212" s="19"/>
      <c r="BH212" s="19"/>
      <c r="BI212" s="19"/>
      <c r="BJ212" s="19"/>
      <c r="BK212" s="19"/>
      <c r="BL212" s="19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9"/>
      <c r="BX212" s="2"/>
      <c r="BY212" s="2"/>
      <c r="BZ212" s="9"/>
      <c r="CA212" s="2"/>
      <c r="CB212" s="2"/>
      <c r="CC212" s="2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</row>
    <row r="213" spans="1:152" hidden="1" x14ac:dyDescent="0.45">
      <c r="A213" t="s">
        <v>111</v>
      </c>
      <c r="C213" s="1">
        <v>39496</v>
      </c>
      <c r="D213" s="2"/>
      <c r="E213" s="1"/>
      <c r="G213" s="2">
        <v>61</v>
      </c>
      <c r="H213" t="s">
        <v>104</v>
      </c>
      <c r="I213" s="19">
        <v>8.9</v>
      </c>
      <c r="J213">
        <v>750</v>
      </c>
      <c r="K213" s="2">
        <f t="shared" si="1"/>
        <v>149.81273408239699</v>
      </c>
      <c r="L213" s="2"/>
      <c r="M213" s="9"/>
      <c r="N213" s="19">
        <v>16.55</v>
      </c>
      <c r="O213" s="19"/>
      <c r="P213" s="19"/>
      <c r="Q213" s="2"/>
      <c r="R213" s="2"/>
      <c r="S213" s="2"/>
      <c r="T213" s="2"/>
      <c r="U213" s="2"/>
      <c r="V213" s="2"/>
      <c r="W213" s="2"/>
      <c r="X213" s="9"/>
      <c r="Y213" s="9"/>
      <c r="Z213" s="9"/>
      <c r="AA213" s="9"/>
      <c r="AB213" s="9"/>
      <c r="AC213" s="2"/>
      <c r="AD213" s="9"/>
      <c r="AE213" s="9"/>
      <c r="AF213" s="2"/>
      <c r="AG213" s="9"/>
      <c r="AH213" s="9"/>
      <c r="AI213" s="9"/>
      <c r="AJ213" s="9"/>
      <c r="AK213" s="9"/>
      <c r="AL213" s="9"/>
      <c r="AM213" s="15"/>
      <c r="AN213" s="9"/>
      <c r="AO213" s="9"/>
      <c r="AP213" s="9"/>
      <c r="AQ213" s="2"/>
      <c r="AR213" s="2"/>
      <c r="AS213" s="2"/>
      <c r="AT213" s="2"/>
      <c r="AU213" s="2"/>
      <c r="AV213" s="2"/>
      <c r="AW213" s="2"/>
      <c r="AX213" s="9"/>
      <c r="AY213" s="2"/>
      <c r="AZ213" s="2"/>
      <c r="BA213" s="2"/>
      <c r="BB213" s="9"/>
      <c r="BC213" s="19"/>
      <c r="BD213" s="2"/>
      <c r="BE213" s="2"/>
      <c r="BF213" s="19"/>
      <c r="BG213" s="19"/>
      <c r="BH213" s="19"/>
      <c r="BI213" s="19"/>
      <c r="BJ213" s="19"/>
      <c r="BK213" s="19"/>
      <c r="BL213" s="19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9"/>
      <c r="BX213" s="2"/>
      <c r="BY213" s="2"/>
      <c r="BZ213" s="9"/>
      <c r="CA213" s="2"/>
      <c r="CB213" s="2"/>
      <c r="CC213" s="2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</row>
    <row r="214" spans="1:152" hidden="1" x14ac:dyDescent="0.45">
      <c r="A214" t="s">
        <v>111</v>
      </c>
      <c r="C214" s="1">
        <v>39503</v>
      </c>
      <c r="D214" s="2"/>
      <c r="E214" s="1"/>
      <c r="G214" s="2">
        <v>68</v>
      </c>
      <c r="H214" t="s">
        <v>104</v>
      </c>
      <c r="I214" s="19">
        <v>8.9</v>
      </c>
      <c r="J214">
        <v>750</v>
      </c>
      <c r="K214" s="2">
        <f t="shared" si="1"/>
        <v>149.81273408239699</v>
      </c>
      <c r="L214" s="2"/>
      <c r="M214" s="9"/>
      <c r="N214" s="9"/>
      <c r="O214" s="9"/>
      <c r="P214" s="9"/>
      <c r="Q214" s="2"/>
      <c r="R214" s="2"/>
      <c r="S214" s="2"/>
      <c r="T214" s="2"/>
      <c r="U214" s="2"/>
      <c r="V214" s="2"/>
      <c r="W214" s="2"/>
      <c r="X214" s="9"/>
      <c r="Y214" s="9"/>
      <c r="Z214" s="9"/>
      <c r="AA214" s="9"/>
      <c r="AB214" s="9"/>
      <c r="AC214" s="2">
        <v>225.12243672164681</v>
      </c>
      <c r="AD214" s="9"/>
      <c r="AE214" s="9"/>
      <c r="AF214" s="2">
        <v>168.97490758355028</v>
      </c>
      <c r="AG214" s="9">
        <v>3.0586772514643421</v>
      </c>
      <c r="AH214" s="9"/>
      <c r="AI214" s="9"/>
      <c r="AJ214" s="9"/>
      <c r="AK214" s="9"/>
      <c r="AL214" s="9"/>
      <c r="AM214" s="15">
        <f>AG214/AF214</f>
        <v>1.8101369577325957E-2</v>
      </c>
      <c r="AN214" s="9"/>
      <c r="AO214" s="9"/>
      <c r="AP214" s="9"/>
      <c r="AQ214" s="2">
        <v>4.8335154768708843</v>
      </c>
      <c r="AR214" s="2"/>
      <c r="AS214" s="2">
        <v>21.213730141181721</v>
      </c>
      <c r="AT214" s="2"/>
      <c r="AU214" s="2">
        <v>0</v>
      </c>
      <c r="AV214" s="2">
        <v>0</v>
      </c>
      <c r="AW214" s="2">
        <v>26.047245618052603</v>
      </c>
      <c r="AX214" s="9"/>
      <c r="AY214" s="2"/>
      <c r="AZ214" s="2">
        <f>AC214+AF214+AW214</f>
        <v>420.14458992324973</v>
      </c>
      <c r="BA214" s="2"/>
      <c r="BB214" s="9">
        <f>AW214/AZ214</f>
        <v>6.1995908653282444E-2</v>
      </c>
      <c r="BC214" s="19"/>
      <c r="BD214" s="2"/>
      <c r="BE214" s="2"/>
      <c r="BF214" s="19"/>
      <c r="BG214" s="19"/>
      <c r="BH214" s="19"/>
      <c r="BI214" s="19"/>
      <c r="BJ214" s="9">
        <f>AC214/AZ214</f>
        <v>0.53582133894136597</v>
      </c>
      <c r="BK214" s="9">
        <f>AF214/AZ214</f>
        <v>0.40218275240535151</v>
      </c>
      <c r="BL214" s="9">
        <f>AW214/AZ214</f>
        <v>6.1995908653282444E-2</v>
      </c>
      <c r="BM214" s="2">
        <v>105.26280265950057</v>
      </c>
      <c r="BN214" s="2">
        <v>37.373774600906785</v>
      </c>
      <c r="BO214" s="2">
        <v>67.88902805859378</v>
      </c>
      <c r="BP214" s="2">
        <v>0</v>
      </c>
      <c r="BQ214" s="2"/>
      <c r="BR214" s="2"/>
      <c r="BS214" s="2"/>
      <c r="BT214" s="2"/>
      <c r="BU214" s="2">
        <v>0</v>
      </c>
      <c r="BV214" s="2"/>
      <c r="BW214" s="9"/>
      <c r="BX214" s="2"/>
      <c r="BY214" s="2"/>
      <c r="BZ214" s="9"/>
      <c r="CA214" s="2"/>
      <c r="CB214" s="2"/>
      <c r="CC214" s="2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</row>
    <row r="215" spans="1:152" hidden="1" x14ac:dyDescent="0.45">
      <c r="A215" t="s">
        <v>111</v>
      </c>
      <c r="C215" s="1">
        <v>39504</v>
      </c>
      <c r="D215" s="2"/>
      <c r="E215" s="1"/>
      <c r="G215" s="2">
        <v>69</v>
      </c>
      <c r="H215" t="s">
        <v>104</v>
      </c>
      <c r="I215" s="19">
        <v>8.9</v>
      </c>
      <c r="J215">
        <v>750</v>
      </c>
      <c r="K215" s="2">
        <f t="shared" si="1"/>
        <v>149.81273408239699</v>
      </c>
      <c r="L215" s="2"/>
      <c r="M215" s="9"/>
      <c r="N215" s="19">
        <v>18.45</v>
      </c>
      <c r="O215" s="19"/>
      <c r="P215" s="19"/>
      <c r="Q215" s="2"/>
      <c r="R215" s="2"/>
      <c r="S215" s="2"/>
      <c r="T215" s="2"/>
      <c r="U215" s="2"/>
      <c r="V215" s="2"/>
      <c r="W215" s="2"/>
      <c r="X215" s="9"/>
      <c r="Y215" s="9"/>
      <c r="Z215" s="9"/>
      <c r="AA215" s="9"/>
      <c r="AB215" s="9"/>
      <c r="AC215" s="2"/>
      <c r="AD215" s="9"/>
      <c r="AE215" s="9"/>
      <c r="AF215" s="2"/>
      <c r="AG215" s="9"/>
      <c r="AH215" s="9"/>
      <c r="AI215" s="9"/>
      <c r="AJ215" s="9"/>
      <c r="AK215" s="9"/>
      <c r="AL215" s="9"/>
      <c r="AM215" s="15"/>
      <c r="AN215" s="9"/>
      <c r="AO215" s="9"/>
      <c r="AP215" s="9"/>
      <c r="AQ215" s="2"/>
      <c r="AR215" s="2"/>
      <c r="AS215" s="2"/>
      <c r="AT215" s="2"/>
      <c r="AU215" s="2"/>
      <c r="AV215" s="2"/>
      <c r="AW215" s="2"/>
      <c r="AX215" s="9"/>
      <c r="AY215" s="2"/>
      <c r="AZ215" s="2"/>
      <c r="BA215" s="2"/>
      <c r="BB215" s="9"/>
      <c r="BC215" s="19"/>
      <c r="BD215" s="2"/>
      <c r="BE215" s="2"/>
      <c r="BF215" s="19"/>
      <c r="BG215" s="19"/>
      <c r="BH215" s="19"/>
      <c r="BI215" s="19"/>
      <c r="BJ215" s="19"/>
      <c r="BK215" s="19"/>
      <c r="BL215" s="19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9"/>
      <c r="BX215" s="2"/>
      <c r="BY215" s="2"/>
      <c r="BZ215" s="9"/>
      <c r="CA215" s="2"/>
      <c r="CB215" s="2"/>
      <c r="CC215" s="2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</row>
    <row r="216" spans="1:152" hidden="1" x14ac:dyDescent="0.45">
      <c r="A216" t="s">
        <v>111</v>
      </c>
      <c r="C216" s="1">
        <v>39510</v>
      </c>
      <c r="D216" s="2"/>
      <c r="E216" s="1"/>
      <c r="G216" s="2">
        <v>75</v>
      </c>
      <c r="H216" t="s">
        <v>104</v>
      </c>
      <c r="I216" s="19">
        <v>8.9</v>
      </c>
      <c r="J216">
        <v>750</v>
      </c>
      <c r="K216" s="2">
        <f t="shared" si="1"/>
        <v>149.81273408239699</v>
      </c>
      <c r="L216" s="2"/>
      <c r="M216" s="9"/>
      <c r="N216" s="19">
        <v>19.100000000000001</v>
      </c>
      <c r="O216" s="19"/>
      <c r="P216" s="19"/>
      <c r="Q216" s="2"/>
      <c r="R216" s="2"/>
      <c r="S216" s="2"/>
      <c r="T216" s="2"/>
      <c r="U216" s="2"/>
      <c r="V216" s="2"/>
      <c r="W216" s="2"/>
      <c r="X216" s="9"/>
      <c r="Y216" s="9"/>
      <c r="Z216" s="9"/>
      <c r="AA216" s="9"/>
      <c r="AB216" s="9"/>
      <c r="AC216" s="2"/>
      <c r="AD216" s="9"/>
      <c r="AE216" s="9"/>
      <c r="AF216" s="2"/>
      <c r="AG216" s="9"/>
      <c r="AH216" s="9"/>
      <c r="AI216" s="9"/>
      <c r="AJ216" s="9"/>
      <c r="AK216" s="9"/>
      <c r="AL216" s="9"/>
      <c r="AM216" s="15"/>
      <c r="AN216" s="9"/>
      <c r="AO216" s="9"/>
      <c r="AP216" s="9"/>
      <c r="AQ216" s="2"/>
      <c r="AR216" s="2"/>
      <c r="AS216" s="2"/>
      <c r="AT216" s="2"/>
      <c r="AU216" s="2"/>
      <c r="AV216" s="2"/>
      <c r="AW216" s="2"/>
      <c r="AX216" s="9"/>
      <c r="AY216" s="2"/>
      <c r="AZ216" s="2"/>
      <c r="BA216" s="2"/>
      <c r="BB216" s="9"/>
      <c r="BC216" s="19"/>
      <c r="BD216" s="2"/>
      <c r="BE216" s="2"/>
      <c r="BF216" s="19"/>
      <c r="BG216" s="19"/>
      <c r="BH216" s="19"/>
      <c r="BI216" s="19"/>
      <c r="BJ216" s="19"/>
      <c r="BK216" s="19"/>
      <c r="BL216" s="19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9"/>
      <c r="BX216" s="2"/>
      <c r="BY216" s="2"/>
      <c r="BZ216" s="9"/>
      <c r="CA216" s="2"/>
      <c r="CB216" s="2"/>
      <c r="CC216" s="2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</row>
    <row r="217" spans="1:152" hidden="1" x14ac:dyDescent="0.45">
      <c r="A217" t="s">
        <v>111</v>
      </c>
      <c r="C217" s="1">
        <v>39514</v>
      </c>
      <c r="D217" s="2"/>
      <c r="E217" s="1"/>
      <c r="G217" s="2">
        <v>79</v>
      </c>
      <c r="H217" t="s">
        <v>104</v>
      </c>
      <c r="I217" s="19">
        <v>8.9</v>
      </c>
      <c r="J217">
        <v>750</v>
      </c>
      <c r="K217" s="2">
        <f t="shared" si="1"/>
        <v>149.81273408239699</v>
      </c>
      <c r="L217" s="2"/>
      <c r="M217" s="9"/>
      <c r="N217" s="19">
        <v>20.066666666666666</v>
      </c>
      <c r="O217" s="19"/>
      <c r="P217" s="19"/>
      <c r="Q217" s="2"/>
      <c r="R217" s="2"/>
      <c r="S217" s="2"/>
      <c r="T217" s="2"/>
      <c r="U217" s="2"/>
      <c r="V217" s="2"/>
      <c r="W217" s="2"/>
      <c r="X217" s="9"/>
      <c r="Y217" s="9"/>
      <c r="Z217" s="9"/>
      <c r="AA217" s="9"/>
      <c r="AB217" s="9"/>
      <c r="AC217" s="2"/>
      <c r="AD217" s="9"/>
      <c r="AE217" s="9"/>
      <c r="AF217" s="2"/>
      <c r="AG217" s="9"/>
      <c r="AH217" s="9"/>
      <c r="AI217" s="9"/>
      <c r="AJ217" s="9"/>
      <c r="AK217" s="9"/>
      <c r="AL217" s="9"/>
      <c r="AM217" s="15"/>
      <c r="AN217" s="9"/>
      <c r="AO217" s="9"/>
      <c r="AP217" s="9"/>
      <c r="AQ217" s="2"/>
      <c r="AR217" s="2"/>
      <c r="AS217" s="2"/>
      <c r="AT217" s="2"/>
      <c r="AU217" s="2"/>
      <c r="AV217" s="2"/>
      <c r="AW217" s="2"/>
      <c r="AX217" s="9"/>
      <c r="AY217" s="2"/>
      <c r="AZ217" s="2"/>
      <c r="BA217" s="2"/>
      <c r="BB217" s="9"/>
      <c r="BC217" s="19"/>
      <c r="BD217" s="2"/>
      <c r="BE217" s="2"/>
      <c r="BF217" s="19"/>
      <c r="BG217" s="19"/>
      <c r="BH217" s="19"/>
      <c r="BI217" s="19"/>
      <c r="BJ217" s="19"/>
      <c r="BK217" s="19"/>
      <c r="BL217" s="19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9"/>
      <c r="BX217" s="2"/>
      <c r="BY217" s="2"/>
      <c r="BZ217" s="9"/>
      <c r="CA217" s="2"/>
      <c r="CB217" s="2"/>
      <c r="CC217" s="2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</row>
    <row r="218" spans="1:152" hidden="1" x14ac:dyDescent="0.45">
      <c r="A218" t="s">
        <v>111</v>
      </c>
      <c r="C218" s="1">
        <v>39518</v>
      </c>
      <c r="D218" s="2">
        <v>6</v>
      </c>
      <c r="E218" s="1" t="s">
        <v>229</v>
      </c>
      <c r="F218" t="s">
        <v>78</v>
      </c>
      <c r="G218" s="2">
        <v>83</v>
      </c>
      <c r="H218" t="s">
        <v>104</v>
      </c>
      <c r="I218" s="19">
        <v>8.9</v>
      </c>
      <c r="J218">
        <v>750</v>
      </c>
      <c r="K218" s="2">
        <f t="shared" si="1"/>
        <v>149.81273408239699</v>
      </c>
      <c r="L218" s="2"/>
      <c r="M218" s="9"/>
      <c r="N218" s="9"/>
      <c r="O218" s="9"/>
      <c r="P218" s="9"/>
      <c r="Q218" s="2"/>
      <c r="R218" s="2"/>
      <c r="S218" s="2"/>
      <c r="T218" s="2"/>
      <c r="U218" s="2"/>
      <c r="V218" s="2"/>
      <c r="W218" s="2"/>
      <c r="X218" s="9"/>
      <c r="Y218" s="9"/>
      <c r="Z218" s="9"/>
      <c r="AA218" s="9"/>
      <c r="AB218" s="9"/>
      <c r="AC218" s="2">
        <v>367.80684747324574</v>
      </c>
      <c r="AD218" s="9"/>
      <c r="AE218" s="9"/>
      <c r="AF218" s="2">
        <v>235.61814539827259</v>
      </c>
      <c r="AG218" s="9">
        <v>3.7904515815918858</v>
      </c>
      <c r="AH218" s="9"/>
      <c r="AI218" s="9"/>
      <c r="AJ218" s="9"/>
      <c r="AK218" s="9"/>
      <c r="AL218" s="9"/>
      <c r="AM218" s="15">
        <f>AG218/AF218</f>
        <v>1.6087265160265009E-2</v>
      </c>
      <c r="AN218" s="9"/>
      <c r="AO218" s="9"/>
      <c r="AP218" s="9"/>
      <c r="AQ218" s="2">
        <v>9.8376535140072541</v>
      </c>
      <c r="AR218" s="2"/>
      <c r="AS218" s="2">
        <v>120.68959639613995</v>
      </c>
      <c r="AT218" s="2"/>
      <c r="AU218" s="2">
        <v>0</v>
      </c>
      <c r="AV218" s="2">
        <v>0</v>
      </c>
      <c r="AW218" s="2">
        <v>130.52724991014719</v>
      </c>
      <c r="AX218" s="9"/>
      <c r="AY218" s="2"/>
      <c r="AZ218" s="2">
        <f>AC218+AF218+AW218</f>
        <v>733.95224278166552</v>
      </c>
      <c r="BA218" s="2"/>
      <c r="BB218" s="9">
        <f>AW218/AZ218</f>
        <v>0.17784161189487113</v>
      </c>
      <c r="BC218" s="19"/>
      <c r="BD218" s="2"/>
      <c r="BE218" s="2"/>
      <c r="BF218" s="19"/>
      <c r="BG218" s="19"/>
      <c r="BH218" s="19"/>
      <c r="BI218" s="19"/>
      <c r="BJ218" s="9">
        <f>AC218/AZ218</f>
        <v>0.50113185304709273</v>
      </c>
      <c r="BK218" s="9">
        <f>AF218/AZ218</f>
        <v>0.32102653505803613</v>
      </c>
      <c r="BL218" s="9">
        <f>AW218/AZ218</f>
        <v>0.17784161189487113</v>
      </c>
      <c r="BM218" s="2">
        <v>143.63197415195737</v>
      </c>
      <c r="BN218" s="2">
        <v>80.847207143969669</v>
      </c>
      <c r="BO218" s="2">
        <v>62.784767007987689</v>
      </c>
      <c r="BP218" s="2">
        <v>0</v>
      </c>
      <c r="BQ218" s="2"/>
      <c r="BR218" s="2"/>
      <c r="BS218" s="2"/>
      <c r="BT218" s="2"/>
      <c r="BU218" s="2">
        <v>0</v>
      </c>
      <c r="BV218" s="2"/>
      <c r="BW218" s="9"/>
      <c r="BX218" s="2"/>
      <c r="BY218" s="2"/>
      <c r="BZ218" s="9"/>
      <c r="CA218" s="2"/>
      <c r="CB218" s="2"/>
      <c r="CC218" s="2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</row>
    <row r="219" spans="1:152" hidden="1" x14ac:dyDescent="0.45">
      <c r="A219" t="s">
        <v>111</v>
      </c>
      <c r="C219" s="1">
        <v>39532</v>
      </c>
      <c r="D219" s="2"/>
      <c r="E219" s="1"/>
      <c r="G219" s="2">
        <v>97</v>
      </c>
      <c r="H219" t="s">
        <v>104</v>
      </c>
      <c r="I219" s="19">
        <v>8.9</v>
      </c>
      <c r="J219">
        <v>750</v>
      </c>
      <c r="K219" s="2">
        <f t="shared" ref="K219:K282" si="2">1000000/I219/J219</f>
        <v>149.81273408239699</v>
      </c>
      <c r="L219" s="2"/>
      <c r="M219" s="9"/>
      <c r="N219" s="9"/>
      <c r="O219" s="9"/>
      <c r="P219" s="9"/>
      <c r="Q219" s="2"/>
      <c r="R219" s="2"/>
      <c r="S219" s="2"/>
      <c r="T219" s="2"/>
      <c r="U219" s="2"/>
      <c r="V219" s="2"/>
      <c r="W219" s="2"/>
      <c r="X219" s="9"/>
      <c r="Y219" s="9"/>
      <c r="Z219" s="9"/>
      <c r="AA219" s="9"/>
      <c r="AB219" s="9"/>
      <c r="AC219" s="2">
        <v>412.50531933591083</v>
      </c>
      <c r="AD219" s="9"/>
      <c r="AE219" s="9"/>
      <c r="AF219" s="2">
        <v>243.97306460067375</v>
      </c>
      <c r="AG219" s="9">
        <v>3.2513324637164551</v>
      </c>
      <c r="AH219" s="9"/>
      <c r="AI219" s="9"/>
      <c r="AJ219" s="9"/>
      <c r="AK219" s="9"/>
      <c r="AL219" s="9"/>
      <c r="AM219" s="15">
        <f>AG219/AF219</f>
        <v>1.332660418492557E-2</v>
      </c>
      <c r="AN219" s="9"/>
      <c r="AO219" s="9"/>
      <c r="AP219" s="9"/>
      <c r="AQ219" s="2">
        <v>1.8997649612066432</v>
      </c>
      <c r="AR219" s="2"/>
      <c r="AS219" s="2">
        <v>409.42615110714229</v>
      </c>
      <c r="AT219" s="2"/>
      <c r="AU219" s="2">
        <v>0</v>
      </c>
      <c r="AV219" s="2">
        <v>0</v>
      </c>
      <c r="AW219" s="2">
        <v>411.32591606834893</v>
      </c>
      <c r="AX219" s="9"/>
      <c r="AY219" s="2"/>
      <c r="AZ219" s="2">
        <f>AC219+AF219+AW219</f>
        <v>1067.8043000049336</v>
      </c>
      <c r="BA219" s="2"/>
      <c r="BB219" s="9">
        <f>AW219/AZ219</f>
        <v>0.38520721078426867</v>
      </c>
      <c r="BC219" s="19"/>
      <c r="BD219" s="2"/>
      <c r="BE219" s="2"/>
      <c r="BF219" s="19"/>
      <c r="BG219" s="19"/>
      <c r="BH219" s="19"/>
      <c r="BI219" s="19"/>
      <c r="BJ219" s="9">
        <f>AC219/AZ219</f>
        <v>0.38631172335043501</v>
      </c>
      <c r="BK219" s="9">
        <f>AF219/AZ219</f>
        <v>0.22848106586529621</v>
      </c>
      <c r="BL219" s="9">
        <f>AW219/AZ219</f>
        <v>0.38520721078426867</v>
      </c>
      <c r="BM219" s="2">
        <v>150.23906304964538</v>
      </c>
      <c r="BN219" s="2">
        <v>12.071644981981969</v>
      </c>
      <c r="BO219" s="2">
        <v>138.16741806766342</v>
      </c>
      <c r="BP219" s="2">
        <v>0</v>
      </c>
      <c r="BQ219" s="2"/>
      <c r="BR219" s="2"/>
      <c r="BS219" s="2"/>
      <c r="BT219" s="2"/>
      <c r="BU219" s="2">
        <v>0</v>
      </c>
      <c r="BV219" s="2"/>
      <c r="BW219" s="9"/>
      <c r="BX219" s="2"/>
      <c r="BY219" s="2"/>
      <c r="BZ219" s="9"/>
      <c r="CA219" s="2"/>
      <c r="CB219" s="2"/>
      <c r="CC219" s="2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</row>
    <row r="220" spans="1:152" hidden="1" x14ac:dyDescent="0.45">
      <c r="A220" t="s">
        <v>111</v>
      </c>
      <c r="C220" s="1">
        <v>39533</v>
      </c>
      <c r="D220" s="2"/>
      <c r="E220" s="1"/>
      <c r="G220" s="2">
        <v>98</v>
      </c>
      <c r="H220" t="s">
        <v>104</v>
      </c>
      <c r="I220" s="19">
        <v>8.9</v>
      </c>
      <c r="J220">
        <v>750</v>
      </c>
      <c r="K220" s="2">
        <f t="shared" si="2"/>
        <v>149.81273408239699</v>
      </c>
      <c r="L220" s="2"/>
      <c r="M220" s="9"/>
      <c r="N220" s="19">
        <v>23.2</v>
      </c>
      <c r="O220" s="19"/>
      <c r="P220" s="19"/>
      <c r="Q220" s="2"/>
      <c r="R220" s="2"/>
      <c r="S220" s="2"/>
      <c r="T220" s="2"/>
      <c r="U220" s="2"/>
      <c r="V220" s="2"/>
      <c r="W220" s="2"/>
      <c r="X220" s="9"/>
      <c r="Y220" s="9"/>
      <c r="Z220" s="9"/>
      <c r="AA220" s="9"/>
      <c r="AB220" s="9"/>
      <c r="AC220" s="2"/>
      <c r="AD220" s="9"/>
      <c r="AE220" s="9"/>
      <c r="AF220" s="2"/>
      <c r="AG220" s="9"/>
      <c r="AH220" s="9"/>
      <c r="AI220" s="9"/>
      <c r="AJ220" s="9"/>
      <c r="AK220" s="9"/>
      <c r="AL220" s="9"/>
      <c r="AM220" s="15"/>
      <c r="AN220" s="9"/>
      <c r="AO220" s="9"/>
      <c r="AP220" s="9"/>
      <c r="AQ220" s="2"/>
      <c r="AR220" s="2"/>
      <c r="AS220" s="2"/>
      <c r="AT220" s="2"/>
      <c r="AU220" s="2"/>
      <c r="AV220" s="2"/>
      <c r="AW220" s="2"/>
      <c r="AX220" s="9"/>
      <c r="AY220" s="2"/>
      <c r="AZ220" s="2"/>
      <c r="BA220" s="2"/>
      <c r="BB220" s="9"/>
      <c r="BC220" s="19"/>
      <c r="BD220" s="2"/>
      <c r="BE220" s="2"/>
      <c r="BF220" s="19"/>
      <c r="BG220" s="19"/>
      <c r="BH220" s="19"/>
      <c r="BI220" s="19"/>
      <c r="BJ220" s="19"/>
      <c r="BK220" s="19"/>
      <c r="BL220" s="19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9"/>
      <c r="BX220" s="2"/>
      <c r="BY220" s="2"/>
      <c r="BZ220" s="9"/>
      <c r="CA220" s="2"/>
      <c r="CB220" s="2"/>
      <c r="CC220" s="2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</row>
    <row r="221" spans="1:152" hidden="1" x14ac:dyDescent="0.45">
      <c r="A221" t="s">
        <v>111</v>
      </c>
      <c r="C221" s="1">
        <v>39541</v>
      </c>
      <c r="D221" s="2">
        <v>7</v>
      </c>
      <c r="E221" t="s">
        <v>197</v>
      </c>
      <c r="F221" t="s">
        <v>14</v>
      </c>
      <c r="G221" s="2">
        <v>106</v>
      </c>
      <c r="H221" t="s">
        <v>104</v>
      </c>
      <c r="I221" s="19">
        <v>8.9</v>
      </c>
      <c r="J221">
        <v>750</v>
      </c>
      <c r="K221" s="2">
        <f t="shared" si="2"/>
        <v>149.81273408239699</v>
      </c>
      <c r="L221" s="2"/>
      <c r="M221" s="9"/>
      <c r="N221" s="9"/>
      <c r="O221" s="9"/>
      <c r="P221" s="9"/>
      <c r="Q221" s="2"/>
      <c r="R221" s="2"/>
      <c r="S221" s="2"/>
      <c r="T221" s="2"/>
      <c r="U221" s="2">
        <v>106</v>
      </c>
      <c r="V221" s="2"/>
      <c r="W221" s="2"/>
      <c r="X221" s="9"/>
      <c r="Y221" s="9"/>
      <c r="Z221" s="9"/>
      <c r="AA221" s="9"/>
      <c r="AB221" s="9"/>
      <c r="AC221" s="2"/>
      <c r="AD221" s="9"/>
      <c r="AE221" s="9"/>
      <c r="AF221" s="2"/>
      <c r="AG221" s="9"/>
      <c r="AH221" s="9"/>
      <c r="AI221" s="9"/>
      <c r="AJ221" s="9"/>
      <c r="AK221" s="9"/>
      <c r="AL221" s="9"/>
      <c r="AM221" s="15"/>
      <c r="AN221" s="9"/>
      <c r="AO221" s="9"/>
      <c r="AP221" s="9"/>
      <c r="AQ221" s="2"/>
      <c r="AR221" s="2"/>
      <c r="AS221" s="2"/>
      <c r="AT221" s="2"/>
      <c r="AU221" s="2"/>
      <c r="AV221" s="2"/>
      <c r="AW221" s="2"/>
      <c r="AX221" s="9"/>
      <c r="AY221" s="2"/>
      <c r="AZ221" s="2"/>
      <c r="BA221" s="2"/>
      <c r="BB221" s="9"/>
      <c r="BC221" s="19"/>
      <c r="BD221" s="2"/>
      <c r="BE221" s="2"/>
      <c r="BF221" s="19"/>
      <c r="BG221" s="19"/>
      <c r="BH221" s="19"/>
      <c r="BI221" s="19"/>
      <c r="BJ221" s="19"/>
      <c r="BK221" s="19"/>
      <c r="BL221" s="19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9"/>
      <c r="BX221" s="2"/>
      <c r="BY221" s="2"/>
      <c r="BZ221" s="9"/>
      <c r="CA221" s="2"/>
      <c r="CB221" s="2"/>
      <c r="CC221" s="2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</row>
    <row r="222" spans="1:152" hidden="1" x14ac:dyDescent="0.45">
      <c r="A222" t="s">
        <v>111</v>
      </c>
      <c r="C222" s="1">
        <v>39552</v>
      </c>
      <c r="D222" s="2"/>
      <c r="E222" s="1"/>
      <c r="G222" s="2">
        <v>117</v>
      </c>
      <c r="H222" t="s">
        <v>104</v>
      </c>
      <c r="I222" s="19">
        <v>8.9</v>
      </c>
      <c r="J222">
        <v>750</v>
      </c>
      <c r="K222" s="2">
        <f t="shared" si="2"/>
        <v>149.81273408239699</v>
      </c>
      <c r="L222" s="2"/>
      <c r="M222" s="9"/>
      <c r="N222" s="9"/>
      <c r="O222" s="9"/>
      <c r="P222" s="9"/>
      <c r="Q222" s="2"/>
      <c r="R222" s="2"/>
      <c r="S222" s="2"/>
      <c r="T222" s="2"/>
      <c r="U222" s="2"/>
      <c r="V222" s="2"/>
      <c r="W222" s="2"/>
      <c r="X222" s="9"/>
      <c r="Y222" s="9"/>
      <c r="Z222" s="9"/>
      <c r="AA222" s="9"/>
      <c r="AB222" s="9"/>
      <c r="AC222" s="2">
        <v>446.2210261874672</v>
      </c>
      <c r="AD222" s="9"/>
      <c r="AE222" s="9"/>
      <c r="AF222" s="2">
        <v>286.5328329966087</v>
      </c>
      <c r="AG222" s="9">
        <v>3.1740364782138819</v>
      </c>
      <c r="AH222" s="9"/>
      <c r="AI222" s="9"/>
      <c r="AJ222" s="9"/>
      <c r="AK222" s="9"/>
      <c r="AL222" s="9"/>
      <c r="AM222" s="15">
        <f>AG222/AF222</f>
        <v>1.1077391882177247E-2</v>
      </c>
      <c r="AN222" s="9"/>
      <c r="AO222" s="9"/>
      <c r="AP222" s="9"/>
      <c r="AQ222" s="2">
        <v>0.276630518806458</v>
      </c>
      <c r="AR222" s="2"/>
      <c r="AS222" s="2">
        <v>601.3221267839881</v>
      </c>
      <c r="AT222" s="2"/>
      <c r="AU222" s="2">
        <v>0</v>
      </c>
      <c r="AV222" s="2">
        <v>0</v>
      </c>
      <c r="AW222" s="2">
        <v>601.59875730279452</v>
      </c>
      <c r="AX222" s="9"/>
      <c r="AY222" s="2"/>
      <c r="AZ222" s="2">
        <f>AC222+AF222+AW222</f>
        <v>1334.3526164868704</v>
      </c>
      <c r="BA222" s="2"/>
      <c r="BB222" s="9">
        <f>AW222/AZ222</f>
        <v>0.45085440675097149</v>
      </c>
      <c r="BC222" s="19"/>
      <c r="BD222" s="2"/>
      <c r="BE222" s="2"/>
      <c r="BF222" s="19"/>
      <c r="BG222" s="19"/>
      <c r="BH222" s="19"/>
      <c r="BI222" s="19"/>
      <c r="BJ222" s="9">
        <f>AC222/AZ222</f>
        <v>0.33441012568498824</v>
      </c>
      <c r="BK222" s="9">
        <f>AF222/AZ222</f>
        <v>0.21473546756404033</v>
      </c>
      <c r="BL222" s="9">
        <f>AW222/AZ222</f>
        <v>0.45085440675097149</v>
      </c>
      <c r="BM222" s="2">
        <v>143.25443897385659</v>
      </c>
      <c r="BN222" s="2">
        <v>2.0747288910484349</v>
      </c>
      <c r="BO222" s="2">
        <v>141.17971008280816</v>
      </c>
      <c r="BP222" s="2">
        <v>0</v>
      </c>
      <c r="BQ222" s="2"/>
      <c r="BR222" s="2"/>
      <c r="BS222" s="2"/>
      <c r="BT222" s="2"/>
      <c r="BU222" s="2">
        <v>0</v>
      </c>
      <c r="BV222" s="2"/>
      <c r="BW222" s="9"/>
      <c r="BX222" s="2"/>
      <c r="BY222" s="2"/>
      <c r="BZ222" s="9"/>
      <c r="CA222" s="2"/>
      <c r="CB222" s="2"/>
      <c r="CC222" s="2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</row>
    <row r="223" spans="1:152" hidden="1" x14ac:dyDescent="0.45">
      <c r="A223" t="s">
        <v>111</v>
      </c>
      <c r="C223" s="1">
        <v>39555</v>
      </c>
      <c r="D223" s="2"/>
      <c r="E223" s="1"/>
      <c r="G223" s="2">
        <v>120</v>
      </c>
      <c r="H223" t="s">
        <v>104</v>
      </c>
      <c r="I223" s="19">
        <v>8.9</v>
      </c>
      <c r="J223">
        <v>750</v>
      </c>
      <c r="K223" s="2">
        <f t="shared" si="2"/>
        <v>149.81273408239699</v>
      </c>
      <c r="L223" s="2"/>
      <c r="M223" s="9"/>
      <c r="N223" s="19">
        <v>26.2</v>
      </c>
      <c r="O223" s="19"/>
      <c r="P223" s="19"/>
      <c r="Q223" s="2"/>
      <c r="R223" s="2"/>
      <c r="S223" s="2"/>
      <c r="T223" s="2"/>
      <c r="U223" s="2"/>
      <c r="V223" s="2"/>
      <c r="W223" s="2"/>
      <c r="X223" s="9"/>
      <c r="Y223" s="9"/>
      <c r="Z223" s="9"/>
      <c r="AA223" s="9"/>
      <c r="AB223" s="9"/>
      <c r="AC223" s="2"/>
      <c r="AD223" s="9"/>
      <c r="AE223" s="9"/>
      <c r="AF223" s="2"/>
      <c r="AG223" s="9"/>
      <c r="AH223" s="9"/>
      <c r="AI223" s="9"/>
      <c r="AJ223" s="9"/>
      <c r="AK223" s="9"/>
      <c r="AL223" s="9"/>
      <c r="AM223" s="15"/>
      <c r="AN223" s="9"/>
      <c r="AO223" s="9"/>
      <c r="AP223" s="9"/>
      <c r="AQ223" s="2"/>
      <c r="AR223" s="2"/>
      <c r="AS223" s="2"/>
      <c r="AT223" s="2"/>
      <c r="AU223" s="2"/>
      <c r="AV223" s="2"/>
      <c r="AW223" s="2"/>
      <c r="AX223" s="9"/>
      <c r="AY223" s="2"/>
      <c r="AZ223" s="2"/>
      <c r="BA223" s="2"/>
      <c r="BB223" s="9"/>
      <c r="BC223" s="19"/>
      <c r="BD223" s="2"/>
      <c r="BE223" s="2"/>
      <c r="BF223" s="19"/>
      <c r="BG223" s="19"/>
      <c r="BH223" s="19"/>
      <c r="BI223" s="19"/>
      <c r="BJ223" s="19"/>
      <c r="BK223" s="19"/>
      <c r="BL223" s="19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9"/>
      <c r="BX223" s="2"/>
      <c r="BY223" s="2"/>
      <c r="BZ223" s="9"/>
      <c r="CA223" s="2"/>
      <c r="CB223" s="2"/>
      <c r="CC223" s="2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</row>
    <row r="224" spans="1:152" hidden="1" x14ac:dyDescent="0.45">
      <c r="A224" t="s">
        <v>111</v>
      </c>
      <c r="C224" s="1">
        <v>39566</v>
      </c>
      <c r="D224" s="2"/>
      <c r="E224" s="1"/>
      <c r="G224" s="2">
        <v>131</v>
      </c>
      <c r="H224" t="s">
        <v>104</v>
      </c>
      <c r="I224" s="19">
        <v>8.9</v>
      </c>
      <c r="J224">
        <v>750</v>
      </c>
      <c r="K224" s="2">
        <f t="shared" si="2"/>
        <v>149.81273408239699</v>
      </c>
      <c r="L224" s="2"/>
      <c r="M224" s="9"/>
      <c r="N224" s="9"/>
      <c r="O224" s="9"/>
      <c r="P224" s="9"/>
      <c r="Q224" s="2"/>
      <c r="R224" s="2"/>
      <c r="S224" s="2"/>
      <c r="T224" s="2"/>
      <c r="U224" s="2"/>
      <c r="V224" s="2"/>
      <c r="W224" s="2"/>
      <c r="X224" s="9"/>
      <c r="Y224" s="9"/>
      <c r="Z224" s="9"/>
      <c r="AA224" s="9"/>
      <c r="AB224" s="9"/>
      <c r="AC224" s="2">
        <v>546.54685552083959</v>
      </c>
      <c r="AD224" s="9"/>
      <c r="AE224" s="9"/>
      <c r="AF224" s="2"/>
      <c r="AG224" s="9">
        <v>3.2369820736482384</v>
      </c>
      <c r="AH224" s="9"/>
      <c r="AI224" s="9"/>
      <c r="AJ224" s="9"/>
      <c r="AK224" s="9"/>
      <c r="AL224" s="9"/>
      <c r="AM224" s="15"/>
      <c r="AN224" s="9"/>
      <c r="AO224" s="9"/>
      <c r="AP224" s="9"/>
      <c r="AQ224" s="2">
        <v>1.9797649612066401</v>
      </c>
      <c r="AR224" s="2"/>
      <c r="AS224" s="2">
        <v>338.84157920567577</v>
      </c>
      <c r="AT224" s="2"/>
      <c r="AU224" s="2">
        <v>28.740999999999996</v>
      </c>
      <c r="AV224" s="2">
        <v>0</v>
      </c>
      <c r="AW224" s="2">
        <v>369.56234416688238</v>
      </c>
      <c r="AX224" s="9"/>
      <c r="AY224" s="2"/>
      <c r="AZ224" s="2">
        <f>AC224+AF224+AW224</f>
        <v>916.10919968772191</v>
      </c>
      <c r="BA224" s="2"/>
      <c r="BB224" s="9">
        <f>AW224/AZ224</f>
        <v>0.40340424950743503</v>
      </c>
      <c r="BC224" s="19"/>
      <c r="BD224" s="2"/>
      <c r="BE224" s="2"/>
      <c r="BF224" s="19"/>
      <c r="BG224" s="19"/>
      <c r="BH224" s="19"/>
      <c r="BI224" s="19"/>
      <c r="BJ224" s="9">
        <f>AC224/AZ224</f>
        <v>0.59659575049256508</v>
      </c>
      <c r="BK224" s="9">
        <f>AF224/AZ224</f>
        <v>0</v>
      </c>
      <c r="BL224" s="9">
        <f>AW224/AZ224</f>
        <v>0.40340424950743503</v>
      </c>
      <c r="BM224" s="2">
        <v>174.19959784411554</v>
      </c>
      <c r="BN224" s="2">
        <v>13.292026218599302</v>
      </c>
      <c r="BO224" s="2">
        <v>93.647868732032094</v>
      </c>
      <c r="BP224" s="2">
        <v>58.097655381462346</v>
      </c>
      <c r="BQ224" s="2"/>
      <c r="BR224" s="2"/>
      <c r="BS224" s="2"/>
      <c r="BT224" s="2"/>
      <c r="BU224" s="2">
        <v>9.1620475120217968</v>
      </c>
      <c r="BV224" s="2"/>
      <c r="BW224" s="9"/>
      <c r="BX224" s="2"/>
      <c r="BY224" s="2"/>
      <c r="BZ224" s="9"/>
      <c r="CA224" s="2"/>
      <c r="CB224" s="2"/>
      <c r="CC224" s="2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</row>
    <row r="225" spans="1:152" hidden="1" x14ac:dyDescent="0.45">
      <c r="A225" t="s">
        <v>111</v>
      </c>
      <c r="C225" s="1">
        <v>39580</v>
      </c>
      <c r="D225" s="2"/>
      <c r="E225" s="1"/>
      <c r="G225" s="2">
        <v>145</v>
      </c>
      <c r="H225" t="s">
        <v>104</v>
      </c>
      <c r="I225" s="19">
        <v>8.9</v>
      </c>
      <c r="J225">
        <v>750</v>
      </c>
      <c r="K225" s="2">
        <f t="shared" si="2"/>
        <v>149.81273408239699</v>
      </c>
      <c r="L225" s="2"/>
      <c r="M225" s="9"/>
      <c r="N225" s="9"/>
      <c r="O225" s="9"/>
      <c r="P225" s="9"/>
      <c r="Q225" s="2"/>
      <c r="R225" s="2"/>
      <c r="S225" s="2"/>
      <c r="T225" s="2"/>
      <c r="U225" s="2"/>
      <c r="V225" s="2"/>
      <c r="W225" s="2"/>
      <c r="X225" s="9"/>
      <c r="Y225" s="9"/>
      <c r="Z225" s="9"/>
      <c r="AA225" s="9"/>
      <c r="AB225" s="9"/>
      <c r="AC225" s="2">
        <v>646.87268485421203</v>
      </c>
      <c r="AD225" s="9"/>
      <c r="AE225" s="9"/>
      <c r="AF225" s="2">
        <v>265.63192580872618</v>
      </c>
      <c r="AG225" s="9">
        <v>2.8278217650052544</v>
      </c>
      <c r="AH225" s="9"/>
      <c r="AI225" s="9"/>
      <c r="AJ225" s="9"/>
      <c r="AK225" s="9"/>
      <c r="AL225" s="9"/>
      <c r="AM225" s="15">
        <f>AG225/AF225</f>
        <v>1.064563966246093E-2</v>
      </c>
      <c r="AN225" s="9"/>
      <c r="AO225" s="9"/>
      <c r="AP225" s="9"/>
      <c r="AQ225" s="2">
        <v>3.9375964340819474</v>
      </c>
      <c r="AR225" s="2"/>
      <c r="AS225" s="2">
        <v>242.6414815000914</v>
      </c>
      <c r="AT225" s="2"/>
      <c r="AU225" s="2">
        <v>32.075004285959203</v>
      </c>
      <c r="AV225" s="2">
        <v>551.61155664125977</v>
      </c>
      <c r="AW225" s="2">
        <v>830.26563886139229</v>
      </c>
      <c r="AX225" s="9"/>
      <c r="AY225" s="2"/>
      <c r="AZ225" s="2">
        <f>AC225+AF225+AW225</f>
        <v>1742.7702495243304</v>
      </c>
      <c r="BA225" s="2"/>
      <c r="BB225" s="9">
        <f>AW225/AZ225</f>
        <v>0.47640567601380845</v>
      </c>
      <c r="BC225" s="19"/>
      <c r="BD225" s="2"/>
      <c r="BE225" s="2"/>
      <c r="BF225" s="19"/>
      <c r="BG225" s="19"/>
      <c r="BH225" s="19"/>
      <c r="BI225" s="19"/>
      <c r="BJ225" s="9">
        <f>AC225/AZ225</f>
        <v>0.37117496413010759</v>
      </c>
      <c r="BK225" s="9">
        <f>AF225/AZ225</f>
        <v>0.15241935985608399</v>
      </c>
      <c r="BL225" s="9">
        <f>AW225/AZ225</f>
        <v>0.47640567601380845</v>
      </c>
      <c r="BM225" s="2">
        <v>193.60596958654415</v>
      </c>
      <c r="BN225" s="2">
        <v>27.89130807474713</v>
      </c>
      <c r="BO225" s="2">
        <v>46.297208188077732</v>
      </c>
      <c r="BP225" s="2">
        <v>108.7531296480807</v>
      </c>
      <c r="BQ225" s="2"/>
      <c r="BR225" s="2"/>
      <c r="BS225" s="2"/>
      <c r="BT225" s="2"/>
      <c r="BU225" s="2">
        <v>10.66432367563861</v>
      </c>
      <c r="BV225" s="2"/>
      <c r="BW225" s="9"/>
      <c r="BX225" s="2"/>
      <c r="BY225" s="2"/>
      <c r="BZ225" s="9"/>
      <c r="CA225" s="2"/>
      <c r="CB225" s="2"/>
      <c r="CC225" s="2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</row>
    <row r="226" spans="1:152" hidden="1" x14ac:dyDescent="0.45">
      <c r="A226" t="s">
        <v>111</v>
      </c>
      <c r="C226" s="1">
        <v>39594</v>
      </c>
      <c r="D226" s="2"/>
      <c r="E226" s="1"/>
      <c r="G226" s="2">
        <v>159</v>
      </c>
      <c r="H226" t="s">
        <v>104</v>
      </c>
      <c r="I226" s="19">
        <v>8.9</v>
      </c>
      <c r="J226">
        <v>750</v>
      </c>
      <c r="K226" s="2">
        <f t="shared" si="2"/>
        <v>149.81273408239699</v>
      </c>
      <c r="L226" s="2"/>
      <c r="M226" s="9"/>
      <c r="N226" s="9"/>
      <c r="O226" s="9"/>
      <c r="P226" s="9"/>
      <c r="Q226" s="2"/>
      <c r="R226" s="2"/>
      <c r="S226" s="2"/>
      <c r="T226" s="2"/>
      <c r="U226" s="2"/>
      <c r="V226" s="2"/>
      <c r="W226" s="2"/>
      <c r="X226" s="9"/>
      <c r="Y226" s="9"/>
      <c r="Z226" s="9"/>
      <c r="AA226" s="9"/>
      <c r="AB226" s="9"/>
      <c r="AC226" s="2"/>
      <c r="AD226" s="9"/>
      <c r="AE226" s="9"/>
      <c r="AF226" s="2"/>
      <c r="AG226" s="9"/>
      <c r="AH226" s="9"/>
      <c r="AI226" s="9"/>
      <c r="AJ226" s="9"/>
      <c r="AK226" s="9"/>
      <c r="AL226" s="9"/>
      <c r="AM226" s="15"/>
      <c r="AN226" s="9"/>
      <c r="AO226" s="9"/>
      <c r="AP226" s="9"/>
      <c r="AQ226" s="2"/>
      <c r="AR226" s="2"/>
      <c r="AS226" s="2"/>
      <c r="AT226" s="2"/>
      <c r="AU226" s="2"/>
      <c r="AV226" s="2"/>
      <c r="AW226" s="2"/>
      <c r="AX226" s="9"/>
      <c r="AY226" s="2"/>
      <c r="AZ226" s="2"/>
      <c r="BA226" s="2"/>
      <c r="BB226" s="9"/>
      <c r="BC226" s="19"/>
      <c r="BD226" s="2"/>
      <c r="BE226" s="2"/>
      <c r="BF226" s="19"/>
      <c r="BG226" s="19"/>
      <c r="BH226" s="19"/>
      <c r="BI226" s="19"/>
      <c r="BJ226" s="19"/>
      <c r="BK226" s="19"/>
      <c r="BL226" s="19"/>
      <c r="BM226" s="2">
        <v>0</v>
      </c>
      <c r="BN226" s="2">
        <v>0</v>
      </c>
      <c r="BO226" s="2">
        <v>0</v>
      </c>
      <c r="BP226" s="2"/>
      <c r="BQ226" s="2"/>
      <c r="BR226" s="2"/>
      <c r="BS226" s="2"/>
      <c r="BT226" s="2"/>
      <c r="BU226" s="2">
        <v>0</v>
      </c>
      <c r="BV226" s="2"/>
      <c r="BW226" s="9"/>
      <c r="BX226" s="2"/>
      <c r="BY226" s="2"/>
      <c r="BZ226" s="9"/>
      <c r="CA226" s="2"/>
      <c r="CB226" s="2"/>
      <c r="CC226" s="2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</row>
    <row r="227" spans="1:152" hidden="1" x14ac:dyDescent="0.45">
      <c r="A227" t="s">
        <v>111</v>
      </c>
      <c r="C227" s="1">
        <v>39604</v>
      </c>
      <c r="D227" s="2">
        <v>9</v>
      </c>
      <c r="E227" s="1" t="s">
        <v>196</v>
      </c>
      <c r="F227" t="s">
        <v>15</v>
      </c>
      <c r="G227" s="2">
        <v>169</v>
      </c>
      <c r="H227" t="s">
        <v>104</v>
      </c>
      <c r="I227" s="19">
        <v>8.9</v>
      </c>
      <c r="J227">
        <v>750</v>
      </c>
      <c r="K227" s="2">
        <f t="shared" si="2"/>
        <v>149.81273408239699</v>
      </c>
      <c r="L227" s="2"/>
      <c r="M227" s="9"/>
      <c r="N227" s="9"/>
      <c r="O227" s="9"/>
      <c r="P227" s="9"/>
      <c r="Q227" s="2"/>
      <c r="R227" s="2"/>
      <c r="S227" s="2"/>
      <c r="T227" s="2"/>
      <c r="U227" s="2"/>
      <c r="V227" s="2">
        <v>169</v>
      </c>
      <c r="W227" s="2"/>
      <c r="X227" s="9"/>
      <c r="Y227" s="9"/>
      <c r="Z227" s="9"/>
      <c r="AA227" s="9"/>
      <c r="AB227" s="9"/>
      <c r="AC227" s="2"/>
      <c r="AD227" s="9"/>
      <c r="AE227" s="9"/>
      <c r="AF227" s="2"/>
      <c r="AG227" s="9"/>
      <c r="AH227" s="9"/>
      <c r="AI227" s="9"/>
      <c r="AJ227" s="9"/>
      <c r="AK227" s="9"/>
      <c r="AL227" s="9"/>
      <c r="AM227" s="15"/>
      <c r="AN227" s="9"/>
      <c r="AO227" s="9"/>
      <c r="AP227" s="9"/>
      <c r="AQ227" s="2"/>
      <c r="AR227" s="2"/>
      <c r="AS227" s="2"/>
      <c r="AT227" s="2"/>
      <c r="AU227" s="2"/>
      <c r="AV227" s="2"/>
      <c r="AW227" s="2"/>
      <c r="AX227" s="9"/>
      <c r="AY227" s="2"/>
      <c r="AZ227" s="2"/>
      <c r="BA227" s="2"/>
      <c r="BB227" s="9"/>
      <c r="BC227" s="19"/>
      <c r="BD227" s="2"/>
      <c r="BE227" s="2"/>
      <c r="BF227" s="19"/>
      <c r="BG227" s="19"/>
      <c r="BH227" s="19"/>
      <c r="BI227" s="19"/>
      <c r="BJ227" s="19"/>
      <c r="BK227" s="19"/>
      <c r="BL227" s="19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9"/>
      <c r="BX227" s="2"/>
      <c r="BY227" s="2"/>
      <c r="BZ227" s="9"/>
      <c r="CA227" s="2"/>
      <c r="CB227" s="2"/>
      <c r="CC227" s="2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</row>
    <row r="228" spans="1:152" hidden="1" x14ac:dyDescent="0.45">
      <c r="A228" t="s">
        <v>111</v>
      </c>
      <c r="C228" s="1">
        <v>39620</v>
      </c>
      <c r="D228" s="2">
        <v>10</v>
      </c>
      <c r="E228" s="1" t="s">
        <v>97</v>
      </c>
      <c r="F228" t="s">
        <v>16</v>
      </c>
      <c r="G228" s="2">
        <v>185</v>
      </c>
      <c r="H228" t="s">
        <v>104</v>
      </c>
      <c r="I228" s="19">
        <v>8.9</v>
      </c>
      <c r="J228">
        <v>750</v>
      </c>
      <c r="K228" s="2">
        <f t="shared" si="2"/>
        <v>149.81273408239699</v>
      </c>
      <c r="L228" s="2"/>
      <c r="M228" s="9"/>
      <c r="N228" s="9"/>
      <c r="O228" s="9"/>
      <c r="P228" s="9"/>
      <c r="Q228" s="2"/>
      <c r="R228" s="2"/>
      <c r="S228" s="2"/>
      <c r="T228" s="2"/>
      <c r="U228" s="2"/>
      <c r="V228" s="2"/>
      <c r="W228" s="2"/>
      <c r="X228" s="9"/>
      <c r="Y228" s="9"/>
      <c r="Z228" s="9"/>
      <c r="AA228" s="9"/>
      <c r="AB228" s="9"/>
      <c r="AC228" s="2"/>
      <c r="AD228" s="9"/>
      <c r="AE228" s="9"/>
      <c r="AF228" s="2"/>
      <c r="AG228" s="9"/>
      <c r="AH228" s="9"/>
      <c r="AI228" s="9"/>
      <c r="AJ228" s="9"/>
      <c r="AK228" s="9"/>
      <c r="AL228" s="9"/>
      <c r="AM228" s="15"/>
      <c r="AN228" s="9"/>
      <c r="AO228" s="9"/>
      <c r="AP228" s="9"/>
      <c r="AQ228" s="2"/>
      <c r="AR228" s="2"/>
      <c r="AS228" s="2"/>
      <c r="AT228" s="2"/>
      <c r="AU228" s="2"/>
      <c r="AV228" s="2">
        <v>729.41051536588168</v>
      </c>
      <c r="AW228" s="2"/>
      <c r="AX228" s="9"/>
      <c r="AY228" s="2"/>
      <c r="AZ228" s="2"/>
      <c r="BA228" s="2"/>
      <c r="BB228" s="9"/>
      <c r="BC228" s="19">
        <v>36</v>
      </c>
      <c r="BD228" s="2">
        <v>262.58778553171737</v>
      </c>
      <c r="BE228" s="2"/>
      <c r="BF228" s="19">
        <v>11.567743856022792</v>
      </c>
      <c r="BG228" s="19"/>
      <c r="BH228" s="19"/>
      <c r="BI228" s="19"/>
      <c r="BJ228" s="19"/>
      <c r="BK228" s="19"/>
      <c r="BL228" s="19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9"/>
      <c r="BX228" s="2"/>
      <c r="BY228" s="2"/>
      <c r="BZ228" s="9"/>
      <c r="CA228" s="2"/>
      <c r="CB228" s="2"/>
      <c r="CC228" s="2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</row>
    <row r="229" spans="1:152" hidden="1" x14ac:dyDescent="0.45">
      <c r="A229" t="s">
        <v>110</v>
      </c>
      <c r="C229" s="1">
        <v>39435</v>
      </c>
      <c r="D229" s="2">
        <v>1</v>
      </c>
      <c r="E229" s="1" t="s">
        <v>198</v>
      </c>
      <c r="F229" t="s">
        <v>10</v>
      </c>
      <c r="G229" s="2">
        <v>0</v>
      </c>
      <c r="H229" t="s">
        <v>64</v>
      </c>
      <c r="I229" s="19">
        <v>8.9</v>
      </c>
      <c r="J229">
        <v>750</v>
      </c>
      <c r="K229" s="2">
        <f t="shared" si="2"/>
        <v>149.81273408239699</v>
      </c>
      <c r="L229" s="2"/>
      <c r="M229" s="9"/>
      <c r="N229" s="9"/>
      <c r="O229" s="9"/>
      <c r="P229" s="9"/>
      <c r="Q229" s="2"/>
      <c r="R229" s="2"/>
      <c r="S229" s="2"/>
      <c r="T229" s="2"/>
      <c r="U229" s="2"/>
      <c r="V229" s="2"/>
      <c r="W229" s="2"/>
      <c r="X229" s="9"/>
      <c r="Y229" s="9"/>
      <c r="Z229" s="9"/>
      <c r="AA229" s="9"/>
      <c r="AB229" s="9"/>
      <c r="AC229" s="2"/>
      <c r="AD229" s="9"/>
      <c r="AE229" s="9"/>
      <c r="AF229" s="2"/>
      <c r="AG229" s="9"/>
      <c r="AH229" s="9"/>
      <c r="AI229" s="9"/>
      <c r="AJ229" s="9"/>
      <c r="AK229" s="9"/>
      <c r="AL229" s="9"/>
      <c r="AM229" s="15"/>
      <c r="AN229" s="9"/>
      <c r="AO229" s="9"/>
      <c r="AP229" s="9"/>
      <c r="AQ229" s="2">
        <v>0</v>
      </c>
      <c r="AR229" s="2"/>
      <c r="AS229" s="2">
        <v>0</v>
      </c>
      <c r="AT229" s="2"/>
      <c r="AU229" s="2">
        <v>0</v>
      </c>
      <c r="AV229" s="2">
        <v>0</v>
      </c>
      <c r="AW229" s="2"/>
      <c r="AX229" s="9"/>
      <c r="AY229" s="2"/>
      <c r="AZ229" s="2"/>
      <c r="BA229" s="2"/>
      <c r="BB229" s="9"/>
      <c r="BC229" s="19"/>
      <c r="BD229" s="2"/>
      <c r="BE229" s="2"/>
      <c r="BF229" s="19"/>
      <c r="BG229" s="19"/>
      <c r="BH229" s="19"/>
      <c r="BI229" s="19"/>
      <c r="BJ229" s="19"/>
      <c r="BK229" s="19"/>
      <c r="BL229" s="19"/>
      <c r="BM229" s="2">
        <v>0</v>
      </c>
      <c r="BN229" s="2">
        <v>0</v>
      </c>
      <c r="BO229" s="2">
        <v>0</v>
      </c>
      <c r="BP229" s="2">
        <v>0</v>
      </c>
      <c r="BQ229" s="2"/>
      <c r="BR229" s="2"/>
      <c r="BS229" s="2"/>
      <c r="BT229" s="2"/>
      <c r="BU229" s="2">
        <v>0</v>
      </c>
      <c r="BV229" s="2"/>
      <c r="BW229" s="9"/>
      <c r="BX229" s="2"/>
      <c r="BY229" s="2"/>
      <c r="BZ229" s="9"/>
      <c r="CA229" s="2"/>
      <c r="CB229" s="2"/>
      <c r="CC229" s="2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</row>
    <row r="230" spans="1:152" hidden="1" x14ac:dyDescent="0.45">
      <c r="A230" t="s">
        <v>110</v>
      </c>
      <c r="C230" s="1">
        <v>39457</v>
      </c>
      <c r="D230" s="2">
        <v>4</v>
      </c>
      <c r="E230" t="s">
        <v>199</v>
      </c>
      <c r="F230" t="s">
        <v>12</v>
      </c>
      <c r="G230" s="2">
        <v>22</v>
      </c>
      <c r="H230" t="s">
        <v>64</v>
      </c>
      <c r="I230" s="19">
        <v>8.9</v>
      </c>
      <c r="J230">
        <v>750</v>
      </c>
      <c r="K230" s="2">
        <f t="shared" si="2"/>
        <v>149.81273408239699</v>
      </c>
      <c r="L230" s="2"/>
      <c r="M230" s="9"/>
      <c r="N230" s="9"/>
      <c r="O230" s="9"/>
      <c r="P230" s="9"/>
      <c r="Q230" s="2"/>
      <c r="R230" s="2">
        <v>22</v>
      </c>
      <c r="S230" s="2"/>
      <c r="T230" s="2"/>
      <c r="U230" s="2"/>
      <c r="V230" s="2"/>
      <c r="W230" s="2"/>
      <c r="X230" s="9"/>
      <c r="Y230" s="9"/>
      <c r="Z230" s="9"/>
      <c r="AA230" s="9"/>
      <c r="AB230" s="9"/>
      <c r="AC230" s="2"/>
      <c r="AD230" s="9"/>
      <c r="AE230" s="9"/>
      <c r="AF230" s="2"/>
      <c r="AG230" s="9"/>
      <c r="AH230" s="9"/>
      <c r="AI230" s="9"/>
      <c r="AJ230" s="9"/>
      <c r="AK230" s="9"/>
      <c r="AL230" s="9"/>
      <c r="AM230" s="15"/>
      <c r="AN230" s="9"/>
      <c r="AO230" s="9"/>
      <c r="AP230" s="9"/>
      <c r="AQ230" s="2"/>
      <c r="AR230" s="2"/>
      <c r="AS230" s="2"/>
      <c r="AT230" s="2"/>
      <c r="AU230" s="2"/>
      <c r="AV230" s="2"/>
      <c r="AW230" s="2"/>
      <c r="AX230" s="9"/>
      <c r="AY230" s="2"/>
      <c r="AZ230" s="2"/>
      <c r="BA230" s="2"/>
      <c r="BB230" s="9"/>
      <c r="BC230" s="19"/>
      <c r="BD230" s="2"/>
      <c r="BE230" s="2"/>
      <c r="BF230" s="19"/>
      <c r="BG230" s="19"/>
      <c r="BH230" s="19"/>
      <c r="BI230" s="19"/>
      <c r="BJ230" s="19"/>
      <c r="BK230" s="19"/>
      <c r="BL230" s="19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9"/>
      <c r="BX230" s="2"/>
      <c r="BY230" s="2"/>
      <c r="BZ230" s="9"/>
      <c r="CA230" s="2"/>
      <c r="CB230" s="2"/>
      <c r="CC230" s="2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</row>
    <row r="231" spans="1:152" hidden="1" x14ac:dyDescent="0.45">
      <c r="A231" t="s">
        <v>110</v>
      </c>
      <c r="C231" s="1">
        <v>39462</v>
      </c>
      <c r="D231" s="2"/>
      <c r="E231" s="1"/>
      <c r="G231" s="2">
        <v>27</v>
      </c>
      <c r="H231" t="s">
        <v>64</v>
      </c>
      <c r="I231" s="19">
        <v>8.9</v>
      </c>
      <c r="J231">
        <v>750</v>
      </c>
      <c r="K231" s="2">
        <f t="shared" si="2"/>
        <v>149.81273408239699</v>
      </c>
      <c r="L231" s="2"/>
      <c r="M231" s="9"/>
      <c r="N231" s="19">
        <v>7.65</v>
      </c>
      <c r="O231" s="19"/>
      <c r="P231" s="19"/>
      <c r="Q231" s="2"/>
      <c r="R231" s="2"/>
      <c r="S231" s="2"/>
      <c r="T231" s="2"/>
      <c r="U231" s="2"/>
      <c r="V231" s="2"/>
      <c r="W231" s="2"/>
      <c r="X231" s="9"/>
      <c r="Y231" s="9"/>
      <c r="Z231" s="9"/>
      <c r="AA231" s="9"/>
      <c r="AB231" s="9"/>
      <c r="AC231" s="2"/>
      <c r="AD231" s="9"/>
      <c r="AE231" s="9"/>
      <c r="AF231" s="2"/>
      <c r="AG231" s="9"/>
      <c r="AH231" s="9"/>
      <c r="AI231" s="9"/>
      <c r="AJ231" s="9"/>
      <c r="AK231" s="9"/>
      <c r="AL231" s="9"/>
      <c r="AM231" s="15"/>
      <c r="AN231" s="9"/>
      <c r="AO231" s="9"/>
      <c r="AP231" s="9"/>
      <c r="AQ231" s="2"/>
      <c r="AR231" s="2"/>
      <c r="AS231" s="2"/>
      <c r="AT231" s="2"/>
      <c r="AU231" s="2"/>
      <c r="AV231" s="2"/>
      <c r="AW231" s="2"/>
      <c r="AX231" s="9"/>
      <c r="AY231" s="2"/>
      <c r="AZ231" s="2"/>
      <c r="BA231" s="2"/>
      <c r="BB231" s="9"/>
      <c r="BC231" s="19"/>
      <c r="BD231" s="2"/>
      <c r="BE231" s="2"/>
      <c r="BF231" s="19"/>
      <c r="BG231" s="19"/>
      <c r="BH231" s="19"/>
      <c r="BI231" s="19"/>
      <c r="BJ231" s="19"/>
      <c r="BK231" s="19"/>
      <c r="BL231" s="19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9"/>
      <c r="BX231" s="2"/>
      <c r="BY231" s="2"/>
      <c r="BZ231" s="9"/>
      <c r="CA231" s="2"/>
      <c r="CB231" s="2"/>
      <c r="CC231" s="2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</row>
    <row r="232" spans="1:152" hidden="1" x14ac:dyDescent="0.45">
      <c r="A232" t="s">
        <v>110</v>
      </c>
      <c r="C232" s="1">
        <v>39463</v>
      </c>
      <c r="D232" s="2"/>
      <c r="E232" s="1"/>
      <c r="G232" s="2">
        <v>28</v>
      </c>
      <c r="H232" t="s">
        <v>64</v>
      </c>
      <c r="I232" s="19">
        <v>8.9</v>
      </c>
      <c r="J232">
        <v>750</v>
      </c>
      <c r="K232" s="2">
        <f t="shared" si="2"/>
        <v>149.81273408239699</v>
      </c>
      <c r="L232" s="2"/>
      <c r="M232" s="9"/>
      <c r="N232" s="9"/>
      <c r="O232" s="9"/>
      <c r="P232" s="9"/>
      <c r="Q232" s="2"/>
      <c r="R232" s="2"/>
      <c r="S232" s="2"/>
      <c r="T232" s="2"/>
      <c r="U232" s="2"/>
      <c r="V232" s="2"/>
      <c r="W232" s="2"/>
      <c r="X232" s="9"/>
      <c r="Y232" s="9"/>
      <c r="Z232" s="9"/>
      <c r="AA232" s="9"/>
      <c r="AB232" s="9"/>
      <c r="AC232" s="2"/>
      <c r="AD232" s="9"/>
      <c r="AE232" s="9"/>
      <c r="AF232" s="2"/>
      <c r="AG232" s="9">
        <v>0.37628618421052634</v>
      </c>
      <c r="AH232" s="9"/>
      <c r="AI232" s="9"/>
      <c r="AJ232" s="9"/>
      <c r="AK232" s="9"/>
      <c r="AL232" s="9"/>
      <c r="AM232" s="15"/>
      <c r="AN232" s="9"/>
      <c r="AO232" s="9"/>
      <c r="AP232" s="9"/>
      <c r="AQ232" s="2">
        <v>0</v>
      </c>
      <c r="AR232" s="2"/>
      <c r="AS232" s="2">
        <v>0</v>
      </c>
      <c r="AT232" s="2"/>
      <c r="AU232" s="2">
        <v>0</v>
      </c>
      <c r="AV232" s="2">
        <v>0</v>
      </c>
      <c r="AW232" s="2"/>
      <c r="AX232" s="9"/>
      <c r="AY232" s="2"/>
      <c r="AZ232" s="2"/>
      <c r="BA232" s="2"/>
      <c r="BB232" s="9"/>
      <c r="BC232" s="19"/>
      <c r="BD232" s="2"/>
      <c r="BE232" s="2"/>
      <c r="BF232" s="19"/>
      <c r="BG232" s="19"/>
      <c r="BH232" s="19"/>
      <c r="BI232" s="19"/>
      <c r="BJ232" s="19"/>
      <c r="BK232" s="19"/>
      <c r="BL232" s="19"/>
      <c r="BM232" s="2">
        <v>0</v>
      </c>
      <c r="BN232" s="2">
        <v>0</v>
      </c>
      <c r="BO232" s="2">
        <v>0</v>
      </c>
      <c r="BP232" s="2">
        <v>0</v>
      </c>
      <c r="BQ232" s="2"/>
      <c r="BR232" s="2"/>
      <c r="BS232" s="2"/>
      <c r="BT232" s="2"/>
      <c r="BU232" s="2">
        <v>0</v>
      </c>
      <c r="BV232" s="2"/>
      <c r="BW232" s="9"/>
      <c r="BX232" s="2"/>
      <c r="BY232" s="2"/>
      <c r="BZ232" s="9"/>
      <c r="CA232" s="2"/>
      <c r="CB232" s="2"/>
      <c r="CC232" s="2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</row>
    <row r="233" spans="1:152" hidden="1" x14ac:dyDescent="0.45">
      <c r="A233" t="s">
        <v>110</v>
      </c>
      <c r="C233" s="1">
        <v>39470</v>
      </c>
      <c r="D233" s="2"/>
      <c r="E233" s="1"/>
      <c r="G233" s="2">
        <v>35</v>
      </c>
      <c r="H233" t="s">
        <v>64</v>
      </c>
      <c r="I233" s="19">
        <v>8.9</v>
      </c>
      <c r="J233">
        <v>750</v>
      </c>
      <c r="K233" s="2">
        <f t="shared" si="2"/>
        <v>149.81273408239699</v>
      </c>
      <c r="L233" s="2"/>
      <c r="M233" s="9"/>
      <c r="N233" s="19">
        <v>10.25</v>
      </c>
      <c r="O233" s="19"/>
      <c r="P233" s="19"/>
      <c r="Q233" s="2"/>
      <c r="R233" s="2"/>
      <c r="S233" s="2"/>
      <c r="T233" s="2"/>
      <c r="U233" s="2"/>
      <c r="V233" s="2"/>
      <c r="W233" s="2"/>
      <c r="X233" s="9"/>
      <c r="Y233" s="9"/>
      <c r="Z233" s="9"/>
      <c r="AA233" s="9"/>
      <c r="AB233" s="9"/>
      <c r="AC233" s="2"/>
      <c r="AD233" s="9"/>
      <c r="AE233" s="9"/>
      <c r="AF233" s="2"/>
      <c r="AG233" s="9"/>
      <c r="AH233" s="9"/>
      <c r="AI233" s="9"/>
      <c r="AJ233" s="9"/>
      <c r="AK233" s="9"/>
      <c r="AL233" s="9"/>
      <c r="AM233" s="15"/>
      <c r="AN233" s="9"/>
      <c r="AO233" s="9"/>
      <c r="AP233" s="9"/>
      <c r="AQ233" s="2"/>
      <c r="AR233" s="2"/>
      <c r="AS233" s="2"/>
      <c r="AT233" s="2"/>
      <c r="AU233" s="2"/>
      <c r="AV233" s="2"/>
      <c r="AW233" s="2"/>
      <c r="AX233" s="9"/>
      <c r="AY233" s="2"/>
      <c r="AZ233" s="2"/>
      <c r="BA233" s="2"/>
      <c r="BB233" s="9"/>
      <c r="BC233" s="19"/>
      <c r="BD233" s="2"/>
      <c r="BE233" s="2"/>
      <c r="BF233" s="19"/>
      <c r="BG233" s="19"/>
      <c r="BH233" s="19"/>
      <c r="BI233" s="19"/>
      <c r="BJ233" s="19"/>
      <c r="BK233" s="19"/>
      <c r="BL233" s="19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9"/>
      <c r="BX233" s="2"/>
      <c r="BY233" s="2"/>
      <c r="BZ233" s="9"/>
      <c r="CA233" s="2"/>
      <c r="CB233" s="2"/>
      <c r="CC233" s="2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</row>
    <row r="234" spans="1:152" hidden="1" x14ac:dyDescent="0.45">
      <c r="A234" t="s">
        <v>110</v>
      </c>
      <c r="C234" s="1">
        <v>39472</v>
      </c>
      <c r="D234" s="2"/>
      <c r="E234" s="1"/>
      <c r="G234" s="2">
        <v>37</v>
      </c>
      <c r="H234" t="s">
        <v>64</v>
      </c>
      <c r="I234" s="19">
        <v>8.9</v>
      </c>
      <c r="J234">
        <v>750</v>
      </c>
      <c r="K234" s="2">
        <f t="shared" si="2"/>
        <v>149.81273408239699</v>
      </c>
      <c r="L234" s="2"/>
      <c r="M234" s="9"/>
      <c r="N234" s="9"/>
      <c r="O234" s="9"/>
      <c r="P234" s="9"/>
      <c r="Q234" s="2"/>
      <c r="R234" s="2"/>
      <c r="S234" s="2"/>
      <c r="T234" s="2"/>
      <c r="U234" s="2"/>
      <c r="V234" s="2"/>
      <c r="W234" s="2"/>
      <c r="X234" s="9"/>
      <c r="Y234" s="9"/>
      <c r="Z234" s="9"/>
      <c r="AA234" s="9"/>
      <c r="AB234" s="9"/>
      <c r="AC234" s="2"/>
      <c r="AD234" s="9"/>
      <c r="AE234" s="9"/>
      <c r="AF234" s="2"/>
      <c r="AG234" s="9">
        <v>0.94432565789473699</v>
      </c>
      <c r="AH234" s="9"/>
      <c r="AI234" s="9"/>
      <c r="AJ234" s="9"/>
      <c r="AK234" s="9"/>
      <c r="AL234" s="9"/>
      <c r="AM234" s="15"/>
      <c r="AN234" s="9"/>
      <c r="AO234" s="9"/>
      <c r="AP234" s="9"/>
      <c r="AQ234" s="2">
        <v>0</v>
      </c>
      <c r="AR234" s="2"/>
      <c r="AS234" s="2">
        <v>0</v>
      </c>
      <c r="AT234" s="2"/>
      <c r="AU234" s="2">
        <v>0</v>
      </c>
      <c r="AV234" s="2">
        <v>0</v>
      </c>
      <c r="AW234" s="2"/>
      <c r="AX234" s="9"/>
      <c r="AY234" s="2"/>
      <c r="AZ234" s="2"/>
      <c r="BA234" s="2"/>
      <c r="BB234" s="9"/>
      <c r="BC234" s="19"/>
      <c r="BD234" s="2"/>
      <c r="BE234" s="2"/>
      <c r="BF234" s="19"/>
      <c r="BG234" s="19"/>
      <c r="BH234" s="19"/>
      <c r="BI234" s="19"/>
      <c r="BJ234" s="19"/>
      <c r="BK234" s="19"/>
      <c r="BL234" s="19"/>
      <c r="BM234" s="2">
        <v>0</v>
      </c>
      <c r="BN234" s="2">
        <v>0</v>
      </c>
      <c r="BO234" s="2">
        <v>0</v>
      </c>
      <c r="BP234" s="2">
        <v>0</v>
      </c>
      <c r="BQ234" s="2"/>
      <c r="BR234" s="2"/>
      <c r="BS234" s="2"/>
      <c r="BT234" s="2"/>
      <c r="BU234" s="2">
        <v>0</v>
      </c>
      <c r="BV234" s="2"/>
      <c r="BW234" s="9"/>
      <c r="BX234" s="2"/>
      <c r="BY234" s="2"/>
      <c r="BZ234" s="9"/>
      <c r="CA234" s="2"/>
      <c r="CB234" s="2"/>
      <c r="CC234" s="2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</row>
    <row r="235" spans="1:152" hidden="1" x14ac:dyDescent="0.45">
      <c r="A235" t="s">
        <v>110</v>
      </c>
      <c r="C235" s="1">
        <v>39476</v>
      </c>
      <c r="D235" s="2"/>
      <c r="E235" s="1"/>
      <c r="G235" s="2">
        <v>41</v>
      </c>
      <c r="H235" t="s">
        <v>64</v>
      </c>
      <c r="I235" s="19">
        <v>8.9</v>
      </c>
      <c r="J235">
        <v>750</v>
      </c>
      <c r="K235" s="2">
        <f t="shared" si="2"/>
        <v>149.81273408239699</v>
      </c>
      <c r="L235" s="2"/>
      <c r="M235" s="9"/>
      <c r="N235" s="19">
        <v>11.8</v>
      </c>
      <c r="O235" s="19"/>
      <c r="P235" s="19"/>
      <c r="Q235" s="2"/>
      <c r="R235" s="2"/>
      <c r="S235" s="2"/>
      <c r="T235" s="2"/>
      <c r="U235" s="2"/>
      <c r="V235" s="2"/>
      <c r="W235" s="2"/>
      <c r="X235" s="9"/>
      <c r="Y235" s="9"/>
      <c r="Z235" s="9"/>
      <c r="AA235" s="9"/>
      <c r="AB235" s="9"/>
      <c r="AC235" s="2"/>
      <c r="AD235" s="9"/>
      <c r="AE235" s="9"/>
      <c r="AF235" s="2"/>
      <c r="AG235" s="9"/>
      <c r="AH235" s="9"/>
      <c r="AI235" s="9"/>
      <c r="AJ235" s="9"/>
      <c r="AK235" s="9"/>
      <c r="AL235" s="9"/>
      <c r="AM235" s="15"/>
      <c r="AN235" s="9"/>
      <c r="AO235" s="9"/>
      <c r="AP235" s="9"/>
      <c r="AQ235" s="2"/>
      <c r="AR235" s="2"/>
      <c r="AS235" s="2"/>
      <c r="AT235" s="2"/>
      <c r="AU235" s="2"/>
      <c r="AV235" s="2"/>
      <c r="AW235" s="2"/>
      <c r="AX235" s="9"/>
      <c r="AY235" s="2"/>
      <c r="AZ235" s="2"/>
      <c r="BA235" s="2"/>
      <c r="BB235" s="9"/>
      <c r="BC235" s="19"/>
      <c r="BD235" s="2"/>
      <c r="BE235" s="2"/>
      <c r="BF235" s="19"/>
      <c r="BG235" s="19"/>
      <c r="BH235" s="19"/>
      <c r="BI235" s="19"/>
      <c r="BJ235" s="19"/>
      <c r="BK235" s="19"/>
      <c r="BL235" s="19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9"/>
      <c r="BX235" s="2"/>
      <c r="BY235" s="2"/>
      <c r="BZ235" s="9"/>
      <c r="CA235" s="2"/>
      <c r="CB235" s="2"/>
      <c r="CC235" s="2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</row>
    <row r="236" spans="1:152" hidden="1" x14ac:dyDescent="0.45">
      <c r="A236" t="s">
        <v>110</v>
      </c>
      <c r="C236" s="1">
        <v>39485</v>
      </c>
      <c r="D236" s="2"/>
      <c r="E236" s="1"/>
      <c r="G236" s="2">
        <v>50</v>
      </c>
      <c r="H236" t="s">
        <v>64</v>
      </c>
      <c r="I236" s="19">
        <v>8.9</v>
      </c>
      <c r="J236">
        <v>750</v>
      </c>
      <c r="K236" s="2">
        <f t="shared" si="2"/>
        <v>149.81273408239699</v>
      </c>
      <c r="L236" s="2"/>
      <c r="M236" s="9"/>
      <c r="N236" s="19">
        <v>13.95</v>
      </c>
      <c r="O236" s="19"/>
      <c r="P236" s="19"/>
      <c r="Q236" s="2"/>
      <c r="R236" s="2"/>
      <c r="S236" s="2"/>
      <c r="T236" s="2"/>
      <c r="U236" s="2"/>
      <c r="V236" s="2"/>
      <c r="W236" s="2"/>
      <c r="X236" s="9"/>
      <c r="Y236" s="9"/>
      <c r="Z236" s="9"/>
      <c r="AA236" s="9"/>
      <c r="AB236" s="9"/>
      <c r="AC236" s="2"/>
      <c r="AD236" s="9"/>
      <c r="AE236" s="9"/>
      <c r="AF236" s="2"/>
      <c r="AG236" s="9"/>
      <c r="AH236" s="9"/>
      <c r="AI236" s="9"/>
      <c r="AJ236" s="9"/>
      <c r="AK236" s="9"/>
      <c r="AL236" s="9"/>
      <c r="AM236" s="15"/>
      <c r="AN236" s="9"/>
      <c r="AO236" s="9"/>
      <c r="AP236" s="9"/>
      <c r="AQ236" s="2"/>
      <c r="AR236" s="2"/>
      <c r="AS236" s="2"/>
      <c r="AT236" s="2"/>
      <c r="AU236" s="2"/>
      <c r="AV236" s="2"/>
      <c r="AW236" s="2"/>
      <c r="AX236" s="9"/>
      <c r="AY236" s="2"/>
      <c r="AZ236" s="2"/>
      <c r="BA236" s="2"/>
      <c r="BB236" s="9"/>
      <c r="BC236" s="19"/>
      <c r="BD236" s="2"/>
      <c r="BE236" s="2"/>
      <c r="BF236" s="19"/>
      <c r="BG236" s="19"/>
      <c r="BH236" s="19"/>
      <c r="BI236" s="19"/>
      <c r="BJ236" s="19"/>
      <c r="BK236" s="19"/>
      <c r="BL236" s="19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9"/>
      <c r="BX236" s="2"/>
      <c r="BY236" s="2"/>
      <c r="BZ236" s="9"/>
      <c r="CA236" s="2"/>
      <c r="CB236" s="2"/>
      <c r="CC236" s="2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</row>
    <row r="237" spans="1:152" hidden="1" x14ac:dyDescent="0.45">
      <c r="A237" t="s">
        <v>110</v>
      </c>
      <c r="C237" s="1">
        <v>39486</v>
      </c>
      <c r="D237" s="2">
        <v>4</v>
      </c>
      <c r="E237" t="s">
        <v>195</v>
      </c>
      <c r="F237" t="s">
        <v>13</v>
      </c>
      <c r="G237" s="2">
        <v>51</v>
      </c>
      <c r="H237" t="s">
        <v>64</v>
      </c>
      <c r="I237" s="19">
        <v>8.9</v>
      </c>
      <c r="J237">
        <v>750</v>
      </c>
      <c r="K237" s="2">
        <f t="shared" si="2"/>
        <v>149.81273408239699</v>
      </c>
      <c r="L237" s="2"/>
      <c r="M237" s="9"/>
      <c r="N237" s="9"/>
      <c r="O237" s="9"/>
      <c r="P237" s="9"/>
      <c r="Q237" s="2"/>
      <c r="R237" s="2"/>
      <c r="S237" s="2">
        <v>51</v>
      </c>
      <c r="T237" s="2"/>
      <c r="U237" s="2"/>
      <c r="V237" s="2"/>
      <c r="W237" s="2"/>
      <c r="X237" s="9"/>
      <c r="Y237" s="9"/>
      <c r="Z237" s="9"/>
      <c r="AA237" s="9"/>
      <c r="AB237" s="9"/>
      <c r="AC237" s="2"/>
      <c r="AD237" s="9"/>
      <c r="AE237" s="9"/>
      <c r="AF237" s="2"/>
      <c r="AG237" s="9"/>
      <c r="AH237" s="9"/>
      <c r="AI237" s="9"/>
      <c r="AJ237" s="9"/>
      <c r="AK237" s="9"/>
      <c r="AL237" s="9"/>
      <c r="AM237" s="15"/>
      <c r="AN237" s="9"/>
      <c r="AO237" s="9"/>
      <c r="AP237" s="9"/>
      <c r="AQ237" s="2"/>
      <c r="AR237" s="2"/>
      <c r="AS237" s="2"/>
      <c r="AT237" s="2"/>
      <c r="AU237" s="2"/>
      <c r="AV237" s="2"/>
      <c r="AW237" s="2"/>
      <c r="AX237" s="9"/>
      <c r="AY237" s="2"/>
      <c r="AZ237" s="2"/>
      <c r="BA237" s="2"/>
      <c r="BB237" s="9"/>
      <c r="BC237" s="19"/>
      <c r="BD237" s="2"/>
      <c r="BE237" s="2"/>
      <c r="BF237" s="19"/>
      <c r="BG237" s="19"/>
      <c r="BH237" s="19"/>
      <c r="BI237" s="19"/>
      <c r="BJ237" s="19"/>
      <c r="BK237" s="19"/>
      <c r="BL237" s="19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9"/>
      <c r="BX237" s="2"/>
      <c r="BY237" s="2"/>
      <c r="BZ237" s="9"/>
      <c r="CA237" s="2"/>
      <c r="CB237" s="2"/>
      <c r="CC237" s="2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</row>
    <row r="238" spans="1:152" hidden="1" x14ac:dyDescent="0.45">
      <c r="A238" t="s">
        <v>110</v>
      </c>
      <c r="C238" s="1">
        <v>39489</v>
      </c>
      <c r="D238" s="2"/>
      <c r="E238" s="1"/>
      <c r="G238" s="2">
        <v>54</v>
      </c>
      <c r="H238" t="s">
        <v>64</v>
      </c>
      <c r="I238" s="19">
        <v>8.9</v>
      </c>
      <c r="J238">
        <v>750</v>
      </c>
      <c r="K238" s="2">
        <f t="shared" si="2"/>
        <v>149.81273408239699</v>
      </c>
      <c r="L238" s="2"/>
      <c r="M238" s="9"/>
      <c r="N238" s="19">
        <v>13.333333333333334</v>
      </c>
      <c r="O238" s="19"/>
      <c r="P238" s="19"/>
      <c r="Q238" s="2"/>
      <c r="R238" s="2"/>
      <c r="S238" s="2"/>
      <c r="T238" s="2"/>
      <c r="U238" s="2"/>
      <c r="V238" s="2"/>
      <c r="W238" s="2"/>
      <c r="X238" s="9"/>
      <c r="Y238" s="9"/>
      <c r="Z238" s="9"/>
      <c r="AA238" s="9"/>
      <c r="AB238" s="9"/>
      <c r="AC238" s="2">
        <v>183.26088954531338</v>
      </c>
      <c r="AD238" s="9"/>
      <c r="AE238" s="9"/>
      <c r="AF238" s="2">
        <v>150.40079187619909</v>
      </c>
      <c r="AG238" s="9">
        <v>3.0810747031553785</v>
      </c>
      <c r="AH238" s="9"/>
      <c r="AI238" s="9"/>
      <c r="AJ238" s="9"/>
      <c r="AK238" s="9"/>
      <c r="AL238" s="9"/>
      <c r="AM238" s="15">
        <f>AG238/AF238</f>
        <v>2.0485761176653475E-2</v>
      </c>
      <c r="AN238" s="9"/>
      <c r="AO238" s="9"/>
      <c r="AP238" s="9"/>
      <c r="AQ238" s="2">
        <v>10.936897050727243</v>
      </c>
      <c r="AR238" s="2"/>
      <c r="AS238" s="2">
        <v>6.0611087082071355</v>
      </c>
      <c r="AT238" s="2"/>
      <c r="AU238" s="2">
        <v>0</v>
      </c>
      <c r="AV238" s="2">
        <v>0</v>
      </c>
      <c r="AW238" s="2">
        <v>16.998005758934376</v>
      </c>
      <c r="AX238" s="9"/>
      <c r="AY238" s="2"/>
      <c r="AZ238" s="2">
        <f>AC238+AF238+AW238</f>
        <v>350.65968718044684</v>
      </c>
      <c r="BA238" s="2"/>
      <c r="BB238" s="9">
        <f>AW238/AZ238</f>
        <v>4.8474365261688405E-2</v>
      </c>
      <c r="BC238" s="19"/>
      <c r="BD238" s="2"/>
      <c r="BE238" s="2"/>
      <c r="BF238" s="19"/>
      <c r="BG238" s="19"/>
      <c r="BH238" s="19"/>
      <c r="BI238" s="19"/>
      <c r="BJ238" s="9">
        <f>AC238/AZ238</f>
        <v>0.52261750136966467</v>
      </c>
      <c r="BK238" s="9">
        <f>AF238/AZ238</f>
        <v>0.42890813336864692</v>
      </c>
      <c r="BL238" s="9">
        <f>AW238/AZ238</f>
        <v>4.8474365261688405E-2</v>
      </c>
      <c r="BM238" s="2">
        <v>140.71640522440839</v>
      </c>
      <c r="BN238" s="2">
        <v>125.60624061534081</v>
      </c>
      <c r="BO238" s="2">
        <v>15.110164609067567</v>
      </c>
      <c r="BP238" s="2">
        <v>0</v>
      </c>
      <c r="BQ238" s="2"/>
      <c r="BR238" s="2"/>
      <c r="BS238" s="2"/>
      <c r="BT238" s="2"/>
      <c r="BU238" s="2">
        <v>0</v>
      </c>
      <c r="BV238" s="2"/>
      <c r="BW238" s="9"/>
      <c r="BX238" s="2"/>
      <c r="BY238" s="2"/>
      <c r="BZ238" s="9"/>
      <c r="CA238" s="2"/>
      <c r="CB238" s="2"/>
      <c r="CC238" s="2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</row>
    <row r="239" spans="1:152" hidden="1" x14ac:dyDescent="0.45">
      <c r="A239" t="s">
        <v>110</v>
      </c>
      <c r="C239" s="1">
        <v>39491</v>
      </c>
      <c r="D239" s="2"/>
      <c r="E239" s="1"/>
      <c r="G239" s="2">
        <v>56</v>
      </c>
      <c r="H239" t="s">
        <v>64</v>
      </c>
      <c r="I239" s="19">
        <v>8.9</v>
      </c>
      <c r="J239">
        <v>750</v>
      </c>
      <c r="K239" s="2">
        <f t="shared" si="2"/>
        <v>149.81273408239699</v>
      </c>
      <c r="L239" s="2"/>
      <c r="M239" s="9"/>
      <c r="N239" s="19">
        <v>15.8</v>
      </c>
      <c r="O239" s="19"/>
      <c r="P239" s="19"/>
      <c r="Q239" s="2"/>
      <c r="R239" s="2"/>
      <c r="S239" s="2"/>
      <c r="T239" s="2"/>
      <c r="U239" s="2"/>
      <c r="V239" s="2"/>
      <c r="W239" s="2"/>
      <c r="X239" s="9"/>
      <c r="Y239" s="9"/>
      <c r="Z239" s="9"/>
      <c r="AA239" s="9"/>
      <c r="AB239" s="9"/>
      <c r="AC239" s="2"/>
      <c r="AD239" s="9"/>
      <c r="AE239" s="9"/>
      <c r="AF239" s="2"/>
      <c r="AG239" s="9"/>
      <c r="AH239" s="9"/>
      <c r="AI239" s="9"/>
      <c r="AJ239" s="9"/>
      <c r="AK239" s="9"/>
      <c r="AL239" s="9"/>
      <c r="AM239" s="15"/>
      <c r="AN239" s="9"/>
      <c r="AO239" s="9"/>
      <c r="AP239" s="9"/>
      <c r="AQ239" s="2"/>
      <c r="AR239" s="2"/>
      <c r="AS239" s="2"/>
      <c r="AT239" s="2"/>
      <c r="AU239" s="2"/>
      <c r="AV239" s="2"/>
      <c r="AW239" s="2"/>
      <c r="AX239" s="9"/>
      <c r="AY239" s="2"/>
      <c r="AZ239" s="2"/>
      <c r="BA239" s="2"/>
      <c r="BB239" s="9"/>
      <c r="BC239" s="19"/>
      <c r="BD239" s="2"/>
      <c r="BE239" s="2"/>
      <c r="BF239" s="19"/>
      <c r="BG239" s="19"/>
      <c r="BH239" s="19"/>
      <c r="BI239" s="19"/>
      <c r="BJ239" s="19"/>
      <c r="BK239" s="19"/>
      <c r="BL239" s="19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9"/>
      <c r="BX239" s="2"/>
      <c r="BY239" s="2"/>
      <c r="BZ239" s="9"/>
      <c r="CA239" s="2"/>
      <c r="CB239" s="2"/>
      <c r="CC239" s="2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</row>
    <row r="240" spans="1:152" hidden="1" x14ac:dyDescent="0.45">
      <c r="A240" t="s">
        <v>110</v>
      </c>
      <c r="C240" s="1">
        <v>39496</v>
      </c>
      <c r="D240" s="2"/>
      <c r="E240" s="1"/>
      <c r="G240" s="2">
        <v>61</v>
      </c>
      <c r="H240" t="s">
        <v>64</v>
      </c>
      <c r="I240" s="19">
        <v>8.9</v>
      </c>
      <c r="J240">
        <v>750</v>
      </c>
      <c r="K240" s="2">
        <f t="shared" si="2"/>
        <v>149.81273408239699</v>
      </c>
      <c r="L240" s="2"/>
      <c r="M240" s="9"/>
      <c r="N240" s="19">
        <v>17.05</v>
      </c>
      <c r="O240" s="19"/>
      <c r="P240" s="19"/>
      <c r="Q240" s="2"/>
      <c r="R240" s="2"/>
      <c r="S240" s="2"/>
      <c r="T240" s="2"/>
      <c r="U240" s="2"/>
      <c r="V240" s="2"/>
      <c r="W240" s="2"/>
      <c r="X240" s="9"/>
      <c r="Y240" s="9"/>
      <c r="Z240" s="9"/>
      <c r="AA240" s="9"/>
      <c r="AB240" s="9"/>
      <c r="AC240" s="2"/>
      <c r="AD240" s="9"/>
      <c r="AE240" s="9"/>
      <c r="AF240" s="2"/>
      <c r="AG240" s="9"/>
      <c r="AH240" s="9"/>
      <c r="AI240" s="9"/>
      <c r="AJ240" s="9"/>
      <c r="AK240" s="9"/>
      <c r="AL240" s="9"/>
      <c r="AM240" s="15"/>
      <c r="AN240" s="9"/>
      <c r="AO240" s="9"/>
      <c r="AP240" s="9"/>
      <c r="AQ240" s="2"/>
      <c r="AR240" s="2"/>
      <c r="AS240" s="2"/>
      <c r="AT240" s="2"/>
      <c r="AU240" s="2"/>
      <c r="AV240" s="2"/>
      <c r="AW240" s="2"/>
      <c r="AX240" s="9"/>
      <c r="AY240" s="2"/>
      <c r="AZ240" s="2"/>
      <c r="BA240" s="2"/>
      <c r="BB240" s="9"/>
      <c r="BC240" s="19"/>
      <c r="BD240" s="2"/>
      <c r="BE240" s="2"/>
      <c r="BF240" s="19"/>
      <c r="BG240" s="19"/>
      <c r="BH240" s="19"/>
      <c r="BI240" s="19"/>
      <c r="BJ240" s="19"/>
      <c r="BK240" s="19"/>
      <c r="BL240" s="19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9"/>
      <c r="BX240" s="2"/>
      <c r="BY240" s="2"/>
      <c r="BZ240" s="9"/>
      <c r="CA240" s="2"/>
      <c r="CB240" s="2"/>
      <c r="CC240" s="2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</row>
    <row r="241" spans="1:152" hidden="1" x14ac:dyDescent="0.45">
      <c r="A241" t="s">
        <v>110</v>
      </c>
      <c r="C241" s="1">
        <v>39503</v>
      </c>
      <c r="D241" s="2"/>
      <c r="E241" s="1"/>
      <c r="G241" s="2">
        <v>68</v>
      </c>
      <c r="H241" t="s">
        <v>64</v>
      </c>
      <c r="I241" s="19">
        <v>8.9</v>
      </c>
      <c r="J241">
        <v>750</v>
      </c>
      <c r="K241" s="2">
        <f t="shared" si="2"/>
        <v>149.81273408239699</v>
      </c>
      <c r="L241" s="2"/>
      <c r="M241" s="9"/>
      <c r="N241" s="9"/>
      <c r="O241" s="9"/>
      <c r="P241" s="9"/>
      <c r="Q241" s="2"/>
      <c r="R241" s="2"/>
      <c r="S241" s="2"/>
      <c r="T241" s="2"/>
      <c r="U241" s="2"/>
      <c r="V241" s="2"/>
      <c r="W241" s="2"/>
      <c r="X241" s="9"/>
      <c r="Y241" s="9"/>
      <c r="Z241" s="9"/>
      <c r="AA241" s="9"/>
      <c r="AB241" s="9"/>
      <c r="AC241" s="2">
        <v>354.28732490910835</v>
      </c>
      <c r="AD241" s="9"/>
      <c r="AE241" s="9"/>
      <c r="AF241" s="2">
        <v>241.67115426397586</v>
      </c>
      <c r="AG241" s="9">
        <v>3.9200497617513492</v>
      </c>
      <c r="AH241" s="9"/>
      <c r="AI241" s="9"/>
      <c r="AJ241" s="9"/>
      <c r="AK241" s="9"/>
      <c r="AL241" s="9"/>
      <c r="AM241" s="15">
        <f>AG241/AF241</f>
        <v>1.6220594359678955E-2</v>
      </c>
      <c r="AN241" s="9"/>
      <c r="AO241" s="9"/>
      <c r="AP241" s="9"/>
      <c r="AQ241" s="2">
        <v>3.4203872499307666</v>
      </c>
      <c r="AR241" s="2"/>
      <c r="AS241" s="2">
        <v>25.428809705695556</v>
      </c>
      <c r="AT241" s="2"/>
      <c r="AU241" s="2">
        <v>0</v>
      </c>
      <c r="AV241" s="2">
        <v>0</v>
      </c>
      <c r="AW241" s="2">
        <v>28.849196955626326</v>
      </c>
      <c r="AX241" s="9"/>
      <c r="AY241" s="2"/>
      <c r="AZ241" s="2">
        <f>AC241+AF241+AW241</f>
        <v>624.80767612871057</v>
      </c>
      <c r="BA241" s="2"/>
      <c r="BB241" s="9">
        <f>AW241/AZ241</f>
        <v>4.6172923377598492E-2</v>
      </c>
      <c r="BC241" s="19"/>
      <c r="BD241" s="2"/>
      <c r="BE241" s="2"/>
      <c r="BF241" s="19"/>
      <c r="BG241" s="19"/>
      <c r="BH241" s="19"/>
      <c r="BI241" s="19"/>
      <c r="BJ241" s="9">
        <f>AC241/AZ241</f>
        <v>0.56703420659659931</v>
      </c>
      <c r="BK241" s="9">
        <f>AF241/AZ241</f>
        <v>0.3867928700258022</v>
      </c>
      <c r="BL241" s="9">
        <f>AW241/AZ241</f>
        <v>4.6172923377598492E-2</v>
      </c>
      <c r="BM241" s="2">
        <v>92.557249830068685</v>
      </c>
      <c r="BN241" s="2">
        <v>27.181284944452131</v>
      </c>
      <c r="BO241" s="2">
        <v>65.375964885616554</v>
      </c>
      <c r="BP241" s="2">
        <v>0</v>
      </c>
      <c r="BQ241" s="2"/>
      <c r="BR241" s="2"/>
      <c r="BS241" s="2"/>
      <c r="BT241" s="2"/>
      <c r="BU241" s="2">
        <v>0</v>
      </c>
      <c r="BV241" s="2"/>
      <c r="BW241" s="9"/>
      <c r="BX241" s="2"/>
      <c r="BY241" s="2"/>
      <c r="BZ241" s="9"/>
      <c r="CA241" s="2"/>
      <c r="CB241" s="2"/>
      <c r="CC241" s="2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</row>
    <row r="242" spans="1:152" hidden="1" x14ac:dyDescent="0.45">
      <c r="A242" t="s">
        <v>110</v>
      </c>
      <c r="C242" s="1">
        <v>39504</v>
      </c>
      <c r="D242" s="2"/>
      <c r="E242" s="1"/>
      <c r="G242" s="2">
        <v>69</v>
      </c>
      <c r="H242" t="s">
        <v>64</v>
      </c>
      <c r="I242" s="19">
        <v>8.9</v>
      </c>
      <c r="J242">
        <v>750</v>
      </c>
      <c r="K242" s="2">
        <f t="shared" si="2"/>
        <v>149.81273408239699</v>
      </c>
      <c r="L242" s="2"/>
      <c r="M242" s="9"/>
      <c r="N242" s="19">
        <v>18.8</v>
      </c>
      <c r="O242" s="19"/>
      <c r="P242" s="19"/>
      <c r="Q242" s="2"/>
      <c r="R242" s="2"/>
      <c r="S242" s="2"/>
      <c r="T242" s="2"/>
      <c r="U242" s="2"/>
      <c r="V242" s="2"/>
      <c r="W242" s="2"/>
      <c r="X242" s="9"/>
      <c r="Y242" s="9"/>
      <c r="Z242" s="9"/>
      <c r="AA242" s="9"/>
      <c r="AB242" s="9"/>
      <c r="AC242" s="2"/>
      <c r="AD242" s="9"/>
      <c r="AE242" s="9"/>
      <c r="AF242" s="2"/>
      <c r="AG242" s="9"/>
      <c r="AH242" s="9"/>
      <c r="AI242" s="9"/>
      <c r="AJ242" s="9"/>
      <c r="AK242" s="9"/>
      <c r="AL242" s="9"/>
      <c r="AM242" s="15"/>
      <c r="AN242" s="9"/>
      <c r="AO242" s="9"/>
      <c r="AP242" s="9"/>
      <c r="AQ242" s="2"/>
      <c r="AR242" s="2"/>
      <c r="AS242" s="2"/>
      <c r="AT242" s="2"/>
      <c r="AU242" s="2"/>
      <c r="AV242" s="2"/>
      <c r="AW242" s="2"/>
      <c r="AX242" s="9"/>
      <c r="AY242" s="2"/>
      <c r="AZ242" s="2"/>
      <c r="BA242" s="2"/>
      <c r="BB242" s="9"/>
      <c r="BC242" s="19"/>
      <c r="BD242" s="2"/>
      <c r="BE242" s="2"/>
      <c r="BF242" s="19"/>
      <c r="BG242" s="19"/>
      <c r="BH242" s="19"/>
      <c r="BI242" s="19"/>
      <c r="BJ242" s="19"/>
      <c r="BK242" s="19"/>
      <c r="BL242" s="19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9"/>
      <c r="BX242" s="2"/>
      <c r="BY242" s="2"/>
      <c r="BZ242" s="9"/>
      <c r="CA242" s="2"/>
      <c r="CB242" s="2"/>
      <c r="CC242" s="2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</row>
    <row r="243" spans="1:152" hidden="1" x14ac:dyDescent="0.45">
      <c r="A243" t="s">
        <v>110</v>
      </c>
      <c r="C243" s="1">
        <v>39510</v>
      </c>
      <c r="D243" s="2"/>
      <c r="E243" s="1"/>
      <c r="G243" s="2">
        <v>75</v>
      </c>
      <c r="H243" t="s">
        <v>64</v>
      </c>
      <c r="I243" s="19">
        <v>8.9</v>
      </c>
      <c r="J243">
        <v>750</v>
      </c>
      <c r="K243" s="2">
        <f t="shared" si="2"/>
        <v>149.81273408239699</v>
      </c>
      <c r="L243" s="2"/>
      <c r="M243" s="9"/>
      <c r="N243" s="19">
        <v>19.899999999999999</v>
      </c>
      <c r="O243" s="19"/>
      <c r="P243" s="19"/>
      <c r="Q243" s="2"/>
      <c r="R243" s="2"/>
      <c r="S243" s="2"/>
      <c r="T243" s="2"/>
      <c r="U243" s="2"/>
      <c r="V243" s="2"/>
      <c r="W243" s="2"/>
      <c r="X243" s="9"/>
      <c r="Y243" s="9"/>
      <c r="Z243" s="9"/>
      <c r="AA243" s="9"/>
      <c r="AB243" s="9"/>
      <c r="AC243" s="2"/>
      <c r="AD243" s="9"/>
      <c r="AE243" s="9"/>
      <c r="AF243" s="2"/>
      <c r="AG243" s="9"/>
      <c r="AH243" s="9"/>
      <c r="AI243" s="9"/>
      <c r="AJ243" s="9"/>
      <c r="AK243" s="9"/>
      <c r="AL243" s="9"/>
      <c r="AM243" s="15"/>
      <c r="AN243" s="9"/>
      <c r="AO243" s="9"/>
      <c r="AP243" s="9"/>
      <c r="AQ243" s="2"/>
      <c r="AR243" s="2"/>
      <c r="AS243" s="2"/>
      <c r="AT243" s="2"/>
      <c r="AU243" s="2"/>
      <c r="AV243" s="2"/>
      <c r="AW243" s="2"/>
      <c r="AX243" s="9"/>
      <c r="AY243" s="2"/>
      <c r="AZ243" s="2"/>
      <c r="BA243" s="2"/>
      <c r="BB243" s="9"/>
      <c r="BC243" s="19"/>
      <c r="BD243" s="2"/>
      <c r="BE243" s="2"/>
      <c r="BF243" s="19"/>
      <c r="BG243" s="19"/>
      <c r="BH243" s="19"/>
      <c r="BI243" s="19"/>
      <c r="BJ243" s="19"/>
      <c r="BK243" s="19"/>
      <c r="BL243" s="19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9"/>
      <c r="BX243" s="2"/>
      <c r="BY243" s="2"/>
      <c r="BZ243" s="9"/>
      <c r="CA243" s="2"/>
      <c r="CB243" s="2"/>
      <c r="CC243" s="2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</row>
    <row r="244" spans="1:152" hidden="1" x14ac:dyDescent="0.45">
      <c r="A244" t="s">
        <v>110</v>
      </c>
      <c r="C244" s="1">
        <v>39514</v>
      </c>
      <c r="D244" s="2"/>
      <c r="E244" s="1"/>
      <c r="G244" s="2">
        <v>79</v>
      </c>
      <c r="H244" t="s">
        <v>64</v>
      </c>
      <c r="I244" s="19">
        <v>8.9</v>
      </c>
      <c r="J244">
        <v>750</v>
      </c>
      <c r="K244" s="2">
        <f t="shared" si="2"/>
        <v>149.81273408239699</v>
      </c>
      <c r="L244" s="2"/>
      <c r="M244" s="9"/>
      <c r="N244" s="19">
        <v>22.3</v>
      </c>
      <c r="O244" s="19"/>
      <c r="P244" s="19"/>
      <c r="Q244" s="2"/>
      <c r="R244" s="2"/>
      <c r="S244" s="2"/>
      <c r="T244" s="2"/>
      <c r="U244" s="2"/>
      <c r="V244" s="2"/>
      <c r="W244" s="2"/>
      <c r="X244" s="9"/>
      <c r="Y244" s="9"/>
      <c r="Z244" s="9"/>
      <c r="AA244" s="9"/>
      <c r="AB244" s="9"/>
      <c r="AC244" s="2"/>
      <c r="AD244" s="9"/>
      <c r="AE244" s="9"/>
      <c r="AF244" s="2"/>
      <c r="AG244" s="9"/>
      <c r="AH244" s="9"/>
      <c r="AI244" s="9"/>
      <c r="AJ244" s="9"/>
      <c r="AK244" s="9"/>
      <c r="AL244" s="9"/>
      <c r="AM244" s="15"/>
      <c r="AN244" s="9"/>
      <c r="AO244" s="9"/>
      <c r="AP244" s="9"/>
      <c r="AQ244" s="2"/>
      <c r="AR244" s="2"/>
      <c r="AS244" s="2"/>
      <c r="AT244" s="2"/>
      <c r="AU244" s="2"/>
      <c r="AV244" s="2"/>
      <c r="AW244" s="2"/>
      <c r="AX244" s="9"/>
      <c r="AY244" s="2"/>
      <c r="AZ244" s="2"/>
      <c r="BA244" s="2"/>
      <c r="BB244" s="9"/>
      <c r="BC244" s="19"/>
      <c r="BD244" s="2"/>
      <c r="BE244" s="2"/>
      <c r="BF244" s="19"/>
      <c r="BG244" s="19"/>
      <c r="BH244" s="19"/>
      <c r="BI244" s="19"/>
      <c r="BJ244" s="19"/>
      <c r="BK244" s="19"/>
      <c r="BL244" s="19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9"/>
      <c r="BX244" s="2"/>
      <c r="BY244" s="2"/>
      <c r="BZ244" s="9"/>
      <c r="CA244" s="2"/>
      <c r="CB244" s="2"/>
      <c r="CC244" s="2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</row>
    <row r="245" spans="1:152" hidden="1" x14ac:dyDescent="0.45">
      <c r="A245" t="s">
        <v>110</v>
      </c>
      <c r="C245" s="1">
        <v>39518</v>
      </c>
      <c r="D245" s="2">
        <v>6</v>
      </c>
      <c r="E245" s="1" t="s">
        <v>229</v>
      </c>
      <c r="F245" t="s">
        <v>78</v>
      </c>
      <c r="G245" s="2">
        <v>83</v>
      </c>
      <c r="H245" t="s">
        <v>64</v>
      </c>
      <c r="I245" s="19">
        <v>8.9</v>
      </c>
      <c r="J245">
        <v>750</v>
      </c>
      <c r="K245" s="2">
        <f t="shared" si="2"/>
        <v>149.81273408239699</v>
      </c>
      <c r="L245" s="2"/>
      <c r="M245" s="9"/>
      <c r="N245" s="9"/>
      <c r="O245" s="9"/>
      <c r="P245" s="9"/>
      <c r="Q245" s="2"/>
      <c r="R245" s="2"/>
      <c r="S245" s="2"/>
      <c r="T245" s="2"/>
      <c r="U245" s="2"/>
      <c r="V245" s="2"/>
      <c r="W245" s="2"/>
      <c r="X245" s="9"/>
      <c r="Y245" s="9"/>
      <c r="Z245" s="9"/>
      <c r="AA245" s="9"/>
      <c r="AB245" s="9"/>
      <c r="AC245" s="2">
        <v>447.26608178308669</v>
      </c>
      <c r="AD245" s="9"/>
      <c r="AE245" s="9"/>
      <c r="AF245" s="2">
        <v>242.01508727234477</v>
      </c>
      <c r="AG245" s="9">
        <v>3.4877668412809921</v>
      </c>
      <c r="AH245" s="9"/>
      <c r="AI245" s="9"/>
      <c r="AJ245" s="9"/>
      <c r="AK245" s="9"/>
      <c r="AL245" s="9"/>
      <c r="AM245" s="15">
        <f>AG245/AF245</f>
        <v>1.4411361211361724E-2</v>
      </c>
      <c r="AN245" s="9"/>
      <c r="AO245" s="9"/>
      <c r="AP245" s="9"/>
      <c r="AQ245" s="2">
        <v>11.083193201885926</v>
      </c>
      <c r="AR245" s="2"/>
      <c r="AS245" s="2">
        <v>121.46642900266286</v>
      </c>
      <c r="AT245" s="2"/>
      <c r="AU245" s="2">
        <v>0</v>
      </c>
      <c r="AV245" s="2">
        <v>0</v>
      </c>
      <c r="AW245" s="2">
        <v>132.5496222045488</v>
      </c>
      <c r="AX245" s="9"/>
      <c r="AY245" s="2"/>
      <c r="AZ245" s="2">
        <f>AC245+AF245+AW245</f>
        <v>821.83079125998029</v>
      </c>
      <c r="BA245" s="2"/>
      <c r="BB245" s="9">
        <f>AW245/AZ245</f>
        <v>0.16128578244352695</v>
      </c>
      <c r="BC245" s="19"/>
      <c r="BD245" s="2"/>
      <c r="BE245" s="2"/>
      <c r="BF245" s="19"/>
      <c r="BG245" s="19"/>
      <c r="BH245" s="19"/>
      <c r="BI245" s="19"/>
      <c r="BJ245" s="9">
        <f>AC245/AZ245</f>
        <v>0.54423135095408859</v>
      </c>
      <c r="BK245" s="9">
        <f>AF245/AZ245</f>
        <v>0.29448286660238437</v>
      </c>
      <c r="BL245" s="9">
        <f>AW245/AZ245</f>
        <v>0.16128578244352695</v>
      </c>
      <c r="BM245" s="2">
        <v>155.50795166045251</v>
      </c>
      <c r="BN245" s="2">
        <v>102.71616029674261</v>
      </c>
      <c r="BO245" s="2">
        <v>52.791791363709883</v>
      </c>
      <c r="BP245" s="2">
        <v>0</v>
      </c>
      <c r="BQ245" s="2"/>
      <c r="BR245" s="2"/>
      <c r="BS245" s="2"/>
      <c r="BT245" s="2"/>
      <c r="BU245" s="2">
        <v>0</v>
      </c>
      <c r="BV245" s="2"/>
      <c r="BW245" s="9"/>
      <c r="BX245" s="2"/>
      <c r="BY245" s="2"/>
      <c r="BZ245" s="9"/>
      <c r="CA245" s="2"/>
      <c r="CB245" s="2"/>
      <c r="CC245" s="2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</row>
    <row r="246" spans="1:152" hidden="1" x14ac:dyDescent="0.45">
      <c r="A246" t="s">
        <v>110</v>
      </c>
      <c r="C246" s="1">
        <v>39532</v>
      </c>
      <c r="D246" s="2"/>
      <c r="E246" s="1"/>
      <c r="G246" s="2">
        <v>97</v>
      </c>
      <c r="H246" t="s">
        <v>64</v>
      </c>
      <c r="I246" s="19">
        <v>8.9</v>
      </c>
      <c r="J246">
        <v>750</v>
      </c>
      <c r="K246" s="2">
        <f t="shared" si="2"/>
        <v>149.81273408239699</v>
      </c>
      <c r="L246" s="2"/>
      <c r="M246" s="9"/>
      <c r="N246" s="9"/>
      <c r="O246" s="9"/>
      <c r="P246" s="9"/>
      <c r="Q246" s="2"/>
      <c r="R246" s="2"/>
      <c r="S246" s="2"/>
      <c r="T246" s="2"/>
      <c r="U246" s="2"/>
      <c r="V246" s="2"/>
      <c r="W246" s="2"/>
      <c r="X246" s="9"/>
      <c r="Y246" s="9"/>
      <c r="Z246" s="9"/>
      <c r="AA246" s="9"/>
      <c r="AB246" s="9"/>
      <c r="AC246" s="2">
        <v>501.37263845341295</v>
      </c>
      <c r="AD246" s="9"/>
      <c r="AE246" s="9"/>
      <c r="AF246" s="2">
        <v>265.30564440729563</v>
      </c>
      <c r="AG246" s="9">
        <v>3.5670219604326188</v>
      </c>
      <c r="AH246" s="9"/>
      <c r="AI246" s="9"/>
      <c r="AJ246" s="9"/>
      <c r="AK246" s="9"/>
      <c r="AL246" s="9"/>
      <c r="AM246" s="15">
        <f>AG246/AF246</f>
        <v>1.3444953153565583E-2</v>
      </c>
      <c r="AN246" s="9"/>
      <c r="AO246" s="9"/>
      <c r="AP246" s="9"/>
      <c r="AQ246" s="2">
        <v>6.5984103262293816</v>
      </c>
      <c r="AR246" s="2"/>
      <c r="AS246" s="2">
        <v>309.85691636642923</v>
      </c>
      <c r="AT246" s="2"/>
      <c r="AU246" s="2">
        <v>0</v>
      </c>
      <c r="AV246" s="2">
        <v>0</v>
      </c>
      <c r="AW246" s="2">
        <v>316.45532669265862</v>
      </c>
      <c r="AX246" s="9"/>
      <c r="AY246" s="2"/>
      <c r="AZ246" s="2">
        <f>AC246+AF246+AW246</f>
        <v>1083.1336095533673</v>
      </c>
      <c r="BA246" s="2"/>
      <c r="BB246" s="9">
        <f>AW246/AZ246</f>
        <v>0.29216647318621175</v>
      </c>
      <c r="BC246" s="19"/>
      <c r="BD246" s="2"/>
      <c r="BE246" s="2"/>
      <c r="BF246" s="19"/>
      <c r="BG246" s="19"/>
      <c r="BH246" s="19"/>
      <c r="BI246" s="19"/>
      <c r="BJ246" s="9">
        <f>AC246/AZ246</f>
        <v>0.46289085116669509</v>
      </c>
      <c r="BK246" s="9">
        <f>AF246/AZ246</f>
        <v>0.24494267564709313</v>
      </c>
      <c r="BL246" s="9">
        <f>AW246/AZ246</f>
        <v>0.29216647318621175</v>
      </c>
      <c r="BM246" s="2">
        <v>181.15547150868647</v>
      </c>
      <c r="BN246" s="2">
        <v>49.046464961376877</v>
      </c>
      <c r="BO246" s="2">
        <v>132.1090065473096</v>
      </c>
      <c r="BP246" s="2">
        <v>0</v>
      </c>
      <c r="BQ246" s="2"/>
      <c r="BR246" s="2"/>
      <c r="BS246" s="2"/>
      <c r="BT246" s="2"/>
      <c r="BU246" s="2">
        <v>0</v>
      </c>
      <c r="BV246" s="2"/>
      <c r="BW246" s="9"/>
      <c r="BX246" s="2"/>
      <c r="BY246" s="2"/>
      <c r="BZ246" s="9"/>
      <c r="CA246" s="2"/>
      <c r="CB246" s="2"/>
      <c r="CC246" s="2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</row>
    <row r="247" spans="1:152" hidden="1" x14ac:dyDescent="0.45">
      <c r="A247" t="s">
        <v>110</v>
      </c>
      <c r="C247" s="1">
        <v>39533</v>
      </c>
      <c r="D247" s="2"/>
      <c r="E247" s="1"/>
      <c r="G247" s="2">
        <v>98</v>
      </c>
      <c r="H247" t="s">
        <v>64</v>
      </c>
      <c r="I247" s="19">
        <v>8.9</v>
      </c>
      <c r="J247">
        <v>750</v>
      </c>
      <c r="K247" s="2">
        <f t="shared" si="2"/>
        <v>149.81273408239699</v>
      </c>
      <c r="L247" s="2"/>
      <c r="M247" s="9"/>
      <c r="N247" s="19">
        <v>23.7</v>
      </c>
      <c r="O247" s="19"/>
      <c r="P247" s="19"/>
      <c r="Q247" s="2"/>
      <c r="R247" s="2"/>
      <c r="S247" s="2"/>
      <c r="T247" s="2"/>
      <c r="U247" s="2"/>
      <c r="V247" s="2"/>
      <c r="W247" s="2"/>
      <c r="X247" s="9"/>
      <c r="Y247" s="9"/>
      <c r="Z247" s="9"/>
      <c r="AA247" s="9"/>
      <c r="AB247" s="9"/>
      <c r="AC247" s="2"/>
      <c r="AD247" s="9"/>
      <c r="AE247" s="9"/>
      <c r="AF247" s="2"/>
      <c r="AG247" s="9"/>
      <c r="AH247" s="9"/>
      <c r="AI247" s="9"/>
      <c r="AJ247" s="9"/>
      <c r="AK247" s="9"/>
      <c r="AL247" s="9"/>
      <c r="AM247" s="15"/>
      <c r="AN247" s="9"/>
      <c r="AO247" s="9"/>
      <c r="AP247" s="9"/>
      <c r="AQ247" s="2"/>
      <c r="AR247" s="2"/>
      <c r="AS247" s="2"/>
      <c r="AT247" s="2"/>
      <c r="AU247" s="2"/>
      <c r="AV247" s="2"/>
      <c r="AW247" s="2"/>
      <c r="AX247" s="9"/>
      <c r="AY247" s="2"/>
      <c r="AZ247" s="2"/>
      <c r="BA247" s="2"/>
      <c r="BB247" s="9"/>
      <c r="BC247" s="19"/>
      <c r="BD247" s="2"/>
      <c r="BE247" s="2"/>
      <c r="BF247" s="19"/>
      <c r="BG247" s="19"/>
      <c r="BH247" s="19"/>
      <c r="BI247" s="19"/>
      <c r="BJ247" s="19"/>
      <c r="BK247" s="19"/>
      <c r="BL247" s="19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9"/>
      <c r="BX247" s="2"/>
      <c r="BY247" s="2"/>
      <c r="BZ247" s="9"/>
      <c r="CA247" s="2"/>
      <c r="CB247" s="2"/>
      <c r="CC247" s="2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</row>
    <row r="248" spans="1:152" hidden="1" x14ac:dyDescent="0.45">
      <c r="A248" t="s">
        <v>110</v>
      </c>
      <c r="C248" s="1">
        <v>39541</v>
      </c>
      <c r="D248" s="2">
        <v>7</v>
      </c>
      <c r="E248" t="s">
        <v>197</v>
      </c>
      <c r="F248" t="s">
        <v>14</v>
      </c>
      <c r="G248" s="2">
        <v>106</v>
      </c>
      <c r="H248" t="s">
        <v>64</v>
      </c>
      <c r="I248" s="19">
        <v>8.9</v>
      </c>
      <c r="J248">
        <v>750</v>
      </c>
      <c r="K248" s="2">
        <f t="shared" si="2"/>
        <v>149.81273408239699</v>
      </c>
      <c r="L248" s="2"/>
      <c r="M248" s="9"/>
      <c r="N248" s="9"/>
      <c r="O248" s="9"/>
      <c r="P248" s="9"/>
      <c r="Q248" s="2"/>
      <c r="R248" s="2"/>
      <c r="S248" s="2"/>
      <c r="T248" s="2"/>
      <c r="U248" s="2">
        <v>106</v>
      </c>
      <c r="V248" s="2"/>
      <c r="W248" s="2"/>
      <c r="X248" s="9"/>
      <c r="Y248" s="9"/>
      <c r="Z248" s="9"/>
      <c r="AA248" s="9"/>
      <c r="AB248" s="9"/>
      <c r="AC248" s="2"/>
      <c r="AD248" s="9"/>
      <c r="AE248" s="9"/>
      <c r="AF248" s="2"/>
      <c r="AG248" s="9"/>
      <c r="AH248" s="9"/>
      <c r="AI248" s="9"/>
      <c r="AJ248" s="9"/>
      <c r="AK248" s="9"/>
      <c r="AL248" s="9"/>
      <c r="AM248" s="15"/>
      <c r="AN248" s="9"/>
      <c r="AO248" s="9"/>
      <c r="AP248" s="9"/>
      <c r="AQ248" s="2"/>
      <c r="AR248" s="2"/>
      <c r="AS248" s="2"/>
      <c r="AT248" s="2"/>
      <c r="AU248" s="2"/>
      <c r="AV248" s="2"/>
      <c r="AW248" s="2"/>
      <c r="AX248" s="9"/>
      <c r="AY248" s="2"/>
      <c r="AZ248" s="2"/>
      <c r="BA248" s="2"/>
      <c r="BB248" s="9"/>
      <c r="BC248" s="19"/>
      <c r="BD248" s="2"/>
      <c r="BE248" s="2"/>
      <c r="BF248" s="19"/>
      <c r="BG248" s="19"/>
      <c r="BH248" s="19"/>
      <c r="BI248" s="19"/>
      <c r="BJ248" s="19"/>
      <c r="BK248" s="19"/>
      <c r="BL248" s="19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9"/>
      <c r="BX248" s="2"/>
      <c r="BY248" s="2"/>
      <c r="BZ248" s="9"/>
      <c r="CA248" s="2"/>
      <c r="CB248" s="2"/>
      <c r="CC248" s="2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</row>
    <row r="249" spans="1:152" hidden="1" x14ac:dyDescent="0.45">
      <c r="A249" t="s">
        <v>110</v>
      </c>
      <c r="C249" s="1">
        <v>39552</v>
      </c>
      <c r="D249" s="2"/>
      <c r="E249" s="1"/>
      <c r="G249" s="2">
        <v>117</v>
      </c>
      <c r="H249" t="s">
        <v>64</v>
      </c>
      <c r="I249" s="19">
        <v>8.9</v>
      </c>
      <c r="J249">
        <v>750</v>
      </c>
      <c r="K249" s="2">
        <f t="shared" si="2"/>
        <v>149.81273408239699</v>
      </c>
      <c r="L249" s="2"/>
      <c r="M249" s="9"/>
      <c r="N249" s="9"/>
      <c r="O249" s="9"/>
      <c r="P249" s="9"/>
      <c r="Q249" s="2"/>
      <c r="R249" s="2"/>
      <c r="S249" s="2"/>
      <c r="T249" s="2"/>
      <c r="U249" s="2"/>
      <c r="V249" s="2"/>
      <c r="W249" s="2"/>
      <c r="X249" s="9"/>
      <c r="Y249" s="9"/>
      <c r="Z249" s="9"/>
      <c r="AA249" s="9"/>
      <c r="AB249" s="9"/>
      <c r="AC249" s="2">
        <v>622.27477565297443</v>
      </c>
      <c r="AD249" s="9"/>
      <c r="AE249" s="9"/>
      <c r="AF249" s="2">
        <v>284.54403153757437</v>
      </c>
      <c r="AG249" s="9">
        <v>3.6008889967864839</v>
      </c>
      <c r="AH249" s="9"/>
      <c r="AI249" s="9"/>
      <c r="AJ249" s="9"/>
      <c r="AK249" s="9"/>
      <c r="AL249" s="9"/>
      <c r="AM249" s="15">
        <f>AG249/AF249</f>
        <v>1.2654944745558588E-2</v>
      </c>
      <c r="AN249" s="9"/>
      <c r="AO249" s="9"/>
      <c r="AP249" s="9"/>
      <c r="AQ249" s="2">
        <v>4.6919519895478707</v>
      </c>
      <c r="AR249" s="2"/>
      <c r="AS249" s="2">
        <v>609.97737489695771</v>
      </c>
      <c r="AT249" s="2"/>
      <c r="AU249" s="2">
        <v>0</v>
      </c>
      <c r="AV249" s="2">
        <v>0</v>
      </c>
      <c r="AW249" s="2">
        <v>614.66932688650559</v>
      </c>
      <c r="AX249" s="9"/>
      <c r="AY249" s="2"/>
      <c r="AZ249" s="2">
        <f>AC249+AF249+AW249</f>
        <v>1521.4881340770544</v>
      </c>
      <c r="BA249" s="2"/>
      <c r="BB249" s="9">
        <f>AW249/AZ249</f>
        <v>0.4039921923277886</v>
      </c>
      <c r="BC249" s="19"/>
      <c r="BD249" s="2"/>
      <c r="BE249" s="2"/>
      <c r="BF249" s="19"/>
      <c r="BG249" s="19"/>
      <c r="BH249" s="19"/>
      <c r="BI249" s="19"/>
      <c r="BJ249" s="9">
        <f>AC249/AZ249</f>
        <v>0.40899088314642085</v>
      </c>
      <c r="BK249" s="9">
        <f>AF249/AZ249</f>
        <v>0.18701692452579055</v>
      </c>
      <c r="BL249" s="9">
        <f>AW249/AZ249</f>
        <v>0.4039921923277886</v>
      </c>
      <c r="BM249" s="2">
        <v>186.80696158830591</v>
      </c>
      <c r="BN249" s="2">
        <v>23.32949333963127</v>
      </c>
      <c r="BO249" s="2">
        <v>163.47746824867465</v>
      </c>
      <c r="BP249" s="2">
        <v>0</v>
      </c>
      <c r="BQ249" s="2"/>
      <c r="BR249" s="2"/>
      <c r="BS249" s="2"/>
      <c r="BT249" s="2"/>
      <c r="BU249" s="2">
        <v>0</v>
      </c>
      <c r="BV249" s="2"/>
      <c r="BW249" s="9"/>
      <c r="BX249" s="2"/>
      <c r="BY249" s="2"/>
      <c r="BZ249" s="9"/>
      <c r="CA249" s="2"/>
      <c r="CB249" s="2"/>
      <c r="CC249" s="2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</row>
    <row r="250" spans="1:152" hidden="1" x14ac:dyDescent="0.45">
      <c r="A250" t="s">
        <v>110</v>
      </c>
      <c r="C250" s="1">
        <v>39555</v>
      </c>
      <c r="D250" s="2"/>
      <c r="E250" s="1"/>
      <c r="G250" s="2">
        <v>120</v>
      </c>
      <c r="H250" t="s">
        <v>64</v>
      </c>
      <c r="I250" s="19">
        <v>8.9</v>
      </c>
      <c r="J250">
        <v>750</v>
      </c>
      <c r="K250" s="2">
        <f t="shared" si="2"/>
        <v>149.81273408239699</v>
      </c>
      <c r="L250" s="2"/>
      <c r="M250" s="9"/>
      <c r="N250" s="19">
        <v>27.7</v>
      </c>
      <c r="O250" s="19"/>
      <c r="P250" s="19"/>
      <c r="Q250" s="2"/>
      <c r="R250" s="2"/>
      <c r="S250" s="2"/>
      <c r="T250" s="2"/>
      <c r="U250" s="2"/>
      <c r="V250" s="2"/>
      <c r="W250" s="2"/>
      <c r="X250" s="9"/>
      <c r="Y250" s="9"/>
      <c r="Z250" s="9"/>
      <c r="AA250" s="9"/>
      <c r="AB250" s="9"/>
      <c r="AC250" s="2"/>
      <c r="AD250" s="9"/>
      <c r="AE250" s="9"/>
      <c r="AF250" s="2"/>
      <c r="AG250" s="9"/>
      <c r="AH250" s="9"/>
      <c r="AI250" s="9"/>
      <c r="AJ250" s="9"/>
      <c r="AK250" s="9"/>
      <c r="AL250" s="9"/>
      <c r="AM250" s="15"/>
      <c r="AN250" s="9"/>
      <c r="AO250" s="9"/>
      <c r="AP250" s="9"/>
      <c r="AQ250" s="2"/>
      <c r="AR250" s="2"/>
      <c r="AS250" s="2"/>
      <c r="AT250" s="2"/>
      <c r="AU250" s="2"/>
      <c r="AV250" s="2"/>
      <c r="AW250" s="2"/>
      <c r="AX250" s="9"/>
      <c r="AY250" s="2"/>
      <c r="AZ250" s="2"/>
      <c r="BA250" s="2"/>
      <c r="BB250" s="9"/>
      <c r="BC250" s="19"/>
      <c r="BD250" s="2"/>
      <c r="BE250" s="2"/>
      <c r="BF250" s="19"/>
      <c r="BG250" s="19"/>
      <c r="BH250" s="19"/>
      <c r="BI250" s="19"/>
      <c r="BJ250" s="19"/>
      <c r="BK250" s="19"/>
      <c r="BL250" s="19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9"/>
      <c r="BX250" s="2"/>
      <c r="BY250" s="2"/>
      <c r="BZ250" s="9"/>
      <c r="CA250" s="2"/>
      <c r="CB250" s="2"/>
      <c r="CC250" s="2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</row>
    <row r="251" spans="1:152" hidden="1" x14ac:dyDescent="0.45">
      <c r="A251" t="s">
        <v>110</v>
      </c>
      <c r="C251" s="1">
        <v>39566</v>
      </c>
      <c r="D251" s="2"/>
      <c r="E251" s="1"/>
      <c r="G251" s="2">
        <v>131</v>
      </c>
      <c r="H251" t="s">
        <v>64</v>
      </c>
      <c r="I251" s="19">
        <v>8.9</v>
      </c>
      <c r="J251">
        <v>750</v>
      </c>
      <c r="K251" s="2">
        <f t="shared" si="2"/>
        <v>149.81273408239699</v>
      </c>
      <c r="L251" s="2"/>
      <c r="M251" s="9"/>
      <c r="N251" s="9"/>
      <c r="O251" s="9"/>
      <c r="P251" s="9"/>
      <c r="Q251" s="2"/>
      <c r="R251" s="2"/>
      <c r="S251" s="2"/>
      <c r="T251" s="2"/>
      <c r="U251" s="2"/>
      <c r="V251" s="2"/>
      <c r="W251" s="2"/>
      <c r="X251" s="9"/>
      <c r="Y251" s="9"/>
      <c r="Z251" s="9"/>
      <c r="AA251" s="9"/>
      <c r="AB251" s="9"/>
      <c r="AC251" s="2">
        <v>605.58668093311405</v>
      </c>
      <c r="AD251" s="9"/>
      <c r="AE251" s="9"/>
      <c r="AF251" s="2"/>
      <c r="AG251" s="9">
        <v>2.3352618730536006</v>
      </c>
      <c r="AH251" s="9"/>
      <c r="AI251" s="9"/>
      <c r="AJ251" s="9"/>
      <c r="AK251" s="9"/>
      <c r="AL251" s="9"/>
      <c r="AM251" s="15"/>
      <c r="AN251" s="9"/>
      <c r="AO251" s="9"/>
      <c r="AP251" s="9"/>
      <c r="AQ251" s="2">
        <v>0.18979362514412601</v>
      </c>
      <c r="AR251" s="2"/>
      <c r="AS251" s="2">
        <v>462.24462320667135</v>
      </c>
      <c r="AT251" s="2"/>
      <c r="AU251" s="2">
        <v>7.9919380475262809</v>
      </c>
      <c r="AV251" s="2">
        <v>0</v>
      </c>
      <c r="AW251" s="2">
        <v>470.42635487934177</v>
      </c>
      <c r="AX251" s="9"/>
      <c r="AY251" s="2"/>
      <c r="AZ251" s="2">
        <f>AC251+AF251+AW251</f>
        <v>1076.0130358124559</v>
      </c>
      <c r="BA251" s="2"/>
      <c r="BB251" s="9">
        <f>AW251/AZ251</f>
        <v>0.43719391793812329</v>
      </c>
      <c r="BC251" s="19"/>
      <c r="BD251" s="2"/>
      <c r="BE251" s="2"/>
      <c r="BF251" s="19"/>
      <c r="BG251" s="19"/>
      <c r="BH251" s="19"/>
      <c r="BI251" s="19"/>
      <c r="BJ251" s="9">
        <f>AC251/AZ251</f>
        <v>0.56280608206187666</v>
      </c>
      <c r="BK251" s="9">
        <f>AF251/AZ251</f>
        <v>0</v>
      </c>
      <c r="BL251" s="9">
        <f>AW251/AZ251</f>
        <v>0.43719391793812329</v>
      </c>
      <c r="BM251" s="2">
        <v>196.91064409571334</v>
      </c>
      <c r="BN251" s="2">
        <v>1.6950126407722363</v>
      </c>
      <c r="BO251" s="2">
        <v>148.54116656098245</v>
      </c>
      <c r="BP251" s="2">
        <v>44.176984254106692</v>
      </c>
      <c r="BQ251" s="2"/>
      <c r="BR251" s="2"/>
      <c r="BS251" s="2"/>
      <c r="BT251" s="2"/>
      <c r="BU251" s="2">
        <v>2.4974806398519629</v>
      </c>
      <c r="BV251" s="2"/>
      <c r="BW251" s="9"/>
      <c r="BX251" s="2"/>
      <c r="BY251" s="2"/>
      <c r="BZ251" s="9"/>
      <c r="CA251" s="2"/>
      <c r="CB251" s="2"/>
      <c r="CC251" s="2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</row>
    <row r="252" spans="1:152" hidden="1" x14ac:dyDescent="0.45">
      <c r="A252" t="s">
        <v>110</v>
      </c>
      <c r="C252" s="1">
        <v>39580</v>
      </c>
      <c r="D252" s="2"/>
      <c r="E252" s="1"/>
      <c r="G252" s="2">
        <v>145</v>
      </c>
      <c r="H252" t="s">
        <v>64</v>
      </c>
      <c r="I252" s="19">
        <v>8.9</v>
      </c>
      <c r="J252">
        <v>750</v>
      </c>
      <c r="K252" s="2">
        <f t="shared" si="2"/>
        <v>149.81273408239699</v>
      </c>
      <c r="L252" s="2"/>
      <c r="M252" s="9"/>
      <c r="N252" s="9"/>
      <c r="O252" s="9"/>
      <c r="P252" s="9"/>
      <c r="Q252" s="2"/>
      <c r="R252" s="2"/>
      <c r="S252" s="2"/>
      <c r="T252" s="2"/>
      <c r="U252" s="2"/>
      <c r="V252" s="2"/>
      <c r="W252" s="2"/>
      <c r="X252" s="9"/>
      <c r="Y252" s="9"/>
      <c r="Z252" s="9"/>
      <c r="AA252" s="9"/>
      <c r="AB252" s="9"/>
      <c r="AC252" s="2">
        <v>628.89858621325402</v>
      </c>
      <c r="AD252" s="9"/>
      <c r="AE252" s="9"/>
      <c r="AF252" s="2">
        <v>227.58277585516248</v>
      </c>
      <c r="AG252" s="9">
        <v>3.0726895815648052</v>
      </c>
      <c r="AH252" s="9"/>
      <c r="AI252" s="9"/>
      <c r="AJ252" s="9"/>
      <c r="AK252" s="9"/>
      <c r="AL252" s="9"/>
      <c r="AM252" s="15">
        <f>AG252/AF252</f>
        <v>1.3501415342259102E-2</v>
      </c>
      <c r="AN252" s="9"/>
      <c r="AO252" s="9"/>
      <c r="AP252" s="9"/>
      <c r="AQ252" s="2">
        <v>0.94776151239608963</v>
      </c>
      <c r="AR252" s="2"/>
      <c r="AS252" s="2">
        <v>551.12632560738803</v>
      </c>
      <c r="AT252" s="2"/>
      <c r="AU252" s="2">
        <v>1.5672225117248566</v>
      </c>
      <c r="AV252" s="2">
        <v>300.97104878270329</v>
      </c>
      <c r="AW252" s="2">
        <v>854.61235841421217</v>
      </c>
      <c r="AX252" s="9"/>
      <c r="AY252" s="2"/>
      <c r="AZ252" s="2">
        <f>AC252+AF252+AW252</f>
        <v>1711.0937204826287</v>
      </c>
      <c r="BA252" s="2"/>
      <c r="BB252" s="9">
        <f>AW252/AZ252</f>
        <v>0.49945385701793205</v>
      </c>
      <c r="BC252" s="19"/>
      <c r="BD252" s="2"/>
      <c r="BE252" s="2"/>
      <c r="BF252" s="19"/>
      <c r="BG252" s="19"/>
      <c r="BH252" s="19"/>
      <c r="BI252" s="19"/>
      <c r="BJ252" s="9">
        <f>AC252/AZ252</f>
        <v>0.36754187025820406</v>
      </c>
      <c r="BK252" s="9">
        <f>AF252/AZ252</f>
        <v>0.13300427272386389</v>
      </c>
      <c r="BL252" s="9">
        <f>AW252/AZ252</f>
        <v>0.49945385701793205</v>
      </c>
      <c r="BM252" s="2">
        <v>153.62958129596689</v>
      </c>
      <c r="BN252" s="2">
        <v>6.3184100826405984</v>
      </c>
      <c r="BO252" s="2">
        <v>96.801604858327053</v>
      </c>
      <c r="BP252" s="2">
        <v>49.856556975113882</v>
      </c>
      <c r="BQ252" s="2"/>
      <c r="BR252" s="2"/>
      <c r="BS252" s="2"/>
      <c r="BT252" s="2"/>
      <c r="BU252" s="2">
        <v>0.6530093798853569</v>
      </c>
      <c r="BV252" s="2"/>
      <c r="BW252" s="9"/>
      <c r="BX252" s="2"/>
      <c r="BY252" s="2"/>
      <c r="BZ252" s="9"/>
      <c r="CA252" s="2"/>
      <c r="CB252" s="2"/>
      <c r="CC252" s="2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</row>
    <row r="253" spans="1:152" hidden="1" x14ac:dyDescent="0.45">
      <c r="A253" t="s">
        <v>110</v>
      </c>
      <c r="C253" s="1">
        <v>39594</v>
      </c>
      <c r="D253" s="2"/>
      <c r="E253" s="1"/>
      <c r="G253" s="2">
        <v>159</v>
      </c>
      <c r="H253" t="s">
        <v>64</v>
      </c>
      <c r="I253" s="19">
        <v>8.9</v>
      </c>
      <c r="J253">
        <v>750</v>
      </c>
      <c r="K253" s="2">
        <f t="shared" si="2"/>
        <v>149.81273408239699</v>
      </c>
      <c r="L253" s="2"/>
      <c r="M253" s="9"/>
      <c r="N253" s="9"/>
      <c r="O253" s="9"/>
      <c r="P253" s="9"/>
      <c r="Q253" s="2"/>
      <c r="R253" s="2"/>
      <c r="S253" s="2"/>
      <c r="T253" s="2"/>
      <c r="U253" s="2"/>
      <c r="V253" s="2"/>
      <c r="W253" s="2"/>
      <c r="X253" s="9"/>
      <c r="Y253" s="9"/>
      <c r="Z253" s="9"/>
      <c r="AA253" s="9"/>
      <c r="AB253" s="9"/>
      <c r="AC253" s="2">
        <v>655.22123354966902</v>
      </c>
      <c r="AD253" s="9"/>
      <c r="AE253" s="9"/>
      <c r="AF253" s="2">
        <v>189.62978833182854</v>
      </c>
      <c r="AG253" s="9">
        <v>2.7637837489807935</v>
      </c>
      <c r="AH253" s="9"/>
      <c r="AI253" s="9"/>
      <c r="AJ253" s="9"/>
      <c r="AK253" s="9"/>
      <c r="AL253" s="9"/>
      <c r="AM253" s="15">
        <f>AG253/AF253</f>
        <v>1.4574628666169874E-2</v>
      </c>
      <c r="AN253" s="9"/>
      <c r="AO253" s="9"/>
      <c r="AP253" s="9"/>
      <c r="AQ253" s="2">
        <v>0</v>
      </c>
      <c r="AR253" s="2"/>
      <c r="AS253" s="2">
        <v>423.51907228984402</v>
      </c>
      <c r="AT253" s="2"/>
      <c r="AU253" s="2">
        <v>35.619688632686795</v>
      </c>
      <c r="AV253" s="2">
        <v>439.45472501808581</v>
      </c>
      <c r="AW253" s="2">
        <v>898.59348594061669</v>
      </c>
      <c r="AX253" s="9"/>
      <c r="AY253" s="2"/>
      <c r="AZ253" s="2">
        <f>AC253+AF253+AW253</f>
        <v>1743.4445078221142</v>
      </c>
      <c r="BA253" s="2"/>
      <c r="BB253" s="9">
        <f>AW253/AZ253</f>
        <v>0.51541272573288077</v>
      </c>
      <c r="BC253" s="19"/>
      <c r="BD253" s="2"/>
      <c r="BE253" s="2"/>
      <c r="BF253" s="19"/>
      <c r="BG253" s="19"/>
      <c r="BH253" s="19"/>
      <c r="BI253" s="19"/>
      <c r="BJ253" s="9">
        <f>AC253/AZ253</f>
        <v>0.37581995332226659</v>
      </c>
      <c r="BK253" s="9">
        <f>AF253/AZ253</f>
        <v>0.10876732094485263</v>
      </c>
      <c r="BL253" s="9">
        <f>AW253/AZ253</f>
        <v>0.51541272573288077</v>
      </c>
      <c r="BM253" s="2">
        <v>181.79196164705826</v>
      </c>
      <c r="BN253" s="2">
        <v>0</v>
      </c>
      <c r="BO253" s="2">
        <v>93.220178533572735</v>
      </c>
      <c r="BP253" s="2">
        <v>74.71925598661123</v>
      </c>
      <c r="BQ253" s="2"/>
      <c r="BR253" s="2"/>
      <c r="BS253" s="2"/>
      <c r="BT253" s="2"/>
      <c r="BU253" s="2">
        <v>13.852527126874284</v>
      </c>
      <c r="BV253" s="2"/>
      <c r="BW253" s="9"/>
      <c r="BX253" s="2"/>
      <c r="BY253" s="2"/>
      <c r="BZ253" s="9"/>
      <c r="CA253" s="2"/>
      <c r="CB253" s="2"/>
      <c r="CC253" s="2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</row>
    <row r="254" spans="1:152" hidden="1" x14ac:dyDescent="0.45">
      <c r="A254" t="s">
        <v>110</v>
      </c>
      <c r="C254" s="1">
        <v>39604</v>
      </c>
      <c r="D254" s="2">
        <v>9</v>
      </c>
      <c r="E254" s="1" t="s">
        <v>196</v>
      </c>
      <c r="F254" t="s">
        <v>15</v>
      </c>
      <c r="G254" s="2">
        <v>169</v>
      </c>
      <c r="H254" t="s">
        <v>64</v>
      </c>
      <c r="I254" s="19">
        <v>8.9</v>
      </c>
      <c r="J254">
        <v>750</v>
      </c>
      <c r="K254" s="2">
        <f t="shared" si="2"/>
        <v>149.81273408239699</v>
      </c>
      <c r="L254" s="2"/>
      <c r="M254" s="9"/>
      <c r="N254" s="9"/>
      <c r="O254" s="9"/>
      <c r="P254" s="9"/>
      <c r="Q254" s="2"/>
      <c r="R254" s="2"/>
      <c r="S254" s="2"/>
      <c r="T254" s="2"/>
      <c r="U254" s="2"/>
      <c r="V254" s="2">
        <v>169</v>
      </c>
      <c r="W254" s="2"/>
      <c r="X254" s="9"/>
      <c r="Y254" s="9"/>
      <c r="Z254" s="9"/>
      <c r="AA254" s="9"/>
      <c r="AB254" s="9"/>
      <c r="AC254" s="2"/>
      <c r="AD254" s="9"/>
      <c r="AE254" s="9"/>
      <c r="AF254" s="2"/>
      <c r="AG254" s="9"/>
      <c r="AH254" s="9"/>
      <c r="AI254" s="9"/>
      <c r="AJ254" s="9"/>
      <c r="AK254" s="9"/>
      <c r="AL254" s="9"/>
      <c r="AM254" s="15"/>
      <c r="AN254" s="9"/>
      <c r="AO254" s="9"/>
      <c r="AP254" s="9"/>
      <c r="AQ254" s="2"/>
      <c r="AR254" s="2"/>
      <c r="AS254" s="2"/>
      <c r="AT254" s="2"/>
      <c r="AU254" s="2"/>
      <c r="AV254" s="2"/>
      <c r="AW254" s="2"/>
      <c r="AX254" s="9"/>
      <c r="AY254" s="2"/>
      <c r="AZ254" s="2"/>
      <c r="BA254" s="2"/>
      <c r="BB254" s="9"/>
      <c r="BC254" s="19"/>
      <c r="BD254" s="2"/>
      <c r="BE254" s="2"/>
      <c r="BF254" s="19"/>
      <c r="BG254" s="19"/>
      <c r="BH254" s="19"/>
      <c r="BI254" s="19"/>
      <c r="BJ254" s="19"/>
      <c r="BK254" s="19"/>
      <c r="BL254" s="19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9"/>
      <c r="BX254" s="2"/>
      <c r="BY254" s="2"/>
      <c r="BZ254" s="9"/>
      <c r="CA254" s="2"/>
      <c r="CB254" s="2"/>
      <c r="CC254" s="2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</row>
    <row r="255" spans="1:152" hidden="1" x14ac:dyDescent="0.45">
      <c r="A255" t="s">
        <v>110</v>
      </c>
      <c r="C255" s="1">
        <v>39620</v>
      </c>
      <c r="D255" s="2">
        <v>10</v>
      </c>
      <c r="E255" s="1" t="s">
        <v>97</v>
      </c>
      <c r="F255" t="s">
        <v>16</v>
      </c>
      <c r="G255" s="2">
        <v>185</v>
      </c>
      <c r="H255" t="s">
        <v>64</v>
      </c>
      <c r="I255" s="19">
        <v>8.9</v>
      </c>
      <c r="J255">
        <v>750</v>
      </c>
      <c r="K255" s="2">
        <f t="shared" si="2"/>
        <v>149.81273408239699</v>
      </c>
      <c r="L255" s="2"/>
      <c r="M255" s="9"/>
      <c r="N255" s="9"/>
      <c r="O255" s="9"/>
      <c r="P255" s="9"/>
      <c r="Q255" s="2"/>
      <c r="R255" s="2"/>
      <c r="S255" s="2"/>
      <c r="T255" s="2"/>
      <c r="U255" s="2"/>
      <c r="V255" s="2"/>
      <c r="W255" s="2"/>
      <c r="X255" s="9"/>
      <c r="Y255" s="9"/>
      <c r="Z255" s="9"/>
      <c r="AA255" s="9"/>
      <c r="AB255" s="9"/>
      <c r="AC255" s="2"/>
      <c r="AD255" s="9"/>
      <c r="AE255" s="9"/>
      <c r="AF255" s="2"/>
      <c r="AG255" s="9"/>
      <c r="AH255" s="9"/>
      <c r="AI255" s="9"/>
      <c r="AJ255" s="9"/>
      <c r="AK255" s="9"/>
      <c r="AL255" s="9"/>
      <c r="AM255" s="15"/>
      <c r="AN255" s="9"/>
      <c r="AO255" s="9"/>
      <c r="AP255" s="9"/>
      <c r="AQ255" s="2"/>
      <c r="AR255" s="2"/>
      <c r="AS255" s="2"/>
      <c r="AT255" s="2"/>
      <c r="AU255" s="2"/>
      <c r="AV255" s="2">
        <v>706.53162145381623</v>
      </c>
      <c r="AW255" s="2"/>
      <c r="AX255" s="9"/>
      <c r="AY255" s="2"/>
      <c r="AZ255" s="2"/>
      <c r="BA255" s="2"/>
      <c r="BB255" s="9"/>
      <c r="BC255" s="19">
        <v>35.875</v>
      </c>
      <c r="BD255" s="2">
        <v>253.46821919655659</v>
      </c>
      <c r="BE255" s="2"/>
      <c r="BF255" s="19">
        <v>11.166000845663286</v>
      </c>
      <c r="BG255" s="19"/>
      <c r="BH255" s="19"/>
      <c r="BI255" s="19"/>
      <c r="BJ255" s="19"/>
      <c r="BK255" s="19"/>
      <c r="BL255" s="19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9"/>
      <c r="BX255" s="2"/>
      <c r="BY255" s="2"/>
      <c r="BZ255" s="9"/>
      <c r="CA255" s="2"/>
      <c r="CB255" s="2"/>
      <c r="CC255" s="2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</row>
    <row r="256" spans="1:152" hidden="1" x14ac:dyDescent="0.45">
      <c r="A256" t="s">
        <v>112</v>
      </c>
      <c r="C256" s="1">
        <v>39435</v>
      </c>
      <c r="D256" s="2">
        <v>1</v>
      </c>
      <c r="E256" s="1" t="s">
        <v>198</v>
      </c>
      <c r="F256" t="s">
        <v>10</v>
      </c>
      <c r="G256" s="2">
        <v>0</v>
      </c>
      <c r="H256" t="s">
        <v>106</v>
      </c>
      <c r="I256" s="19">
        <v>8.9</v>
      </c>
      <c r="J256">
        <v>750</v>
      </c>
      <c r="K256" s="2">
        <f t="shared" si="2"/>
        <v>149.81273408239699</v>
      </c>
      <c r="L256" s="2"/>
      <c r="M256" s="9"/>
      <c r="N256" s="9"/>
      <c r="O256" s="9"/>
      <c r="P256" s="9"/>
      <c r="Q256" s="2"/>
      <c r="R256" s="2"/>
      <c r="S256" s="2"/>
      <c r="T256" s="2"/>
      <c r="U256" s="2"/>
      <c r="V256" s="2"/>
      <c r="W256" s="2"/>
      <c r="X256" s="9"/>
      <c r="Y256" s="9"/>
      <c r="Z256" s="9"/>
      <c r="AA256" s="9"/>
      <c r="AB256" s="9"/>
      <c r="AC256" s="2"/>
      <c r="AD256" s="9"/>
      <c r="AE256" s="9"/>
      <c r="AF256" s="2"/>
      <c r="AG256" s="9"/>
      <c r="AH256" s="9"/>
      <c r="AI256" s="9"/>
      <c r="AJ256" s="9"/>
      <c r="AK256" s="9"/>
      <c r="AL256" s="9"/>
      <c r="AM256" s="15"/>
      <c r="AN256" s="9"/>
      <c r="AO256" s="9"/>
      <c r="AP256" s="9"/>
      <c r="AQ256" s="2">
        <v>0</v>
      </c>
      <c r="AR256" s="2"/>
      <c r="AS256" s="2">
        <v>0</v>
      </c>
      <c r="AT256" s="2"/>
      <c r="AU256" s="2">
        <v>0</v>
      </c>
      <c r="AV256" s="2">
        <v>0</v>
      </c>
      <c r="AW256" s="2"/>
      <c r="AX256" s="9"/>
      <c r="AY256" s="2"/>
      <c r="AZ256" s="2"/>
      <c r="BA256" s="2"/>
      <c r="BB256" s="9"/>
      <c r="BC256" s="19"/>
      <c r="BD256" s="2"/>
      <c r="BE256" s="2"/>
      <c r="BF256" s="19"/>
      <c r="BG256" s="19"/>
      <c r="BH256" s="19"/>
      <c r="BI256" s="19"/>
      <c r="BJ256" s="19"/>
      <c r="BK256" s="19"/>
      <c r="BL256" s="19"/>
      <c r="BM256" s="2">
        <v>0</v>
      </c>
      <c r="BN256" s="2">
        <v>0</v>
      </c>
      <c r="BO256" s="2">
        <v>0</v>
      </c>
      <c r="BP256" s="2">
        <v>0</v>
      </c>
      <c r="BQ256" s="2"/>
      <c r="BR256" s="2"/>
      <c r="BS256" s="2"/>
      <c r="BT256" s="2"/>
      <c r="BU256" s="2">
        <v>0</v>
      </c>
      <c r="BV256" s="2"/>
      <c r="BW256" s="9"/>
      <c r="BX256" s="2"/>
      <c r="BY256" s="2"/>
      <c r="BZ256" s="9"/>
      <c r="CA256" s="2"/>
      <c r="CB256" s="2"/>
      <c r="CC256" s="2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</row>
    <row r="257" spans="1:152" hidden="1" x14ac:dyDescent="0.45">
      <c r="A257" t="s">
        <v>112</v>
      </c>
      <c r="C257" s="1">
        <v>39457</v>
      </c>
      <c r="D257" s="2">
        <v>4</v>
      </c>
      <c r="E257" t="s">
        <v>199</v>
      </c>
      <c r="F257" t="s">
        <v>12</v>
      </c>
      <c r="G257" s="2">
        <v>22</v>
      </c>
      <c r="H257" t="s">
        <v>106</v>
      </c>
      <c r="I257" s="19">
        <v>8.9</v>
      </c>
      <c r="J257">
        <v>750</v>
      </c>
      <c r="K257" s="2">
        <f t="shared" si="2"/>
        <v>149.81273408239699</v>
      </c>
      <c r="L257" s="2"/>
      <c r="M257" s="9"/>
      <c r="N257" s="9"/>
      <c r="O257" s="9"/>
      <c r="P257" s="9"/>
      <c r="Q257" s="2"/>
      <c r="R257" s="2">
        <v>22</v>
      </c>
      <c r="S257" s="2"/>
      <c r="T257" s="2"/>
      <c r="U257" s="2"/>
      <c r="V257" s="2"/>
      <c r="W257" s="2"/>
      <c r="X257" s="9"/>
      <c r="Y257" s="9"/>
      <c r="Z257" s="9"/>
      <c r="AA257" s="9"/>
      <c r="AB257" s="9"/>
      <c r="AC257" s="2"/>
      <c r="AD257" s="9"/>
      <c r="AE257" s="9"/>
      <c r="AF257" s="2"/>
      <c r="AG257" s="9"/>
      <c r="AH257" s="9"/>
      <c r="AI257" s="9"/>
      <c r="AJ257" s="9"/>
      <c r="AK257" s="9"/>
      <c r="AL257" s="9"/>
      <c r="AM257" s="15"/>
      <c r="AN257" s="9"/>
      <c r="AO257" s="9"/>
      <c r="AP257" s="9"/>
      <c r="AQ257" s="2"/>
      <c r="AR257" s="2"/>
      <c r="AS257" s="2"/>
      <c r="AT257" s="2"/>
      <c r="AU257" s="2"/>
      <c r="AV257" s="2"/>
      <c r="AW257" s="2"/>
      <c r="AX257" s="9"/>
      <c r="AY257" s="2"/>
      <c r="AZ257" s="2"/>
      <c r="BA257" s="2"/>
      <c r="BB257" s="9"/>
      <c r="BC257" s="19"/>
      <c r="BD257" s="2"/>
      <c r="BE257" s="2"/>
      <c r="BF257" s="19"/>
      <c r="BG257" s="19"/>
      <c r="BH257" s="19"/>
      <c r="BI257" s="19"/>
      <c r="BJ257" s="19"/>
      <c r="BK257" s="19"/>
      <c r="BL257" s="19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9"/>
      <c r="BX257" s="2"/>
      <c r="BY257" s="2"/>
      <c r="BZ257" s="9"/>
      <c r="CA257" s="2"/>
      <c r="CB257" s="2"/>
      <c r="CC257" s="2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</row>
    <row r="258" spans="1:152" hidden="1" x14ac:dyDescent="0.45">
      <c r="A258" t="s">
        <v>112</v>
      </c>
      <c r="C258" s="1">
        <v>39462</v>
      </c>
      <c r="D258" s="2"/>
      <c r="E258" s="1"/>
      <c r="G258" s="2">
        <v>27</v>
      </c>
      <c r="H258" t="s">
        <v>106</v>
      </c>
      <c r="I258" s="19">
        <v>8.9</v>
      </c>
      <c r="J258">
        <v>750</v>
      </c>
      <c r="K258" s="2">
        <f t="shared" si="2"/>
        <v>149.81273408239699</v>
      </c>
      <c r="L258" s="2"/>
      <c r="M258" s="9"/>
      <c r="N258" s="19">
        <v>7.75</v>
      </c>
      <c r="O258" s="19"/>
      <c r="P258" s="19"/>
      <c r="Q258" s="2"/>
      <c r="R258" s="2"/>
      <c r="S258" s="2"/>
      <c r="T258" s="2"/>
      <c r="U258" s="2"/>
      <c r="V258" s="2"/>
      <c r="W258" s="2"/>
      <c r="X258" s="9"/>
      <c r="Y258" s="9"/>
      <c r="Z258" s="9"/>
      <c r="AA258" s="9"/>
      <c r="AB258" s="9"/>
      <c r="AC258" s="2"/>
      <c r="AD258" s="9"/>
      <c r="AE258" s="9"/>
      <c r="AF258" s="2"/>
      <c r="AG258" s="9"/>
      <c r="AH258" s="9"/>
      <c r="AI258" s="9"/>
      <c r="AJ258" s="9"/>
      <c r="AK258" s="9"/>
      <c r="AL258" s="9"/>
      <c r="AM258" s="15"/>
      <c r="AN258" s="9"/>
      <c r="AO258" s="9"/>
      <c r="AP258" s="9"/>
      <c r="AQ258" s="2"/>
      <c r="AR258" s="2"/>
      <c r="AS258" s="2"/>
      <c r="AT258" s="2"/>
      <c r="AU258" s="2"/>
      <c r="AV258" s="2"/>
      <c r="AW258" s="2"/>
      <c r="AX258" s="9"/>
      <c r="AY258" s="2"/>
      <c r="AZ258" s="2"/>
      <c r="BA258" s="2"/>
      <c r="BB258" s="9"/>
      <c r="BC258" s="19"/>
      <c r="BD258" s="2"/>
      <c r="BE258" s="2"/>
      <c r="BF258" s="19"/>
      <c r="BG258" s="19"/>
      <c r="BH258" s="19"/>
      <c r="BI258" s="19"/>
      <c r="BJ258" s="19"/>
      <c r="BK258" s="19"/>
      <c r="BL258" s="19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9"/>
      <c r="BX258" s="2"/>
      <c r="BY258" s="2"/>
      <c r="BZ258" s="9"/>
      <c r="CA258" s="2"/>
      <c r="CB258" s="2"/>
      <c r="CC258" s="2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</row>
    <row r="259" spans="1:152" hidden="1" x14ac:dyDescent="0.45">
      <c r="A259" t="s">
        <v>112</v>
      </c>
      <c r="C259" s="1">
        <v>39463</v>
      </c>
      <c r="D259" s="2"/>
      <c r="E259" s="1"/>
      <c r="G259" s="2">
        <v>28</v>
      </c>
      <c r="H259" t="s">
        <v>106</v>
      </c>
      <c r="I259" s="19">
        <v>8.9</v>
      </c>
      <c r="J259">
        <v>750</v>
      </c>
      <c r="K259" s="2">
        <f t="shared" si="2"/>
        <v>149.81273408239699</v>
      </c>
      <c r="L259" s="2"/>
      <c r="M259" s="9"/>
      <c r="N259" s="9"/>
      <c r="O259" s="9"/>
      <c r="P259" s="9"/>
      <c r="Q259" s="2"/>
      <c r="R259" s="2"/>
      <c r="S259" s="2"/>
      <c r="T259" s="2"/>
      <c r="U259" s="2"/>
      <c r="V259" s="2"/>
      <c r="W259" s="2"/>
      <c r="X259" s="9"/>
      <c r="Y259" s="9"/>
      <c r="Z259" s="9"/>
      <c r="AA259" s="9"/>
      <c r="AB259" s="9"/>
      <c r="AC259" s="2"/>
      <c r="AD259" s="9"/>
      <c r="AE259" s="9"/>
      <c r="AF259" s="2"/>
      <c r="AG259" s="9">
        <v>0.45985197368421049</v>
      </c>
      <c r="AH259" s="9"/>
      <c r="AI259" s="9"/>
      <c r="AJ259" s="9"/>
      <c r="AK259" s="9"/>
      <c r="AL259" s="9"/>
      <c r="AM259" s="15"/>
      <c r="AN259" s="9"/>
      <c r="AO259" s="9"/>
      <c r="AP259" s="9"/>
      <c r="AQ259" s="2">
        <v>0</v>
      </c>
      <c r="AR259" s="2"/>
      <c r="AS259" s="2">
        <v>0</v>
      </c>
      <c r="AT259" s="2"/>
      <c r="AU259" s="2">
        <v>0</v>
      </c>
      <c r="AV259" s="2">
        <v>0</v>
      </c>
      <c r="AW259" s="2"/>
      <c r="AX259" s="9"/>
      <c r="AY259" s="2"/>
      <c r="AZ259" s="2"/>
      <c r="BA259" s="2"/>
      <c r="BB259" s="9"/>
      <c r="BC259" s="19"/>
      <c r="BD259" s="2"/>
      <c r="BE259" s="2"/>
      <c r="BF259" s="19"/>
      <c r="BG259" s="19"/>
      <c r="BH259" s="19"/>
      <c r="BI259" s="19"/>
      <c r="BJ259" s="19"/>
      <c r="BK259" s="19"/>
      <c r="BL259" s="19"/>
      <c r="BM259" s="2">
        <v>0</v>
      </c>
      <c r="BN259" s="2">
        <v>0</v>
      </c>
      <c r="BO259" s="2">
        <v>0</v>
      </c>
      <c r="BP259" s="2">
        <v>0</v>
      </c>
      <c r="BQ259" s="2"/>
      <c r="BR259" s="2"/>
      <c r="BS259" s="2"/>
      <c r="BT259" s="2"/>
      <c r="BU259" s="2">
        <v>0</v>
      </c>
      <c r="BV259" s="2"/>
      <c r="BW259" s="9"/>
      <c r="BX259" s="2"/>
      <c r="BY259" s="2"/>
      <c r="BZ259" s="9"/>
      <c r="CA259" s="2"/>
      <c r="CB259" s="2"/>
      <c r="CC259" s="2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</row>
    <row r="260" spans="1:152" hidden="1" x14ac:dyDescent="0.45">
      <c r="A260" t="s">
        <v>112</v>
      </c>
      <c r="C260" s="1">
        <v>39470</v>
      </c>
      <c r="D260" s="2"/>
      <c r="E260" s="1"/>
      <c r="G260" s="2">
        <v>35</v>
      </c>
      <c r="H260" t="s">
        <v>106</v>
      </c>
      <c r="I260" s="19">
        <v>8.9</v>
      </c>
      <c r="J260">
        <v>750</v>
      </c>
      <c r="K260" s="2">
        <f t="shared" si="2"/>
        <v>149.81273408239699</v>
      </c>
      <c r="L260" s="2"/>
      <c r="M260" s="9"/>
      <c r="N260" s="19">
        <v>11.1</v>
      </c>
      <c r="O260" s="19"/>
      <c r="P260" s="19"/>
      <c r="Q260" s="2"/>
      <c r="R260" s="2"/>
      <c r="S260" s="2"/>
      <c r="T260" s="2"/>
      <c r="U260" s="2"/>
      <c r="V260" s="2"/>
      <c r="W260" s="2"/>
      <c r="X260" s="9"/>
      <c r="Y260" s="9"/>
      <c r="Z260" s="9"/>
      <c r="AA260" s="9"/>
      <c r="AB260" s="9"/>
      <c r="AC260" s="2"/>
      <c r="AD260" s="9"/>
      <c r="AE260" s="9"/>
      <c r="AF260" s="2"/>
      <c r="AG260" s="9"/>
      <c r="AH260" s="9"/>
      <c r="AI260" s="9"/>
      <c r="AJ260" s="9"/>
      <c r="AK260" s="9"/>
      <c r="AL260" s="9"/>
      <c r="AM260" s="15"/>
      <c r="AN260" s="9"/>
      <c r="AO260" s="9"/>
      <c r="AP260" s="9"/>
      <c r="AQ260" s="2"/>
      <c r="AR260" s="2"/>
      <c r="AS260" s="2"/>
      <c r="AT260" s="2"/>
      <c r="AU260" s="2"/>
      <c r="AV260" s="2"/>
      <c r="AW260" s="2"/>
      <c r="AX260" s="9"/>
      <c r="AY260" s="2"/>
      <c r="AZ260" s="2"/>
      <c r="BA260" s="2"/>
      <c r="BB260" s="9"/>
      <c r="BC260" s="19"/>
      <c r="BD260" s="2"/>
      <c r="BE260" s="2"/>
      <c r="BF260" s="19"/>
      <c r="BG260" s="19"/>
      <c r="BH260" s="19"/>
      <c r="BI260" s="19"/>
      <c r="BJ260" s="19"/>
      <c r="BK260" s="19"/>
      <c r="BL260" s="19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9"/>
      <c r="BX260" s="2"/>
      <c r="BY260" s="2"/>
      <c r="BZ260" s="9"/>
      <c r="CA260" s="2"/>
      <c r="CB260" s="2"/>
      <c r="CC260" s="2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</row>
    <row r="261" spans="1:152" hidden="1" x14ac:dyDescent="0.45">
      <c r="A261" t="s">
        <v>112</v>
      </c>
      <c r="C261" s="1">
        <v>39472</v>
      </c>
      <c r="D261" s="2"/>
      <c r="E261" s="1"/>
      <c r="G261" s="2">
        <v>37</v>
      </c>
      <c r="H261" t="s">
        <v>106</v>
      </c>
      <c r="I261" s="19">
        <v>8.9</v>
      </c>
      <c r="J261">
        <v>750</v>
      </c>
      <c r="K261" s="2">
        <f t="shared" si="2"/>
        <v>149.81273408239699</v>
      </c>
      <c r="L261" s="2"/>
      <c r="M261" s="9"/>
      <c r="N261" s="9"/>
      <c r="O261" s="9"/>
      <c r="P261" s="9"/>
      <c r="Q261" s="2"/>
      <c r="R261" s="2"/>
      <c r="S261" s="2"/>
      <c r="T261" s="2"/>
      <c r="U261" s="2"/>
      <c r="V261" s="2"/>
      <c r="W261" s="2"/>
      <c r="X261" s="9"/>
      <c r="Y261" s="9"/>
      <c r="Z261" s="9"/>
      <c r="AA261" s="9"/>
      <c r="AB261" s="9"/>
      <c r="AC261" s="2"/>
      <c r="AD261" s="9"/>
      <c r="AE261" s="9"/>
      <c r="AF261" s="2"/>
      <c r="AG261" s="9">
        <v>1.0296776315789473</v>
      </c>
      <c r="AH261" s="9"/>
      <c r="AI261" s="9"/>
      <c r="AJ261" s="9"/>
      <c r="AK261" s="9"/>
      <c r="AL261" s="9"/>
      <c r="AM261" s="15"/>
      <c r="AN261" s="9"/>
      <c r="AO261" s="9"/>
      <c r="AP261" s="9"/>
      <c r="AQ261" s="2">
        <v>0</v>
      </c>
      <c r="AR261" s="2"/>
      <c r="AS261" s="2">
        <v>0</v>
      </c>
      <c r="AT261" s="2"/>
      <c r="AU261" s="2">
        <v>0</v>
      </c>
      <c r="AV261" s="2">
        <v>0</v>
      </c>
      <c r="AW261" s="2"/>
      <c r="AX261" s="9"/>
      <c r="AY261" s="2"/>
      <c r="AZ261" s="2"/>
      <c r="BA261" s="2"/>
      <c r="BB261" s="9"/>
      <c r="BC261" s="19"/>
      <c r="BD261" s="2"/>
      <c r="BE261" s="2"/>
      <c r="BF261" s="19"/>
      <c r="BG261" s="19"/>
      <c r="BH261" s="19"/>
      <c r="BI261" s="19"/>
      <c r="BJ261" s="19"/>
      <c r="BK261" s="19"/>
      <c r="BL261" s="19"/>
      <c r="BM261" s="2">
        <v>0</v>
      </c>
      <c r="BN261" s="2">
        <v>0</v>
      </c>
      <c r="BO261" s="2">
        <v>0</v>
      </c>
      <c r="BP261" s="2">
        <v>0</v>
      </c>
      <c r="BQ261" s="2"/>
      <c r="BR261" s="2"/>
      <c r="BS261" s="2"/>
      <c r="BT261" s="2"/>
      <c r="BU261" s="2">
        <v>0</v>
      </c>
      <c r="BV261" s="2"/>
      <c r="BW261" s="9"/>
      <c r="BX261" s="2"/>
      <c r="BY261" s="2"/>
      <c r="BZ261" s="9"/>
      <c r="CA261" s="2"/>
      <c r="CB261" s="2"/>
      <c r="CC261" s="2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</row>
    <row r="262" spans="1:152" hidden="1" x14ac:dyDescent="0.45">
      <c r="A262" t="s">
        <v>112</v>
      </c>
      <c r="C262" s="1">
        <v>39476</v>
      </c>
      <c r="D262" s="2"/>
      <c r="E262" s="1"/>
      <c r="G262" s="2">
        <v>41</v>
      </c>
      <c r="H262" t="s">
        <v>106</v>
      </c>
      <c r="I262" s="19">
        <v>8.9</v>
      </c>
      <c r="J262">
        <v>750</v>
      </c>
      <c r="K262" s="2">
        <f t="shared" si="2"/>
        <v>149.81273408239699</v>
      </c>
      <c r="L262" s="2"/>
      <c r="M262" s="9"/>
      <c r="N262" s="19">
        <v>12.75</v>
      </c>
      <c r="O262" s="19"/>
      <c r="P262" s="19"/>
      <c r="Q262" s="2"/>
      <c r="R262" s="2"/>
      <c r="S262" s="2"/>
      <c r="T262" s="2"/>
      <c r="U262" s="2"/>
      <c r="V262" s="2"/>
      <c r="W262" s="2"/>
      <c r="X262" s="9"/>
      <c r="Y262" s="9"/>
      <c r="Z262" s="9"/>
      <c r="AA262" s="9"/>
      <c r="AB262" s="9"/>
      <c r="AC262" s="2"/>
      <c r="AD262" s="9"/>
      <c r="AE262" s="9"/>
      <c r="AF262" s="2"/>
      <c r="AG262" s="9"/>
      <c r="AH262" s="9"/>
      <c r="AI262" s="9"/>
      <c r="AJ262" s="9"/>
      <c r="AK262" s="9"/>
      <c r="AL262" s="9"/>
      <c r="AM262" s="15"/>
      <c r="AN262" s="9"/>
      <c r="AO262" s="9"/>
      <c r="AP262" s="9"/>
      <c r="AQ262" s="2"/>
      <c r="AR262" s="2"/>
      <c r="AS262" s="2"/>
      <c r="AT262" s="2"/>
      <c r="AU262" s="2"/>
      <c r="AV262" s="2"/>
      <c r="AW262" s="2"/>
      <c r="AX262" s="9"/>
      <c r="AY262" s="2"/>
      <c r="AZ262" s="2"/>
      <c r="BA262" s="2"/>
      <c r="BB262" s="9"/>
      <c r="BC262" s="19"/>
      <c r="BD262" s="2"/>
      <c r="BE262" s="2"/>
      <c r="BF262" s="19"/>
      <c r="BG262" s="19"/>
      <c r="BH262" s="19"/>
      <c r="BI262" s="19"/>
      <c r="BJ262" s="19"/>
      <c r="BK262" s="19"/>
      <c r="BL262" s="19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9"/>
      <c r="BX262" s="2"/>
      <c r="BY262" s="2"/>
      <c r="BZ262" s="9"/>
      <c r="CA262" s="2"/>
      <c r="CB262" s="2"/>
      <c r="CC262" s="2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</row>
    <row r="263" spans="1:152" hidden="1" x14ac:dyDescent="0.45">
      <c r="A263" t="s">
        <v>112</v>
      </c>
      <c r="C263" s="1">
        <v>39485</v>
      </c>
      <c r="D263" s="2"/>
      <c r="E263" s="1"/>
      <c r="G263" s="2">
        <v>50</v>
      </c>
      <c r="H263" t="s">
        <v>106</v>
      </c>
      <c r="I263" s="19">
        <v>8.9</v>
      </c>
      <c r="J263">
        <v>750</v>
      </c>
      <c r="K263" s="2">
        <f t="shared" si="2"/>
        <v>149.81273408239699</v>
      </c>
      <c r="L263" s="2"/>
      <c r="M263" s="9"/>
      <c r="N263" s="19">
        <v>15.4</v>
      </c>
      <c r="O263" s="19"/>
      <c r="P263" s="19"/>
      <c r="Q263" s="2"/>
      <c r="R263" s="2"/>
      <c r="S263" s="2"/>
      <c r="T263" s="2"/>
      <c r="U263" s="2"/>
      <c r="V263" s="2"/>
      <c r="W263" s="2"/>
      <c r="X263" s="9"/>
      <c r="Y263" s="9"/>
      <c r="Z263" s="9"/>
      <c r="AA263" s="9"/>
      <c r="AB263" s="9"/>
      <c r="AC263" s="2"/>
      <c r="AD263" s="9"/>
      <c r="AE263" s="9"/>
      <c r="AF263" s="2"/>
      <c r="AG263" s="9"/>
      <c r="AH263" s="9"/>
      <c r="AI263" s="9"/>
      <c r="AJ263" s="9"/>
      <c r="AK263" s="9"/>
      <c r="AL263" s="9"/>
      <c r="AM263" s="15"/>
      <c r="AN263" s="9"/>
      <c r="AO263" s="9"/>
      <c r="AP263" s="9"/>
      <c r="AQ263" s="2"/>
      <c r="AR263" s="2"/>
      <c r="AS263" s="2"/>
      <c r="AT263" s="2"/>
      <c r="AU263" s="2"/>
      <c r="AV263" s="2"/>
      <c r="AW263" s="2"/>
      <c r="AX263" s="9"/>
      <c r="AY263" s="2"/>
      <c r="AZ263" s="2"/>
      <c r="BA263" s="2"/>
      <c r="BB263" s="9"/>
      <c r="BC263" s="19"/>
      <c r="BD263" s="2"/>
      <c r="BE263" s="2"/>
      <c r="BF263" s="19"/>
      <c r="BG263" s="19"/>
      <c r="BH263" s="19"/>
      <c r="BI263" s="19"/>
      <c r="BJ263" s="19"/>
      <c r="BK263" s="19"/>
      <c r="BL263" s="19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9"/>
      <c r="BX263" s="2"/>
      <c r="BY263" s="2"/>
      <c r="BZ263" s="9"/>
      <c r="CA263" s="2"/>
      <c r="CB263" s="2"/>
      <c r="CC263" s="2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</row>
    <row r="264" spans="1:152" hidden="1" x14ac:dyDescent="0.45">
      <c r="A264" t="s">
        <v>112</v>
      </c>
      <c r="C264" s="1">
        <v>39487</v>
      </c>
      <c r="D264" s="2">
        <v>4</v>
      </c>
      <c r="E264" t="s">
        <v>195</v>
      </c>
      <c r="F264" t="s">
        <v>13</v>
      </c>
      <c r="G264" s="2">
        <v>52</v>
      </c>
      <c r="H264" t="s">
        <v>106</v>
      </c>
      <c r="I264" s="19">
        <v>8.9</v>
      </c>
      <c r="J264">
        <v>750</v>
      </c>
      <c r="K264" s="2">
        <f t="shared" si="2"/>
        <v>149.81273408239699</v>
      </c>
      <c r="L264" s="2"/>
      <c r="M264" s="9"/>
      <c r="N264" s="9"/>
      <c r="O264" s="9"/>
      <c r="P264" s="9"/>
      <c r="Q264" s="2"/>
      <c r="R264" s="2"/>
      <c r="S264" s="2">
        <v>52</v>
      </c>
      <c r="T264" s="2"/>
      <c r="U264" s="2"/>
      <c r="V264" s="2"/>
      <c r="W264" s="2"/>
      <c r="X264" s="9"/>
      <c r="Y264" s="9"/>
      <c r="Z264" s="9"/>
      <c r="AA264" s="9"/>
      <c r="AB264" s="9"/>
      <c r="AC264" s="2"/>
      <c r="AD264" s="9"/>
      <c r="AE264" s="9"/>
      <c r="AF264" s="2"/>
      <c r="AG264" s="9"/>
      <c r="AH264" s="9"/>
      <c r="AI264" s="9"/>
      <c r="AJ264" s="9"/>
      <c r="AK264" s="9"/>
      <c r="AL264" s="9"/>
      <c r="AM264" s="15"/>
      <c r="AN264" s="9"/>
      <c r="AO264" s="9"/>
      <c r="AP264" s="9"/>
      <c r="AQ264" s="2"/>
      <c r="AR264" s="2"/>
      <c r="AS264" s="2"/>
      <c r="AT264" s="2"/>
      <c r="AU264" s="2"/>
      <c r="AV264" s="2"/>
      <c r="AW264" s="2"/>
      <c r="AX264" s="9"/>
      <c r="AY264" s="2"/>
      <c r="AZ264" s="2"/>
      <c r="BA264" s="2"/>
      <c r="BB264" s="9"/>
      <c r="BC264" s="19"/>
      <c r="BD264" s="2"/>
      <c r="BE264" s="2"/>
      <c r="BF264" s="19"/>
      <c r="BG264" s="19"/>
      <c r="BH264" s="19"/>
      <c r="BI264" s="19"/>
      <c r="BJ264" s="19"/>
      <c r="BK264" s="19"/>
      <c r="BL264" s="19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9"/>
      <c r="BX264" s="2"/>
      <c r="BY264" s="2"/>
      <c r="BZ264" s="9"/>
      <c r="CA264" s="2"/>
      <c r="CB264" s="2"/>
      <c r="CC264" s="2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</row>
    <row r="265" spans="1:152" hidden="1" x14ac:dyDescent="0.45">
      <c r="A265" t="s">
        <v>112</v>
      </c>
      <c r="C265" s="1">
        <v>39489</v>
      </c>
      <c r="D265" s="2"/>
      <c r="E265" s="1"/>
      <c r="G265" s="2">
        <v>54</v>
      </c>
      <c r="H265" t="s">
        <v>106</v>
      </c>
      <c r="I265" s="19">
        <v>8.9</v>
      </c>
      <c r="J265">
        <v>750</v>
      </c>
      <c r="K265" s="2">
        <f t="shared" si="2"/>
        <v>149.81273408239699</v>
      </c>
      <c r="L265" s="2"/>
      <c r="M265" s="9"/>
      <c r="N265" s="19">
        <v>15.071428571428571</v>
      </c>
      <c r="O265" s="19"/>
      <c r="P265" s="19"/>
      <c r="Q265" s="2"/>
      <c r="R265" s="2"/>
      <c r="S265" s="2"/>
      <c r="T265" s="2"/>
      <c r="U265" s="2"/>
      <c r="V265" s="2"/>
      <c r="W265" s="2"/>
      <c r="X265" s="9"/>
      <c r="Y265" s="9"/>
      <c r="Z265" s="9"/>
      <c r="AA265" s="9"/>
      <c r="AB265" s="9"/>
      <c r="AC265" s="2">
        <v>221.96576073809601</v>
      </c>
      <c r="AD265" s="9"/>
      <c r="AE265" s="9"/>
      <c r="AF265" s="2">
        <v>149.97767648202426</v>
      </c>
      <c r="AG265" s="9">
        <v>3.3678493860250289</v>
      </c>
      <c r="AH265" s="9"/>
      <c r="AI265" s="9"/>
      <c r="AJ265" s="9"/>
      <c r="AK265" s="9"/>
      <c r="AL265" s="9"/>
      <c r="AM265" s="15">
        <f>AG265/AF265</f>
        <v>2.2455671170693768E-2</v>
      </c>
      <c r="AN265" s="9"/>
      <c r="AO265" s="9"/>
      <c r="AP265" s="9"/>
      <c r="AQ265" s="2">
        <v>17.231505051063888</v>
      </c>
      <c r="AR265" s="2"/>
      <c r="AS265" s="2">
        <v>3.5382769257351248</v>
      </c>
      <c r="AT265" s="2"/>
      <c r="AU265" s="2">
        <v>0</v>
      </c>
      <c r="AV265" s="2">
        <v>0</v>
      </c>
      <c r="AW265" s="2">
        <v>20.769781976799013</v>
      </c>
      <c r="AX265" s="9"/>
      <c r="AY265" s="2"/>
      <c r="AZ265" s="2">
        <f>AC265+AF265+AW265</f>
        <v>392.71321919691928</v>
      </c>
      <c r="BA265" s="2"/>
      <c r="BB265" s="9">
        <f>AW265/AZ265</f>
        <v>5.288791148735017E-2</v>
      </c>
      <c r="BC265" s="19"/>
      <c r="BD265" s="2"/>
      <c r="BE265" s="2"/>
      <c r="BF265" s="19"/>
      <c r="BG265" s="19"/>
      <c r="BH265" s="19"/>
      <c r="BI265" s="19"/>
      <c r="BJ265" s="9">
        <f>AC265/AZ265</f>
        <v>0.56521082023163349</v>
      </c>
      <c r="BK265" s="9">
        <f>AF265/AZ265</f>
        <v>0.38190126828101639</v>
      </c>
      <c r="BL265" s="9">
        <f>AW265/AZ265</f>
        <v>5.288791148735017E-2</v>
      </c>
      <c r="BM265" s="2">
        <v>181.95790934628678</v>
      </c>
      <c r="BN265" s="2">
        <v>168.61829235418924</v>
      </c>
      <c r="BO265" s="2">
        <v>13.339616992097532</v>
      </c>
      <c r="BP265" s="2">
        <v>0</v>
      </c>
      <c r="BQ265" s="2"/>
      <c r="BR265" s="2"/>
      <c r="BS265" s="2"/>
      <c r="BT265" s="2"/>
      <c r="BU265" s="2">
        <v>0</v>
      </c>
      <c r="BV265" s="2"/>
      <c r="BW265" s="9"/>
      <c r="BX265" s="2"/>
      <c r="BY265" s="2"/>
      <c r="BZ265" s="9"/>
      <c r="CA265" s="2"/>
      <c r="CB265" s="2"/>
      <c r="CC265" s="2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</row>
    <row r="266" spans="1:152" hidden="1" x14ac:dyDescent="0.45">
      <c r="A266" t="s">
        <v>112</v>
      </c>
      <c r="C266" s="1">
        <v>39491</v>
      </c>
      <c r="D266" s="2"/>
      <c r="E266" s="1"/>
      <c r="G266" s="2">
        <v>56</v>
      </c>
      <c r="H266" t="s">
        <v>106</v>
      </c>
      <c r="I266" s="19">
        <v>8.9</v>
      </c>
      <c r="J266">
        <v>750</v>
      </c>
      <c r="K266" s="2">
        <f t="shared" si="2"/>
        <v>149.81273408239699</v>
      </c>
      <c r="L266" s="2"/>
      <c r="M266" s="9"/>
      <c r="N266" s="19">
        <v>16.2</v>
      </c>
      <c r="O266" s="19"/>
      <c r="P266" s="19"/>
      <c r="Q266" s="2"/>
      <c r="R266" s="2"/>
      <c r="S266" s="2"/>
      <c r="T266" s="2"/>
      <c r="U266" s="2"/>
      <c r="V266" s="2"/>
      <c r="W266" s="2"/>
      <c r="X266" s="9"/>
      <c r="Y266" s="9"/>
      <c r="Z266" s="9"/>
      <c r="AA266" s="9"/>
      <c r="AB266" s="9"/>
      <c r="AC266" s="2"/>
      <c r="AD266" s="9"/>
      <c r="AE266" s="9"/>
      <c r="AF266" s="2"/>
      <c r="AG266" s="9"/>
      <c r="AH266" s="9"/>
      <c r="AI266" s="9"/>
      <c r="AJ266" s="9"/>
      <c r="AK266" s="9"/>
      <c r="AL266" s="9"/>
      <c r="AM266" s="15"/>
      <c r="AN266" s="9"/>
      <c r="AO266" s="9"/>
      <c r="AP266" s="9"/>
      <c r="AQ266" s="2"/>
      <c r="AR266" s="2"/>
      <c r="AS266" s="2"/>
      <c r="AT266" s="2"/>
      <c r="AU266" s="2"/>
      <c r="AV266" s="2"/>
      <c r="AW266" s="2"/>
      <c r="AX266" s="9"/>
      <c r="AY266" s="2"/>
      <c r="AZ266" s="2"/>
      <c r="BA266" s="2"/>
      <c r="BB266" s="9"/>
      <c r="BC266" s="19"/>
      <c r="BD266" s="2"/>
      <c r="BE266" s="2"/>
      <c r="BF266" s="19"/>
      <c r="BG266" s="19"/>
      <c r="BH266" s="19"/>
      <c r="BI266" s="19"/>
      <c r="BJ266" s="19"/>
      <c r="BK266" s="19"/>
      <c r="BL266" s="19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9"/>
      <c r="BX266" s="2"/>
      <c r="BY266" s="2"/>
      <c r="BZ266" s="9"/>
      <c r="CA266" s="2"/>
      <c r="CB266" s="2"/>
      <c r="CC266" s="2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</row>
    <row r="267" spans="1:152" hidden="1" x14ac:dyDescent="0.45">
      <c r="A267" t="s">
        <v>112</v>
      </c>
      <c r="C267" s="1">
        <v>39496</v>
      </c>
      <c r="D267" s="2"/>
      <c r="E267" s="1"/>
      <c r="G267" s="2">
        <v>61</v>
      </c>
      <c r="H267" t="s">
        <v>106</v>
      </c>
      <c r="I267" s="19">
        <v>8.9</v>
      </c>
      <c r="J267">
        <v>750</v>
      </c>
      <c r="K267" s="2">
        <f t="shared" si="2"/>
        <v>149.81273408239699</v>
      </c>
      <c r="L267" s="2"/>
      <c r="M267" s="9"/>
      <c r="N267" s="19">
        <v>18.3</v>
      </c>
      <c r="O267" s="19"/>
      <c r="P267" s="19"/>
      <c r="Q267" s="2"/>
      <c r="R267" s="2"/>
      <c r="S267" s="2"/>
      <c r="T267" s="2"/>
      <c r="U267" s="2"/>
      <c r="V267" s="2"/>
      <c r="W267" s="2"/>
      <c r="X267" s="9"/>
      <c r="Y267" s="9"/>
      <c r="Z267" s="9"/>
      <c r="AA267" s="9"/>
      <c r="AB267" s="9"/>
      <c r="AC267" s="2"/>
      <c r="AD267" s="9"/>
      <c r="AE267" s="9"/>
      <c r="AF267" s="2"/>
      <c r="AG267" s="9"/>
      <c r="AH267" s="9"/>
      <c r="AI267" s="9"/>
      <c r="AJ267" s="9"/>
      <c r="AK267" s="9"/>
      <c r="AL267" s="9"/>
      <c r="AM267" s="15"/>
      <c r="AN267" s="9"/>
      <c r="AO267" s="9"/>
      <c r="AP267" s="9"/>
      <c r="AQ267" s="2"/>
      <c r="AR267" s="2"/>
      <c r="AS267" s="2"/>
      <c r="AT267" s="2"/>
      <c r="AU267" s="2"/>
      <c r="AV267" s="2"/>
      <c r="AW267" s="2"/>
      <c r="AX267" s="9"/>
      <c r="AY267" s="2"/>
      <c r="AZ267" s="2"/>
      <c r="BA267" s="2"/>
      <c r="BB267" s="9"/>
      <c r="BC267" s="19"/>
      <c r="BD267" s="2"/>
      <c r="BE267" s="2"/>
      <c r="BF267" s="19"/>
      <c r="BG267" s="19"/>
      <c r="BH267" s="19"/>
      <c r="BI267" s="19"/>
      <c r="BJ267" s="19"/>
      <c r="BK267" s="19"/>
      <c r="BL267" s="19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9"/>
      <c r="BX267" s="2"/>
      <c r="BY267" s="2"/>
      <c r="BZ267" s="9"/>
      <c r="CA267" s="2"/>
      <c r="CB267" s="2"/>
      <c r="CC267" s="2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</row>
    <row r="268" spans="1:152" hidden="1" x14ac:dyDescent="0.45">
      <c r="A268" t="s">
        <v>112</v>
      </c>
      <c r="C268" s="1">
        <v>39503</v>
      </c>
      <c r="D268" s="2"/>
      <c r="E268" s="1"/>
      <c r="G268" s="2">
        <v>68</v>
      </c>
      <c r="H268" t="s">
        <v>106</v>
      </c>
      <c r="I268" s="19">
        <v>8.9</v>
      </c>
      <c r="J268">
        <v>750</v>
      </c>
      <c r="K268" s="2">
        <f t="shared" si="2"/>
        <v>149.81273408239699</v>
      </c>
      <c r="L268" s="2"/>
      <c r="M268" s="9"/>
      <c r="N268" s="9"/>
      <c r="O268" s="9"/>
      <c r="P268" s="9"/>
      <c r="Q268" s="2"/>
      <c r="R268" s="2"/>
      <c r="S268" s="2"/>
      <c r="T268" s="2"/>
      <c r="U268" s="2"/>
      <c r="V268" s="2"/>
      <c r="W268" s="2"/>
      <c r="X268" s="9"/>
      <c r="Y268" s="9"/>
      <c r="Z268" s="9"/>
      <c r="AA268" s="9"/>
      <c r="AB268" s="9"/>
      <c r="AC268" s="2">
        <v>356.28220052079155</v>
      </c>
      <c r="AD268" s="9"/>
      <c r="AE268" s="9"/>
      <c r="AF268" s="2">
        <v>206.51641393414593</v>
      </c>
      <c r="AG268" s="9">
        <v>3.7307400712685239</v>
      </c>
      <c r="AH268" s="9"/>
      <c r="AI268" s="9"/>
      <c r="AJ268" s="9"/>
      <c r="AK268" s="9"/>
      <c r="AL268" s="9"/>
      <c r="AM268" s="15">
        <f>AG268/AF268</f>
        <v>1.8065101946125137E-2</v>
      </c>
      <c r="AN268" s="9"/>
      <c r="AO268" s="9"/>
      <c r="AP268" s="9"/>
      <c r="AQ268" s="2">
        <v>5.2989751041058071</v>
      </c>
      <c r="AR268" s="2"/>
      <c r="AS268" s="2">
        <v>39.57702837262957</v>
      </c>
      <c r="AT268" s="2"/>
      <c r="AU268" s="2">
        <v>0</v>
      </c>
      <c r="AV268" s="2">
        <v>0</v>
      </c>
      <c r="AW268" s="2">
        <v>44.876003476735377</v>
      </c>
      <c r="AX268" s="9"/>
      <c r="AY268" s="2"/>
      <c r="AZ268" s="2">
        <f>AC268+AF268+AW268</f>
        <v>607.67461793167286</v>
      </c>
      <c r="BA268" s="2"/>
      <c r="BB268" s="9">
        <f>AW268/AZ268</f>
        <v>7.3848737716705568E-2</v>
      </c>
      <c r="BC268" s="19"/>
      <c r="BD268" s="2"/>
      <c r="BE268" s="2"/>
      <c r="BF268" s="19"/>
      <c r="BG268" s="19"/>
      <c r="BH268" s="19"/>
      <c r="BI268" s="19"/>
      <c r="BJ268" s="9">
        <f>AC268/AZ268</f>
        <v>0.5863042325734461</v>
      </c>
      <c r="BK268" s="9">
        <f>AF268/AZ268</f>
        <v>0.33984702970984826</v>
      </c>
      <c r="BL268" s="9">
        <f>AW268/AZ268</f>
        <v>7.3848737716705568E-2</v>
      </c>
      <c r="BM268" s="2">
        <v>125.77397385408521</v>
      </c>
      <c r="BN268" s="2">
        <v>36.901444513860085</v>
      </c>
      <c r="BO268" s="2">
        <v>88.872529340225128</v>
      </c>
      <c r="BP268" s="2">
        <v>0</v>
      </c>
      <c r="BQ268" s="2"/>
      <c r="BR268" s="2"/>
      <c r="BS268" s="2"/>
      <c r="BT268" s="2"/>
      <c r="BU268" s="2">
        <v>0</v>
      </c>
      <c r="BV268" s="2"/>
      <c r="BW268" s="9"/>
      <c r="BX268" s="2"/>
      <c r="BY268" s="2"/>
      <c r="BZ268" s="9"/>
      <c r="CA268" s="2"/>
      <c r="CB268" s="2"/>
      <c r="CC268" s="2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</row>
    <row r="269" spans="1:152" hidden="1" x14ac:dyDescent="0.45">
      <c r="A269" t="s">
        <v>112</v>
      </c>
      <c r="C269" s="1">
        <v>39504</v>
      </c>
      <c r="D269" s="2"/>
      <c r="E269" s="1"/>
      <c r="G269" s="2">
        <v>69</v>
      </c>
      <c r="H269" t="s">
        <v>106</v>
      </c>
      <c r="I269" s="19">
        <v>8.9</v>
      </c>
      <c r="J269">
        <v>750</v>
      </c>
      <c r="K269" s="2">
        <f t="shared" si="2"/>
        <v>149.81273408239699</v>
      </c>
      <c r="L269" s="2"/>
      <c r="M269" s="9"/>
      <c r="N269" s="19">
        <v>20.6</v>
      </c>
      <c r="O269" s="19"/>
      <c r="P269" s="19"/>
      <c r="Q269" s="2"/>
      <c r="R269" s="2"/>
      <c r="S269" s="2"/>
      <c r="T269" s="2"/>
      <c r="U269" s="2"/>
      <c r="V269" s="2"/>
      <c r="W269" s="2"/>
      <c r="X269" s="9"/>
      <c r="Y269" s="9"/>
      <c r="Z269" s="9"/>
      <c r="AA269" s="9"/>
      <c r="AB269" s="9"/>
      <c r="AC269" s="2"/>
      <c r="AD269" s="9"/>
      <c r="AE269" s="9"/>
      <c r="AF269" s="2"/>
      <c r="AG269" s="9"/>
      <c r="AH269" s="9"/>
      <c r="AI269" s="9"/>
      <c r="AJ269" s="9"/>
      <c r="AK269" s="9"/>
      <c r="AL269" s="9"/>
      <c r="AM269" s="15"/>
      <c r="AN269" s="9"/>
      <c r="AO269" s="9"/>
      <c r="AP269" s="9"/>
      <c r="AQ269" s="2"/>
      <c r="AR269" s="2"/>
      <c r="AS269" s="2"/>
      <c r="AT269" s="2"/>
      <c r="AU269" s="2"/>
      <c r="AV269" s="2"/>
      <c r="AW269" s="2"/>
      <c r="AX269" s="9"/>
      <c r="AY269" s="2"/>
      <c r="AZ269" s="2"/>
      <c r="BA269" s="2"/>
      <c r="BB269" s="9"/>
      <c r="BC269" s="19"/>
      <c r="BD269" s="2"/>
      <c r="BE269" s="2"/>
      <c r="BF269" s="19"/>
      <c r="BG269" s="19"/>
      <c r="BH269" s="19"/>
      <c r="BI269" s="19"/>
      <c r="BJ269" s="19"/>
      <c r="BK269" s="19"/>
      <c r="BL269" s="19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9"/>
      <c r="BX269" s="2"/>
      <c r="BY269" s="2"/>
      <c r="BZ269" s="9"/>
      <c r="CA269" s="2"/>
      <c r="CB269" s="2"/>
      <c r="CC269" s="2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</row>
    <row r="270" spans="1:152" hidden="1" x14ac:dyDescent="0.45">
      <c r="A270" t="s">
        <v>112</v>
      </c>
      <c r="C270" s="1">
        <v>39510</v>
      </c>
      <c r="D270" s="2"/>
      <c r="E270" s="1"/>
      <c r="G270" s="2">
        <v>75</v>
      </c>
      <c r="H270" t="s">
        <v>106</v>
      </c>
      <c r="I270" s="19">
        <v>8.9</v>
      </c>
      <c r="J270">
        <v>750</v>
      </c>
      <c r="K270" s="2">
        <f t="shared" si="2"/>
        <v>149.81273408239699</v>
      </c>
      <c r="L270" s="2"/>
      <c r="M270" s="9"/>
      <c r="N270" s="19">
        <v>21.55</v>
      </c>
      <c r="O270" s="19"/>
      <c r="P270" s="19"/>
      <c r="Q270" s="2"/>
      <c r="R270" s="2"/>
      <c r="S270" s="2"/>
      <c r="T270" s="2"/>
      <c r="U270" s="2"/>
      <c r="V270" s="2"/>
      <c r="W270" s="2"/>
      <c r="X270" s="9"/>
      <c r="Y270" s="9"/>
      <c r="Z270" s="9"/>
      <c r="AA270" s="9"/>
      <c r="AB270" s="9"/>
      <c r="AC270" s="2"/>
      <c r="AD270" s="9"/>
      <c r="AE270" s="9"/>
      <c r="AF270" s="2"/>
      <c r="AG270" s="9"/>
      <c r="AH270" s="9"/>
      <c r="AI270" s="9"/>
      <c r="AJ270" s="9"/>
      <c r="AK270" s="9"/>
      <c r="AL270" s="9"/>
      <c r="AM270" s="15"/>
      <c r="AN270" s="9"/>
      <c r="AO270" s="9"/>
      <c r="AP270" s="9"/>
      <c r="AQ270" s="2"/>
      <c r="AR270" s="2"/>
      <c r="AS270" s="2"/>
      <c r="AT270" s="2"/>
      <c r="AU270" s="2"/>
      <c r="AV270" s="2"/>
      <c r="AW270" s="2"/>
      <c r="AX270" s="9"/>
      <c r="AY270" s="2"/>
      <c r="AZ270" s="2"/>
      <c r="BA270" s="2"/>
      <c r="BB270" s="9"/>
      <c r="BC270" s="19"/>
      <c r="BD270" s="2"/>
      <c r="BE270" s="2"/>
      <c r="BF270" s="19"/>
      <c r="BG270" s="19"/>
      <c r="BH270" s="19"/>
      <c r="BI270" s="19"/>
      <c r="BJ270" s="19"/>
      <c r="BK270" s="19"/>
      <c r="BL270" s="19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9"/>
      <c r="BX270" s="2"/>
      <c r="BY270" s="2"/>
      <c r="BZ270" s="9"/>
      <c r="CA270" s="2"/>
      <c r="CB270" s="2"/>
      <c r="CC270" s="2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</row>
    <row r="271" spans="1:152" hidden="1" x14ac:dyDescent="0.45">
      <c r="A271" t="s">
        <v>112</v>
      </c>
      <c r="C271" s="1">
        <v>39514</v>
      </c>
      <c r="D271" s="2"/>
      <c r="E271" s="1"/>
      <c r="G271" s="2">
        <v>79</v>
      </c>
      <c r="H271" t="s">
        <v>106</v>
      </c>
      <c r="I271" s="19">
        <v>8.9</v>
      </c>
      <c r="J271">
        <v>750</v>
      </c>
      <c r="K271" s="2">
        <f t="shared" si="2"/>
        <v>149.81273408239699</v>
      </c>
      <c r="L271" s="2"/>
      <c r="M271" s="9"/>
      <c r="N271" s="19">
        <v>23.45</v>
      </c>
      <c r="O271" s="19"/>
      <c r="P271" s="19"/>
      <c r="Q271" s="2"/>
      <c r="R271" s="2"/>
      <c r="S271" s="2"/>
      <c r="T271" s="2"/>
      <c r="U271" s="2"/>
      <c r="V271" s="2"/>
      <c r="W271" s="2"/>
      <c r="X271" s="9"/>
      <c r="Y271" s="9"/>
      <c r="Z271" s="9"/>
      <c r="AA271" s="9"/>
      <c r="AB271" s="9"/>
      <c r="AC271" s="2"/>
      <c r="AD271" s="9"/>
      <c r="AE271" s="9"/>
      <c r="AF271" s="2"/>
      <c r="AG271" s="9"/>
      <c r="AH271" s="9"/>
      <c r="AI271" s="9"/>
      <c r="AJ271" s="9"/>
      <c r="AK271" s="9"/>
      <c r="AL271" s="9"/>
      <c r="AM271" s="15"/>
      <c r="AN271" s="9"/>
      <c r="AO271" s="9"/>
      <c r="AP271" s="9"/>
      <c r="AQ271" s="2"/>
      <c r="AR271" s="2"/>
      <c r="AS271" s="2"/>
      <c r="AT271" s="2"/>
      <c r="AU271" s="2"/>
      <c r="AV271" s="2"/>
      <c r="AW271" s="2"/>
      <c r="AX271" s="9"/>
      <c r="AY271" s="2"/>
      <c r="AZ271" s="2"/>
      <c r="BA271" s="2"/>
      <c r="BB271" s="9"/>
      <c r="BC271" s="19"/>
      <c r="BD271" s="2"/>
      <c r="BE271" s="2"/>
      <c r="BF271" s="19"/>
      <c r="BG271" s="19"/>
      <c r="BH271" s="19"/>
      <c r="BI271" s="19"/>
      <c r="BJ271" s="19"/>
      <c r="BK271" s="19"/>
      <c r="BL271" s="19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9"/>
      <c r="BX271" s="2"/>
      <c r="BY271" s="2"/>
      <c r="BZ271" s="9"/>
      <c r="CA271" s="2"/>
      <c r="CB271" s="2"/>
      <c r="CC271" s="2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</row>
    <row r="272" spans="1:152" hidden="1" x14ac:dyDescent="0.45">
      <c r="A272" t="s">
        <v>112</v>
      </c>
      <c r="C272" s="1">
        <v>39518</v>
      </c>
      <c r="D272" s="2">
        <v>6</v>
      </c>
      <c r="E272" s="1" t="s">
        <v>229</v>
      </c>
      <c r="F272" t="s">
        <v>78</v>
      </c>
      <c r="G272" s="2">
        <v>83</v>
      </c>
      <c r="H272" t="s">
        <v>106</v>
      </c>
      <c r="I272" s="19">
        <v>8.9</v>
      </c>
      <c r="J272">
        <v>750</v>
      </c>
      <c r="K272" s="2">
        <f t="shared" si="2"/>
        <v>149.81273408239699</v>
      </c>
      <c r="L272" s="2"/>
      <c r="M272" s="9"/>
      <c r="N272" s="9"/>
      <c r="O272" s="9"/>
      <c r="P272" s="9"/>
      <c r="Q272" s="2"/>
      <c r="R272" s="2"/>
      <c r="S272" s="2"/>
      <c r="T272" s="2"/>
      <c r="U272" s="2"/>
      <c r="V272" s="2"/>
      <c r="W272" s="2"/>
      <c r="X272" s="9"/>
      <c r="Y272" s="9"/>
      <c r="Z272" s="9"/>
      <c r="AA272" s="9"/>
      <c r="AB272" s="9"/>
      <c r="AC272" s="2">
        <v>368.79225566765587</v>
      </c>
      <c r="AD272" s="9"/>
      <c r="AE272" s="9"/>
      <c r="AF272" s="2">
        <v>190.47810940808296</v>
      </c>
      <c r="AG272" s="9">
        <v>2.915404701264106</v>
      </c>
      <c r="AH272" s="9"/>
      <c r="AI272" s="9"/>
      <c r="AJ272" s="9"/>
      <c r="AK272" s="9"/>
      <c r="AL272" s="9"/>
      <c r="AM272" s="15">
        <f>AG272/AF272</f>
        <v>1.5305720485801875E-2</v>
      </c>
      <c r="AN272" s="9"/>
      <c r="AO272" s="9"/>
      <c r="AP272" s="9"/>
      <c r="AQ272" s="2">
        <v>5.2793222694576833</v>
      </c>
      <c r="AR272" s="2"/>
      <c r="AS272" s="2">
        <v>154.20237268621966</v>
      </c>
      <c r="AT272" s="2"/>
      <c r="AU272" s="2">
        <v>0</v>
      </c>
      <c r="AV272" s="2">
        <v>0</v>
      </c>
      <c r="AW272" s="2">
        <v>159.48169495567734</v>
      </c>
      <c r="AX272" s="9"/>
      <c r="AY272" s="2"/>
      <c r="AZ272" s="2">
        <f>AC272+AF272+AW272</f>
        <v>718.75206003141614</v>
      </c>
      <c r="BA272" s="2"/>
      <c r="BB272" s="9">
        <f>AW272/AZ272</f>
        <v>0.22188693963354555</v>
      </c>
      <c r="BC272" s="19"/>
      <c r="BD272" s="2"/>
      <c r="BE272" s="2"/>
      <c r="BF272" s="19"/>
      <c r="BG272" s="19"/>
      <c r="BH272" s="19"/>
      <c r="BI272" s="19"/>
      <c r="BJ272" s="9">
        <f>AC272/AZ272</f>
        <v>0.51310079814106724</v>
      </c>
      <c r="BK272" s="9">
        <f>AF272/AZ272</f>
        <v>0.26501226222538726</v>
      </c>
      <c r="BL272" s="9">
        <f>AW272/AZ272</f>
        <v>0.22188693963354555</v>
      </c>
      <c r="BM272" s="2">
        <v>135.92932914223906</v>
      </c>
      <c r="BN272" s="2">
        <v>58.762517017913368</v>
      </c>
      <c r="BO272" s="2">
        <v>77.166812124325702</v>
      </c>
      <c r="BP272" s="2">
        <v>0</v>
      </c>
      <c r="BQ272" s="2"/>
      <c r="BR272" s="2"/>
      <c r="BS272" s="2"/>
      <c r="BT272" s="2"/>
      <c r="BU272" s="2">
        <v>0</v>
      </c>
      <c r="BV272" s="2"/>
      <c r="BW272" s="9"/>
      <c r="BX272" s="2"/>
      <c r="BY272" s="2"/>
      <c r="BZ272" s="9"/>
      <c r="CA272" s="2"/>
      <c r="CB272" s="2"/>
      <c r="CC272" s="2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</row>
    <row r="273" spans="1:152" hidden="1" x14ac:dyDescent="0.45">
      <c r="A273" t="s">
        <v>112</v>
      </c>
      <c r="C273" s="1">
        <v>39532</v>
      </c>
      <c r="D273" s="2"/>
      <c r="E273" s="1"/>
      <c r="G273" s="2">
        <v>97</v>
      </c>
      <c r="H273" t="s">
        <v>106</v>
      </c>
      <c r="I273" s="19">
        <v>8.9</v>
      </c>
      <c r="J273">
        <v>750</v>
      </c>
      <c r="K273" s="2">
        <f t="shared" si="2"/>
        <v>149.81273408239699</v>
      </c>
      <c r="L273" s="2"/>
      <c r="M273" s="9"/>
      <c r="N273" s="9"/>
      <c r="O273" s="9"/>
      <c r="P273" s="9"/>
      <c r="Q273" s="2"/>
      <c r="R273" s="2"/>
      <c r="S273" s="2"/>
      <c r="T273" s="2"/>
      <c r="U273" s="2"/>
      <c r="V273" s="2"/>
      <c r="W273" s="2"/>
      <c r="X273" s="9"/>
      <c r="Y273" s="9"/>
      <c r="Z273" s="9"/>
      <c r="AA273" s="9"/>
      <c r="AB273" s="9"/>
      <c r="AC273" s="2">
        <v>462.03642578771348</v>
      </c>
      <c r="AD273" s="9"/>
      <c r="AE273" s="9"/>
      <c r="AF273" s="2">
        <v>223.2726389818294</v>
      </c>
      <c r="AG273" s="9">
        <v>3.2541912620206088</v>
      </c>
      <c r="AH273" s="9"/>
      <c r="AI273" s="9"/>
      <c r="AJ273" s="9"/>
      <c r="AK273" s="9"/>
      <c r="AL273" s="9"/>
      <c r="AM273" s="15">
        <f>AG273/AF273</f>
        <v>1.457496662761909E-2</v>
      </c>
      <c r="AN273" s="9"/>
      <c r="AO273" s="9"/>
      <c r="AP273" s="9"/>
      <c r="AQ273" s="2">
        <v>2.5269541440169552</v>
      </c>
      <c r="AR273" s="2"/>
      <c r="AS273" s="2">
        <v>433.62232926685544</v>
      </c>
      <c r="AT273" s="2"/>
      <c r="AU273" s="2">
        <v>0</v>
      </c>
      <c r="AV273" s="2">
        <v>0</v>
      </c>
      <c r="AW273" s="2">
        <v>436.14928341087244</v>
      </c>
      <c r="AX273" s="9"/>
      <c r="AY273" s="2"/>
      <c r="AZ273" s="2">
        <f>AC273+AF273+AW273</f>
        <v>1121.4583481804152</v>
      </c>
      <c r="BA273" s="2"/>
      <c r="BB273" s="9">
        <f>AW273/AZ273</f>
        <v>0.38891260127362903</v>
      </c>
      <c r="BC273" s="19"/>
      <c r="BD273" s="2"/>
      <c r="BE273" s="2"/>
      <c r="BF273" s="19"/>
      <c r="BG273" s="19"/>
      <c r="BH273" s="19"/>
      <c r="BI273" s="19"/>
      <c r="BJ273" s="9">
        <f>AC273/AZ273</f>
        <v>0.41199606435439645</v>
      </c>
      <c r="BK273" s="9">
        <f>AF273/AZ273</f>
        <v>0.19909133437197463</v>
      </c>
      <c r="BL273" s="9">
        <f>AW273/AZ273</f>
        <v>0.38891260127362903</v>
      </c>
      <c r="BM273" s="2">
        <v>161.97713833842656</v>
      </c>
      <c r="BN273" s="2">
        <v>20.298084791298557</v>
      </c>
      <c r="BO273" s="2">
        <v>141.67905354712801</v>
      </c>
      <c r="BP273" s="2">
        <v>0</v>
      </c>
      <c r="BQ273" s="2"/>
      <c r="BR273" s="2"/>
      <c r="BS273" s="2"/>
      <c r="BT273" s="2"/>
      <c r="BU273" s="2">
        <v>0</v>
      </c>
      <c r="BV273" s="2"/>
      <c r="BW273" s="9"/>
      <c r="BX273" s="2"/>
      <c r="BY273" s="2"/>
      <c r="BZ273" s="9"/>
      <c r="CA273" s="2"/>
      <c r="CB273" s="2"/>
      <c r="CC273" s="2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</row>
    <row r="274" spans="1:152" hidden="1" x14ac:dyDescent="0.45">
      <c r="A274" t="s">
        <v>112</v>
      </c>
      <c r="C274" s="1">
        <v>39533</v>
      </c>
      <c r="D274" s="2"/>
      <c r="E274" s="1"/>
      <c r="G274" s="2">
        <v>98</v>
      </c>
      <c r="H274" t="s">
        <v>106</v>
      </c>
      <c r="I274" s="19">
        <v>8.9</v>
      </c>
      <c r="J274">
        <v>750</v>
      </c>
      <c r="K274" s="2">
        <f t="shared" si="2"/>
        <v>149.81273408239699</v>
      </c>
      <c r="L274" s="2"/>
      <c r="M274" s="9"/>
      <c r="N274" s="19">
        <v>25.6</v>
      </c>
      <c r="O274" s="19"/>
      <c r="P274" s="19"/>
      <c r="Q274" s="2"/>
      <c r="R274" s="2"/>
      <c r="S274" s="2"/>
      <c r="T274" s="2"/>
      <c r="U274" s="2"/>
      <c r="V274" s="2"/>
      <c r="W274" s="2"/>
      <c r="X274" s="9"/>
      <c r="Y274" s="9"/>
      <c r="Z274" s="9"/>
      <c r="AA274" s="9"/>
      <c r="AB274" s="9"/>
      <c r="AC274" s="2"/>
      <c r="AD274" s="9"/>
      <c r="AE274" s="9"/>
      <c r="AF274" s="2"/>
      <c r="AG274" s="9"/>
      <c r="AH274" s="9"/>
      <c r="AI274" s="9"/>
      <c r="AJ274" s="9"/>
      <c r="AK274" s="9"/>
      <c r="AL274" s="9"/>
      <c r="AM274" s="15"/>
      <c r="AN274" s="9"/>
      <c r="AO274" s="9"/>
      <c r="AP274" s="9"/>
      <c r="AQ274" s="2"/>
      <c r="AR274" s="2"/>
      <c r="AS274" s="2"/>
      <c r="AT274" s="2"/>
      <c r="AU274" s="2"/>
      <c r="AV274" s="2"/>
      <c r="AW274" s="2"/>
      <c r="AX274" s="9"/>
      <c r="AY274" s="2"/>
      <c r="AZ274" s="2"/>
      <c r="BA274" s="2"/>
      <c r="BB274" s="9"/>
      <c r="BC274" s="19"/>
      <c r="BD274" s="2"/>
      <c r="BE274" s="2"/>
      <c r="BF274" s="19"/>
      <c r="BG274" s="19"/>
      <c r="BH274" s="19"/>
      <c r="BI274" s="19"/>
      <c r="BJ274" s="19"/>
      <c r="BK274" s="19"/>
      <c r="BL274" s="19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9"/>
      <c r="BX274" s="2"/>
      <c r="BY274" s="2"/>
      <c r="BZ274" s="9"/>
      <c r="CA274" s="2"/>
      <c r="CB274" s="2"/>
      <c r="CC274" s="2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</row>
    <row r="275" spans="1:152" hidden="1" x14ac:dyDescent="0.45">
      <c r="A275" t="s">
        <v>112</v>
      </c>
      <c r="C275" s="1">
        <v>39541</v>
      </c>
      <c r="D275" s="2">
        <v>7</v>
      </c>
      <c r="E275" t="s">
        <v>197</v>
      </c>
      <c r="F275" t="s">
        <v>14</v>
      </c>
      <c r="G275" s="2">
        <v>106</v>
      </c>
      <c r="H275" t="s">
        <v>106</v>
      </c>
      <c r="I275" s="19">
        <v>8.9</v>
      </c>
      <c r="J275">
        <v>750</v>
      </c>
      <c r="K275" s="2">
        <f t="shared" si="2"/>
        <v>149.81273408239699</v>
      </c>
      <c r="L275" s="2"/>
      <c r="M275" s="9"/>
      <c r="N275" s="9"/>
      <c r="O275" s="9"/>
      <c r="P275" s="9"/>
      <c r="Q275" s="2"/>
      <c r="R275" s="2"/>
      <c r="S275" s="2"/>
      <c r="T275" s="2"/>
      <c r="U275" s="2">
        <v>106</v>
      </c>
      <c r="V275" s="2"/>
      <c r="W275" s="2"/>
      <c r="X275" s="9"/>
      <c r="Y275" s="9"/>
      <c r="Z275" s="9"/>
      <c r="AA275" s="9"/>
      <c r="AB275" s="9"/>
      <c r="AC275" s="2"/>
      <c r="AD275" s="9"/>
      <c r="AE275" s="9"/>
      <c r="AF275" s="2"/>
      <c r="AG275" s="9"/>
      <c r="AH275" s="9"/>
      <c r="AI275" s="9"/>
      <c r="AJ275" s="9"/>
      <c r="AK275" s="9"/>
      <c r="AL275" s="9"/>
      <c r="AM275" s="15"/>
      <c r="AN275" s="9"/>
      <c r="AO275" s="9"/>
      <c r="AP275" s="9"/>
      <c r="AQ275" s="2"/>
      <c r="AR275" s="2"/>
      <c r="AS275" s="2"/>
      <c r="AT275" s="2"/>
      <c r="AU275" s="2"/>
      <c r="AV275" s="2"/>
      <c r="AW275" s="2"/>
      <c r="AX275" s="9"/>
      <c r="AY275" s="2"/>
      <c r="AZ275" s="2"/>
      <c r="BA275" s="2"/>
      <c r="BB275" s="9"/>
      <c r="BC275" s="19"/>
      <c r="BD275" s="2"/>
      <c r="BE275" s="2"/>
      <c r="BF275" s="19"/>
      <c r="BG275" s="19"/>
      <c r="BH275" s="19"/>
      <c r="BI275" s="19"/>
      <c r="BJ275" s="19"/>
      <c r="BK275" s="19"/>
      <c r="BL275" s="19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9"/>
      <c r="BX275" s="2"/>
      <c r="BY275" s="2"/>
      <c r="BZ275" s="9"/>
      <c r="CA275" s="2"/>
      <c r="CB275" s="2"/>
      <c r="CC275" s="2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</row>
    <row r="276" spans="1:152" hidden="1" x14ac:dyDescent="0.45">
      <c r="A276" t="s">
        <v>112</v>
      </c>
      <c r="C276" s="1">
        <v>39552</v>
      </c>
      <c r="D276" s="2"/>
      <c r="E276" s="1"/>
      <c r="G276" s="2">
        <v>117</v>
      </c>
      <c r="H276" t="s">
        <v>106</v>
      </c>
      <c r="I276" s="19">
        <v>8.9</v>
      </c>
      <c r="J276">
        <v>750</v>
      </c>
      <c r="K276" s="2">
        <f t="shared" si="2"/>
        <v>149.81273408239699</v>
      </c>
      <c r="L276" s="2"/>
      <c r="M276" s="9"/>
      <c r="N276" s="9"/>
      <c r="O276" s="9"/>
      <c r="P276" s="9"/>
      <c r="Q276" s="2"/>
      <c r="R276" s="2"/>
      <c r="S276" s="2"/>
      <c r="T276" s="2"/>
      <c r="U276" s="2"/>
      <c r="V276" s="2"/>
      <c r="W276" s="2"/>
      <c r="X276" s="9"/>
      <c r="Y276" s="9"/>
      <c r="Z276" s="9"/>
      <c r="AA276" s="9"/>
      <c r="AB276" s="9"/>
      <c r="AC276" s="2">
        <v>503.50636469040512</v>
      </c>
      <c r="AD276" s="9"/>
      <c r="AE276" s="9"/>
      <c r="AF276" s="2">
        <v>208.40225383129331</v>
      </c>
      <c r="AG276" s="9">
        <v>2.9795355751680392</v>
      </c>
      <c r="AH276" s="9"/>
      <c r="AI276" s="9"/>
      <c r="AJ276" s="9"/>
      <c r="AK276" s="9"/>
      <c r="AL276" s="9"/>
      <c r="AM276" s="15">
        <f>AG276/AF276</f>
        <v>1.4297041036706089E-2</v>
      </c>
      <c r="AN276" s="9"/>
      <c r="AO276" s="9"/>
      <c r="AP276" s="9"/>
      <c r="AQ276" s="2">
        <v>0.96568713450292398</v>
      </c>
      <c r="AR276" s="2"/>
      <c r="AS276" s="2">
        <v>461.55423080141043</v>
      </c>
      <c r="AT276" s="2"/>
      <c r="AU276" s="2">
        <v>0</v>
      </c>
      <c r="AV276" s="2">
        <v>0</v>
      </c>
      <c r="AW276" s="2">
        <v>462.51991793591344</v>
      </c>
      <c r="AX276" s="9"/>
      <c r="AY276" s="2"/>
      <c r="AZ276" s="2">
        <f>AC276+AF276+AW276</f>
        <v>1174.4285364576117</v>
      </c>
      <c r="BA276" s="2"/>
      <c r="BB276" s="9">
        <f>AW276/AZ276</f>
        <v>0.39382551051679682</v>
      </c>
      <c r="BC276" s="19"/>
      <c r="BD276" s="2"/>
      <c r="BE276" s="2"/>
      <c r="BF276" s="19"/>
      <c r="BG276" s="19"/>
      <c r="BH276" s="19"/>
      <c r="BI276" s="19"/>
      <c r="BJ276" s="9">
        <f>AC276/AZ276</f>
        <v>0.42872456608480752</v>
      </c>
      <c r="BK276" s="9">
        <f>AF276/AZ276</f>
        <v>0.17744992339839583</v>
      </c>
      <c r="BL276" s="9">
        <f>AW276/AZ276</f>
        <v>0.39382551051679682</v>
      </c>
      <c r="BM276" s="2">
        <v>142.31698021802373</v>
      </c>
      <c r="BN276" s="2">
        <v>5.0066136444854443</v>
      </c>
      <c r="BO276" s="2">
        <v>137.31036657353829</v>
      </c>
      <c r="BP276" s="2">
        <v>0</v>
      </c>
      <c r="BQ276" s="2"/>
      <c r="BR276" s="2"/>
      <c r="BS276" s="2"/>
      <c r="BT276" s="2"/>
      <c r="BU276" s="2">
        <v>0</v>
      </c>
      <c r="BV276" s="2"/>
      <c r="BW276" s="9"/>
      <c r="BX276" s="2"/>
      <c r="BY276" s="2"/>
      <c r="BZ276" s="9"/>
      <c r="CA276" s="2"/>
      <c r="CB276" s="2"/>
      <c r="CC276" s="2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</row>
    <row r="277" spans="1:152" hidden="1" x14ac:dyDescent="0.45">
      <c r="A277" t="s">
        <v>112</v>
      </c>
      <c r="C277" s="1">
        <v>39555</v>
      </c>
      <c r="D277" s="2"/>
      <c r="E277" s="1"/>
      <c r="G277" s="2">
        <v>120</v>
      </c>
      <c r="H277" t="s">
        <v>106</v>
      </c>
      <c r="I277" s="19">
        <v>8.9</v>
      </c>
      <c r="J277">
        <v>750</v>
      </c>
      <c r="K277" s="2">
        <f t="shared" si="2"/>
        <v>149.81273408239699</v>
      </c>
      <c r="L277" s="2"/>
      <c r="M277" s="9"/>
      <c r="N277" s="19">
        <v>28.6</v>
      </c>
      <c r="O277" s="19"/>
      <c r="P277" s="19"/>
      <c r="Q277" s="2"/>
      <c r="R277" s="2"/>
      <c r="S277" s="2"/>
      <c r="T277" s="2"/>
      <c r="U277" s="2"/>
      <c r="V277" s="2"/>
      <c r="W277" s="2"/>
      <c r="X277" s="9"/>
      <c r="Y277" s="9"/>
      <c r="Z277" s="9"/>
      <c r="AA277" s="9"/>
      <c r="AB277" s="9"/>
      <c r="AC277" s="2"/>
      <c r="AD277" s="9"/>
      <c r="AE277" s="9"/>
      <c r="AF277" s="2"/>
      <c r="AG277" s="9"/>
      <c r="AH277" s="9"/>
      <c r="AI277" s="9"/>
      <c r="AJ277" s="9"/>
      <c r="AK277" s="9"/>
      <c r="AL277" s="9"/>
      <c r="AM277" s="15"/>
      <c r="AN277" s="9"/>
      <c r="AO277" s="9"/>
      <c r="AP277" s="9"/>
      <c r="AQ277" s="2"/>
      <c r="AR277" s="2"/>
      <c r="AS277" s="2"/>
      <c r="AT277" s="2"/>
      <c r="AU277" s="2"/>
      <c r="AV277" s="2"/>
      <c r="AW277" s="2"/>
      <c r="AX277" s="9"/>
      <c r="AY277" s="2"/>
      <c r="AZ277" s="2"/>
      <c r="BA277" s="2"/>
      <c r="BB277" s="9"/>
      <c r="BC277" s="19"/>
      <c r="BD277" s="2"/>
      <c r="BE277" s="2"/>
      <c r="BF277" s="19"/>
      <c r="BG277" s="19"/>
      <c r="BH277" s="19"/>
      <c r="BI277" s="19"/>
      <c r="BJ277" s="19"/>
      <c r="BK277" s="19"/>
      <c r="BL277" s="19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9"/>
      <c r="BX277" s="2"/>
      <c r="BY277" s="2"/>
      <c r="BZ277" s="9"/>
      <c r="CA277" s="2"/>
      <c r="CB277" s="2"/>
      <c r="CC277" s="2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</row>
    <row r="278" spans="1:152" hidden="1" x14ac:dyDescent="0.45">
      <c r="A278" t="s">
        <v>112</v>
      </c>
      <c r="C278" s="1">
        <v>39566</v>
      </c>
      <c r="D278" s="2"/>
      <c r="E278" s="1"/>
      <c r="G278" s="2">
        <v>131</v>
      </c>
      <c r="H278" t="s">
        <v>106</v>
      </c>
      <c r="I278" s="19">
        <v>8.9</v>
      </c>
      <c r="J278">
        <v>750</v>
      </c>
      <c r="K278" s="2">
        <f t="shared" si="2"/>
        <v>149.81273408239699</v>
      </c>
      <c r="L278" s="2"/>
      <c r="M278" s="9"/>
      <c r="N278" s="9"/>
      <c r="O278" s="9"/>
      <c r="P278" s="9"/>
      <c r="Q278" s="2"/>
      <c r="R278" s="2"/>
      <c r="S278" s="2"/>
      <c r="T278" s="2"/>
      <c r="U278" s="2"/>
      <c r="V278" s="2"/>
      <c r="W278" s="2"/>
      <c r="X278" s="9"/>
      <c r="Y278" s="9"/>
      <c r="Z278" s="9"/>
      <c r="AA278" s="9"/>
      <c r="AB278" s="9"/>
      <c r="AC278" s="2">
        <v>604.18386192212984</v>
      </c>
      <c r="AD278" s="9"/>
      <c r="AE278" s="9"/>
      <c r="AF278" s="2"/>
      <c r="AG278" s="9">
        <v>2.6823906577687073</v>
      </c>
      <c r="AH278" s="9"/>
      <c r="AI278" s="9"/>
      <c r="AJ278" s="9"/>
      <c r="AK278" s="9"/>
      <c r="AL278" s="9"/>
      <c r="AM278" s="15"/>
      <c r="AN278" s="9"/>
      <c r="AO278" s="9"/>
      <c r="AP278" s="9"/>
      <c r="AQ278" s="2">
        <v>0</v>
      </c>
      <c r="AR278" s="2"/>
      <c r="AS278" s="2">
        <v>217.72385961859541</v>
      </c>
      <c r="AT278" s="2"/>
      <c r="AU278" s="2">
        <v>2.6434443596914994</v>
      </c>
      <c r="AV278" s="2">
        <v>0</v>
      </c>
      <c r="AW278" s="2">
        <v>220.36730397828691</v>
      </c>
      <c r="AX278" s="9"/>
      <c r="AY278" s="2"/>
      <c r="AZ278" s="2">
        <f>AC278+AF278+AW278</f>
        <v>824.55116590041678</v>
      </c>
      <c r="BA278" s="2"/>
      <c r="BB278" s="9">
        <f>AW278/AZ278</f>
        <v>0.26725728261828841</v>
      </c>
      <c r="BC278" s="19"/>
      <c r="BD278" s="2"/>
      <c r="BE278" s="2"/>
      <c r="BF278" s="19"/>
      <c r="BG278" s="19"/>
      <c r="BH278" s="19"/>
      <c r="BI278" s="19"/>
      <c r="BJ278" s="9">
        <f>AC278/AZ278</f>
        <v>0.73274271738171159</v>
      </c>
      <c r="BK278" s="9">
        <f>AF278/AZ278</f>
        <v>0</v>
      </c>
      <c r="BL278" s="9">
        <f>AW278/AZ278</f>
        <v>0.26725728261828841</v>
      </c>
      <c r="BM278" s="2">
        <v>144.93713325423957</v>
      </c>
      <c r="BN278" s="2">
        <v>0</v>
      </c>
      <c r="BO278" s="2">
        <v>67.855500301295947</v>
      </c>
      <c r="BP278" s="2">
        <v>76.25555659054001</v>
      </c>
      <c r="BQ278" s="2"/>
      <c r="BR278" s="2"/>
      <c r="BS278" s="2"/>
      <c r="BT278" s="2"/>
      <c r="BU278" s="2">
        <v>0.8260763624035935</v>
      </c>
      <c r="BV278" s="2"/>
      <c r="BW278" s="9"/>
      <c r="BX278" s="2"/>
      <c r="BY278" s="2"/>
      <c r="BZ278" s="9"/>
      <c r="CA278" s="2"/>
      <c r="CB278" s="2"/>
      <c r="CC278" s="2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</row>
    <row r="279" spans="1:152" hidden="1" x14ac:dyDescent="0.45">
      <c r="A279" t="s">
        <v>112</v>
      </c>
      <c r="C279" s="1">
        <v>39580</v>
      </c>
      <c r="D279" s="2"/>
      <c r="E279" s="1"/>
      <c r="G279" s="2">
        <v>145</v>
      </c>
      <c r="H279" t="s">
        <v>106</v>
      </c>
      <c r="I279" s="19">
        <v>8.9</v>
      </c>
      <c r="J279">
        <v>750</v>
      </c>
      <c r="K279" s="2">
        <f t="shared" si="2"/>
        <v>149.81273408239699</v>
      </c>
      <c r="L279" s="2"/>
      <c r="M279" s="9"/>
      <c r="N279" s="9"/>
      <c r="O279" s="9"/>
      <c r="P279" s="9"/>
      <c r="Q279" s="2"/>
      <c r="R279" s="2"/>
      <c r="S279" s="2"/>
      <c r="T279" s="2"/>
      <c r="U279" s="2"/>
      <c r="V279" s="2"/>
      <c r="W279" s="2"/>
      <c r="X279" s="9"/>
      <c r="Y279" s="9"/>
      <c r="Z279" s="9"/>
      <c r="AA279" s="9"/>
      <c r="AB279" s="9"/>
      <c r="AC279" s="2">
        <v>704.86135915385455</v>
      </c>
      <c r="AD279" s="9"/>
      <c r="AE279" s="9"/>
      <c r="AF279" s="2">
        <v>229.65638697263407</v>
      </c>
      <c r="AG279" s="9">
        <v>2.9794458108616793</v>
      </c>
      <c r="AH279" s="9"/>
      <c r="AI279" s="9"/>
      <c r="AJ279" s="9"/>
      <c r="AK279" s="9"/>
      <c r="AL279" s="9"/>
      <c r="AM279" s="15">
        <f>AG279/AF279</f>
        <v>1.2973494228212826E-2</v>
      </c>
      <c r="AN279" s="9"/>
      <c r="AO279" s="9"/>
      <c r="AP279" s="9"/>
      <c r="AQ279" s="2">
        <v>0</v>
      </c>
      <c r="AR279" s="2"/>
      <c r="AS279" s="2">
        <v>325.67640218729139</v>
      </c>
      <c r="AT279" s="2"/>
      <c r="AU279" s="2">
        <v>0</v>
      </c>
      <c r="AV279" s="2">
        <v>641.11508974394258</v>
      </c>
      <c r="AW279" s="2">
        <v>966.79149193123396</v>
      </c>
      <c r="AX279" s="9"/>
      <c r="AY279" s="2"/>
      <c r="AZ279" s="2">
        <f>AC279+AF279+AW279</f>
        <v>1901.3092380577227</v>
      </c>
      <c r="BA279" s="2"/>
      <c r="BB279" s="9">
        <f>AW279/AZ279</f>
        <v>0.50848724267434642</v>
      </c>
      <c r="BC279" s="19"/>
      <c r="BD279" s="2"/>
      <c r="BE279" s="2"/>
      <c r="BF279" s="19"/>
      <c r="BG279" s="19"/>
      <c r="BH279" s="19"/>
      <c r="BI279" s="19"/>
      <c r="BJ279" s="9">
        <f>AC279/AZ279</f>
        <v>0.37072420679652496</v>
      </c>
      <c r="BK279" s="9">
        <f>AF279/AZ279</f>
        <v>0.12078855052912851</v>
      </c>
      <c r="BL279" s="9">
        <f>AW279/AZ279</f>
        <v>0.50848724267434642</v>
      </c>
      <c r="BM279" s="2">
        <v>151.59737037537383</v>
      </c>
      <c r="BN279" s="2">
        <v>0</v>
      </c>
      <c r="BO279" s="2">
        <v>57.885021119706735</v>
      </c>
      <c r="BP279" s="2">
        <v>93.712349255667093</v>
      </c>
      <c r="BQ279" s="2"/>
      <c r="BR279" s="2"/>
      <c r="BS279" s="2"/>
      <c r="BT279" s="2"/>
      <c r="BU279" s="2">
        <v>0</v>
      </c>
      <c r="BV279" s="2"/>
      <c r="BW279" s="9"/>
      <c r="BX279" s="2"/>
      <c r="BY279" s="2"/>
      <c r="BZ279" s="9"/>
      <c r="CA279" s="2"/>
      <c r="CB279" s="2"/>
      <c r="CC279" s="2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</row>
    <row r="280" spans="1:152" hidden="1" x14ac:dyDescent="0.45">
      <c r="A280" t="s">
        <v>112</v>
      </c>
      <c r="C280" s="1">
        <v>39594</v>
      </c>
      <c r="D280" s="2"/>
      <c r="E280" s="1"/>
      <c r="G280" s="2">
        <v>159</v>
      </c>
      <c r="H280" t="s">
        <v>106</v>
      </c>
      <c r="I280" s="19">
        <v>8.9</v>
      </c>
      <c r="J280">
        <v>750</v>
      </c>
      <c r="K280" s="2">
        <f t="shared" si="2"/>
        <v>149.81273408239699</v>
      </c>
      <c r="L280" s="2"/>
      <c r="M280" s="9"/>
      <c r="N280" s="9"/>
      <c r="O280" s="9"/>
      <c r="P280" s="9"/>
      <c r="Q280" s="2"/>
      <c r="R280" s="2"/>
      <c r="S280" s="2"/>
      <c r="T280" s="2"/>
      <c r="U280" s="2"/>
      <c r="V280" s="2"/>
      <c r="W280" s="2"/>
      <c r="X280" s="9"/>
      <c r="Y280" s="9"/>
      <c r="Z280" s="9"/>
      <c r="AA280" s="9"/>
      <c r="AB280" s="9"/>
      <c r="AC280" s="2">
        <v>666.37458400098603</v>
      </c>
      <c r="AD280" s="9"/>
      <c r="AE280" s="9"/>
      <c r="AF280" s="2">
        <v>151.99359053371131</v>
      </c>
      <c r="AG280" s="9">
        <v>2.163358437076297</v>
      </c>
      <c r="AH280" s="9"/>
      <c r="AI280" s="9"/>
      <c r="AJ280" s="9"/>
      <c r="AK280" s="9"/>
      <c r="AL280" s="9"/>
      <c r="AM280" s="15">
        <f>AG280/AF280</f>
        <v>1.4233221476510067E-2</v>
      </c>
      <c r="AN280" s="9"/>
      <c r="AO280" s="9"/>
      <c r="AP280" s="9"/>
      <c r="AQ280" s="2">
        <v>0</v>
      </c>
      <c r="AR280" s="2"/>
      <c r="AS280" s="2">
        <v>614.85997781338585</v>
      </c>
      <c r="AT280" s="2"/>
      <c r="AU280" s="2">
        <v>46.924195735239735</v>
      </c>
      <c r="AV280" s="2">
        <v>383.80931837791201</v>
      </c>
      <c r="AW280" s="2">
        <v>1045.5934919265376</v>
      </c>
      <c r="AX280" s="9"/>
      <c r="AY280" s="2"/>
      <c r="AZ280" s="2">
        <f>AC280+AF280+AW280</f>
        <v>1863.9616664612349</v>
      </c>
      <c r="BA280" s="2"/>
      <c r="BB280" s="9">
        <f>AW280/AZ280</f>
        <v>0.56095225064988374</v>
      </c>
      <c r="BC280" s="19"/>
      <c r="BD280" s="2"/>
      <c r="BE280" s="2"/>
      <c r="BF280" s="19"/>
      <c r="BG280" s="19"/>
      <c r="BH280" s="19"/>
      <c r="BI280" s="19"/>
      <c r="BJ280" s="9">
        <f>AC280/AZ280</f>
        <v>0.35750444657271857</v>
      </c>
      <c r="BK280" s="9">
        <f>AF280/AZ280</f>
        <v>8.1543302777397728E-2</v>
      </c>
      <c r="BL280" s="9">
        <f>AW280/AZ280</f>
        <v>0.56095225064988374</v>
      </c>
      <c r="BM280" s="2">
        <v>206.56847035621843</v>
      </c>
      <c r="BN280" s="2">
        <v>0</v>
      </c>
      <c r="BO280" s="2">
        <v>119.86071736718847</v>
      </c>
      <c r="BP280" s="2">
        <v>68.856156785406142</v>
      </c>
      <c r="BQ280" s="2"/>
      <c r="BR280" s="2"/>
      <c r="BS280" s="2"/>
      <c r="BT280" s="2"/>
      <c r="BU280" s="2">
        <v>17.851596203623814</v>
      </c>
      <c r="BV280" s="2"/>
      <c r="BW280" s="9"/>
      <c r="BX280" s="2"/>
      <c r="BY280" s="2"/>
      <c r="BZ280" s="9"/>
      <c r="CA280" s="2"/>
      <c r="CB280" s="2"/>
      <c r="CC280" s="2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</row>
    <row r="281" spans="1:152" hidden="1" x14ac:dyDescent="0.45">
      <c r="A281" t="s">
        <v>112</v>
      </c>
      <c r="C281" s="1">
        <v>39604</v>
      </c>
      <c r="D281" s="2">
        <v>9</v>
      </c>
      <c r="E281" s="1" t="s">
        <v>196</v>
      </c>
      <c r="F281" t="s">
        <v>15</v>
      </c>
      <c r="G281" s="2">
        <v>169</v>
      </c>
      <c r="H281" t="s">
        <v>106</v>
      </c>
      <c r="I281" s="19">
        <v>8.9</v>
      </c>
      <c r="J281">
        <v>750</v>
      </c>
      <c r="K281" s="2">
        <f t="shared" si="2"/>
        <v>149.81273408239699</v>
      </c>
      <c r="L281" s="2"/>
      <c r="M281" s="9"/>
      <c r="N281" s="9"/>
      <c r="O281" s="9"/>
      <c r="P281" s="9"/>
      <c r="Q281" s="2"/>
      <c r="R281" s="2"/>
      <c r="S281" s="2"/>
      <c r="T281" s="2"/>
      <c r="U281" s="2"/>
      <c r="V281" s="2">
        <v>169</v>
      </c>
      <c r="W281" s="2"/>
      <c r="X281" s="9"/>
      <c r="Y281" s="9"/>
      <c r="Z281" s="9"/>
      <c r="AA281" s="9"/>
      <c r="AB281" s="9"/>
      <c r="AC281" s="2"/>
      <c r="AD281" s="9"/>
      <c r="AE281" s="9"/>
      <c r="AF281" s="2"/>
      <c r="AG281" s="9"/>
      <c r="AH281" s="9"/>
      <c r="AI281" s="9"/>
      <c r="AJ281" s="9"/>
      <c r="AK281" s="9"/>
      <c r="AL281" s="9"/>
      <c r="AM281" s="15"/>
      <c r="AN281" s="9"/>
      <c r="AO281" s="9"/>
      <c r="AP281" s="9"/>
      <c r="AQ281" s="2"/>
      <c r="AR281" s="2"/>
      <c r="AS281" s="2"/>
      <c r="AT281" s="2"/>
      <c r="AU281" s="2"/>
      <c r="AV281" s="2"/>
      <c r="AW281" s="2"/>
      <c r="AX281" s="9"/>
      <c r="AY281" s="2"/>
      <c r="AZ281" s="2"/>
      <c r="BA281" s="2"/>
      <c r="BB281" s="9"/>
      <c r="BC281" s="19"/>
      <c r="BD281" s="2"/>
      <c r="BE281" s="2"/>
      <c r="BF281" s="19"/>
      <c r="BG281" s="19"/>
      <c r="BH281" s="19"/>
      <c r="BI281" s="19"/>
      <c r="BJ281" s="19"/>
      <c r="BK281" s="19"/>
      <c r="BL281" s="19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9"/>
      <c r="BX281" s="2"/>
      <c r="BY281" s="2"/>
      <c r="BZ281" s="9"/>
      <c r="CA281" s="2"/>
      <c r="CB281" s="2"/>
      <c r="CC281" s="2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</row>
    <row r="282" spans="1:152" hidden="1" x14ac:dyDescent="0.45">
      <c r="A282" t="s">
        <v>112</v>
      </c>
      <c r="C282" s="1">
        <v>39611</v>
      </c>
      <c r="D282" s="2">
        <v>10</v>
      </c>
      <c r="E282" s="1" t="s">
        <v>97</v>
      </c>
      <c r="F282" t="s">
        <v>16</v>
      </c>
      <c r="G282" s="2">
        <v>176</v>
      </c>
      <c r="H282" t="s">
        <v>106</v>
      </c>
      <c r="I282" s="19">
        <v>8.9</v>
      </c>
      <c r="J282">
        <v>750</v>
      </c>
      <c r="K282" s="2">
        <f t="shared" si="2"/>
        <v>149.81273408239699</v>
      </c>
      <c r="L282" s="2"/>
      <c r="M282" s="9"/>
      <c r="N282" s="9"/>
      <c r="O282" s="9"/>
      <c r="P282" s="9"/>
      <c r="Q282" s="2"/>
      <c r="R282" s="2"/>
      <c r="S282" s="2"/>
      <c r="T282" s="2"/>
      <c r="U282" s="2"/>
      <c r="V282" s="2"/>
      <c r="W282" s="2"/>
      <c r="X282" s="9"/>
      <c r="Y282" s="9"/>
      <c r="Z282" s="9"/>
      <c r="AA282" s="9"/>
      <c r="AB282" s="9"/>
      <c r="AC282" s="2"/>
      <c r="AD282" s="9"/>
      <c r="AE282" s="9"/>
      <c r="AF282" s="2"/>
      <c r="AG282" s="9"/>
      <c r="AH282" s="9"/>
      <c r="AI282" s="9"/>
      <c r="AJ282" s="9"/>
      <c r="AK282" s="9"/>
      <c r="AL282" s="9"/>
      <c r="AM282" s="15"/>
      <c r="AN282" s="9"/>
      <c r="AO282" s="9"/>
      <c r="AP282" s="9"/>
      <c r="AQ282" s="2"/>
      <c r="AR282" s="2"/>
      <c r="AS282" s="2"/>
      <c r="AT282" s="2"/>
      <c r="AU282" s="2"/>
      <c r="AV282" s="2">
        <v>708.81833292838621</v>
      </c>
      <c r="AW282" s="2"/>
      <c r="AX282" s="9"/>
      <c r="AY282" s="2"/>
      <c r="AZ282" s="2"/>
      <c r="BA282" s="2"/>
      <c r="BB282" s="9"/>
      <c r="BC282" s="19">
        <v>35.274999999999999</v>
      </c>
      <c r="BD282" s="2">
        <v>250.03566694048826</v>
      </c>
      <c r="BE282" s="2"/>
      <c r="BF282" s="19">
        <v>11.014787089889351</v>
      </c>
      <c r="BG282" s="19"/>
      <c r="BH282" s="19"/>
      <c r="BI282" s="19"/>
      <c r="BJ282" s="19"/>
      <c r="BK282" s="19"/>
      <c r="BL282" s="19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9"/>
      <c r="BX282" s="2"/>
      <c r="BY282" s="2"/>
      <c r="BZ282" s="9"/>
      <c r="CA282" s="2"/>
      <c r="CB282" s="2"/>
      <c r="CC282" s="2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</row>
    <row r="283" spans="1:152" hidden="1" x14ac:dyDescent="0.45">
      <c r="A283" t="s">
        <v>117</v>
      </c>
      <c r="C283" s="1">
        <v>39454</v>
      </c>
      <c r="D283" s="2">
        <v>1</v>
      </c>
      <c r="E283" s="1" t="s">
        <v>198</v>
      </c>
      <c r="F283" t="s">
        <v>10</v>
      </c>
      <c r="G283" s="2">
        <v>0</v>
      </c>
      <c r="H283" t="s">
        <v>103</v>
      </c>
      <c r="I283" s="19">
        <v>7.9</v>
      </c>
      <c r="J283">
        <v>750</v>
      </c>
      <c r="K283" s="2">
        <f t="shared" ref="K283:K346" si="3">1000000/I283/J283</f>
        <v>168.77637130801685</v>
      </c>
      <c r="L283" s="2"/>
      <c r="M283" s="9"/>
      <c r="N283" s="9"/>
      <c r="O283" s="9"/>
      <c r="P283" s="9"/>
      <c r="Q283" s="2"/>
      <c r="R283" s="2"/>
      <c r="S283" s="2"/>
      <c r="T283" s="2"/>
      <c r="U283" s="2"/>
      <c r="V283" s="2"/>
      <c r="W283" s="2"/>
      <c r="X283" s="9"/>
      <c r="Y283" s="9"/>
      <c r="Z283" s="9"/>
      <c r="AA283" s="9"/>
      <c r="AB283" s="9"/>
      <c r="AC283" s="2"/>
      <c r="AD283" s="9"/>
      <c r="AE283" s="9"/>
      <c r="AF283" s="2"/>
      <c r="AG283" s="9"/>
      <c r="AH283" s="9"/>
      <c r="AI283" s="9"/>
      <c r="AJ283" s="9"/>
      <c r="AK283" s="9"/>
      <c r="AL283" s="9"/>
      <c r="AM283" s="15"/>
      <c r="AN283" s="9"/>
      <c r="AO283" s="9"/>
      <c r="AP283" s="9"/>
      <c r="AQ283" s="2">
        <v>0</v>
      </c>
      <c r="AR283" s="2"/>
      <c r="AS283" s="2">
        <v>0</v>
      </c>
      <c r="AT283" s="2"/>
      <c r="AU283" s="2">
        <v>0</v>
      </c>
      <c r="AV283" s="2">
        <v>0</v>
      </c>
      <c r="AW283" s="2"/>
      <c r="AX283" s="9"/>
      <c r="AY283" s="2"/>
      <c r="AZ283" s="2"/>
      <c r="BA283" s="2"/>
      <c r="BB283" s="9"/>
      <c r="BC283" s="19"/>
      <c r="BD283" s="2"/>
      <c r="BE283" s="2"/>
      <c r="BF283" s="19"/>
      <c r="BG283" s="19"/>
      <c r="BH283" s="19"/>
      <c r="BI283" s="19"/>
      <c r="BJ283" s="19"/>
      <c r="BK283" s="19"/>
      <c r="BL283" s="19"/>
      <c r="BM283" s="2">
        <v>0</v>
      </c>
      <c r="BN283" s="2">
        <v>0</v>
      </c>
      <c r="BO283" s="2">
        <v>0</v>
      </c>
      <c r="BP283" s="2">
        <v>0</v>
      </c>
      <c r="BQ283" s="2"/>
      <c r="BR283" s="2"/>
      <c r="BS283" s="2"/>
      <c r="BT283" s="2"/>
      <c r="BU283" s="2">
        <v>0</v>
      </c>
      <c r="BV283" s="2"/>
      <c r="BW283" s="9"/>
      <c r="BX283" s="2"/>
      <c r="BY283" s="2"/>
      <c r="BZ283" s="9"/>
      <c r="CA283" s="2"/>
      <c r="CB283" s="2"/>
      <c r="CC283" s="2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</row>
    <row r="284" spans="1:152" hidden="1" x14ac:dyDescent="0.45">
      <c r="A284" t="s">
        <v>117</v>
      </c>
      <c r="C284" s="1">
        <v>39476</v>
      </c>
      <c r="D284" s="2"/>
      <c r="E284" s="1"/>
      <c r="G284" s="2">
        <v>22</v>
      </c>
      <c r="H284" t="s">
        <v>103</v>
      </c>
      <c r="I284" s="19">
        <v>7.9</v>
      </c>
      <c r="J284">
        <v>750</v>
      </c>
      <c r="K284" s="2">
        <f t="shared" si="3"/>
        <v>168.77637130801685</v>
      </c>
      <c r="L284" s="2"/>
      <c r="M284" s="9"/>
      <c r="N284" s="19">
        <v>5.0999999999999996</v>
      </c>
      <c r="O284" s="19"/>
      <c r="P284" s="19"/>
      <c r="Q284" s="2"/>
      <c r="R284" s="2"/>
      <c r="S284" s="2"/>
      <c r="T284" s="2"/>
      <c r="U284" s="2"/>
      <c r="V284" s="2"/>
      <c r="W284" s="2"/>
      <c r="X284" s="9"/>
      <c r="Y284" s="9"/>
      <c r="Z284" s="9"/>
      <c r="AA284" s="9"/>
      <c r="AB284" s="9"/>
      <c r="AC284" s="2"/>
      <c r="AD284" s="9"/>
      <c r="AE284" s="9"/>
      <c r="AF284" s="2"/>
      <c r="AG284" s="9"/>
      <c r="AH284" s="9"/>
      <c r="AI284" s="9"/>
      <c r="AJ284" s="9"/>
      <c r="AK284" s="9"/>
      <c r="AL284" s="9"/>
      <c r="AM284" s="15"/>
      <c r="AN284" s="9"/>
      <c r="AO284" s="9"/>
      <c r="AP284" s="9"/>
      <c r="AQ284" s="2"/>
      <c r="AR284" s="2"/>
      <c r="AS284" s="2"/>
      <c r="AT284" s="2"/>
      <c r="AU284" s="2"/>
      <c r="AV284" s="2"/>
      <c r="AW284" s="2"/>
      <c r="AX284" s="9"/>
      <c r="AY284" s="2"/>
      <c r="AZ284" s="2"/>
      <c r="BA284" s="2"/>
      <c r="BB284" s="9"/>
      <c r="BC284" s="19"/>
      <c r="BD284" s="2"/>
      <c r="BE284" s="2"/>
      <c r="BF284" s="19"/>
      <c r="BG284" s="19"/>
      <c r="BH284" s="19"/>
      <c r="BI284" s="19"/>
      <c r="BJ284" s="19"/>
      <c r="BK284" s="19"/>
      <c r="BL284" s="19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9"/>
      <c r="BX284" s="2"/>
      <c r="BY284" s="2"/>
      <c r="BZ284" s="9"/>
      <c r="CA284" s="2"/>
      <c r="CB284" s="2"/>
      <c r="CC284" s="2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</row>
    <row r="285" spans="1:152" hidden="1" x14ac:dyDescent="0.45">
      <c r="A285" t="s">
        <v>117</v>
      </c>
      <c r="C285" s="1">
        <v>39478</v>
      </c>
      <c r="D285" s="2"/>
      <c r="E285" s="1"/>
      <c r="G285" s="2">
        <v>24</v>
      </c>
      <c r="H285" t="s">
        <v>103</v>
      </c>
      <c r="I285" s="19">
        <v>7.9</v>
      </c>
      <c r="J285">
        <v>750</v>
      </c>
      <c r="K285" s="2">
        <f t="shared" si="3"/>
        <v>168.77637130801685</v>
      </c>
      <c r="L285" s="2"/>
      <c r="M285" s="9"/>
      <c r="N285" s="9"/>
      <c r="O285" s="9"/>
      <c r="P285" s="9"/>
      <c r="Q285" s="2"/>
      <c r="R285" s="2"/>
      <c r="S285" s="2"/>
      <c r="T285" s="2"/>
      <c r="U285" s="2"/>
      <c r="V285" s="2"/>
      <c r="W285" s="2"/>
      <c r="X285" s="9"/>
      <c r="Y285" s="9"/>
      <c r="Z285" s="9"/>
      <c r="AA285" s="9"/>
      <c r="AB285" s="9"/>
      <c r="AC285" s="2"/>
      <c r="AD285" s="9"/>
      <c r="AE285" s="9"/>
      <c r="AF285" s="2"/>
      <c r="AG285" s="9">
        <v>0.26612171052631578</v>
      </c>
      <c r="AH285" s="9"/>
      <c r="AI285" s="9"/>
      <c r="AJ285" s="9"/>
      <c r="AK285" s="9"/>
      <c r="AL285" s="9"/>
      <c r="AM285" s="15"/>
      <c r="AN285" s="9"/>
      <c r="AO285" s="9"/>
      <c r="AP285" s="9"/>
      <c r="AQ285" s="2">
        <v>0</v>
      </c>
      <c r="AR285" s="2"/>
      <c r="AS285" s="2">
        <v>0</v>
      </c>
      <c r="AT285" s="2"/>
      <c r="AU285" s="2">
        <v>0</v>
      </c>
      <c r="AV285" s="2">
        <v>0</v>
      </c>
      <c r="AW285" s="2"/>
      <c r="AX285" s="9"/>
      <c r="AY285" s="2"/>
      <c r="AZ285" s="2"/>
      <c r="BA285" s="2"/>
      <c r="BB285" s="9"/>
      <c r="BC285" s="19"/>
      <c r="BD285" s="2"/>
      <c r="BE285" s="2"/>
      <c r="BF285" s="19"/>
      <c r="BG285" s="19"/>
      <c r="BH285" s="19"/>
      <c r="BI285" s="19"/>
      <c r="BJ285" s="19"/>
      <c r="BK285" s="19"/>
      <c r="BL285" s="19"/>
      <c r="BM285" s="2">
        <v>0</v>
      </c>
      <c r="BN285" s="2">
        <v>0</v>
      </c>
      <c r="BO285" s="2">
        <v>0</v>
      </c>
      <c r="BP285" s="2">
        <v>0</v>
      </c>
      <c r="BQ285" s="2"/>
      <c r="BR285" s="2"/>
      <c r="BS285" s="2"/>
      <c r="BT285" s="2"/>
      <c r="BU285" s="2">
        <v>0</v>
      </c>
      <c r="BV285" s="2"/>
      <c r="BW285" s="9"/>
      <c r="BX285" s="2"/>
      <c r="BY285" s="2"/>
      <c r="BZ285" s="9"/>
      <c r="CA285" s="2"/>
      <c r="CB285" s="2"/>
      <c r="CC285" s="2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</row>
    <row r="286" spans="1:152" hidden="1" x14ac:dyDescent="0.45">
      <c r="A286" t="s">
        <v>117</v>
      </c>
      <c r="C286" s="1">
        <v>39480</v>
      </c>
      <c r="D286" s="2">
        <v>4</v>
      </c>
      <c r="E286" t="s">
        <v>199</v>
      </c>
      <c r="F286" t="s">
        <v>12</v>
      </c>
      <c r="G286" s="2">
        <v>26</v>
      </c>
      <c r="H286" t="s">
        <v>103</v>
      </c>
      <c r="I286" s="19">
        <v>7.9</v>
      </c>
      <c r="J286">
        <v>750</v>
      </c>
      <c r="K286" s="2">
        <f t="shared" si="3"/>
        <v>168.77637130801685</v>
      </c>
      <c r="L286" s="2"/>
      <c r="M286" s="9"/>
      <c r="N286" s="9"/>
      <c r="O286" s="9"/>
      <c r="P286" s="9"/>
      <c r="Q286" s="2"/>
      <c r="R286" s="2">
        <v>26</v>
      </c>
      <c r="S286" s="2"/>
      <c r="T286" s="2"/>
      <c r="U286" s="2"/>
      <c r="V286" s="2"/>
      <c r="W286" s="2"/>
      <c r="X286" s="9"/>
      <c r="Y286" s="9"/>
      <c r="Z286" s="9"/>
      <c r="AA286" s="9"/>
      <c r="AB286" s="9"/>
      <c r="AC286" s="2"/>
      <c r="AD286" s="9"/>
      <c r="AE286" s="9"/>
      <c r="AF286" s="2"/>
      <c r="AG286" s="9"/>
      <c r="AH286" s="9"/>
      <c r="AI286" s="9"/>
      <c r="AJ286" s="9"/>
      <c r="AK286" s="9"/>
      <c r="AL286" s="9"/>
      <c r="AM286" s="15"/>
      <c r="AN286" s="9"/>
      <c r="AO286" s="9"/>
      <c r="AP286" s="9"/>
      <c r="AQ286" s="2"/>
      <c r="AR286" s="2"/>
      <c r="AS286" s="2"/>
      <c r="AT286" s="2"/>
      <c r="AU286" s="2"/>
      <c r="AV286" s="2"/>
      <c r="AW286" s="2"/>
      <c r="AX286" s="9"/>
      <c r="AY286" s="2"/>
      <c r="AZ286" s="2"/>
      <c r="BA286" s="2"/>
      <c r="BB286" s="9"/>
      <c r="BC286" s="19"/>
      <c r="BD286" s="2"/>
      <c r="BE286" s="2"/>
      <c r="BF286" s="19"/>
      <c r="BG286" s="19"/>
      <c r="BH286" s="19"/>
      <c r="BI286" s="19"/>
      <c r="BJ286" s="19"/>
      <c r="BK286" s="19"/>
      <c r="BL286" s="19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9"/>
      <c r="BX286" s="2"/>
      <c r="BY286" s="2"/>
      <c r="BZ286" s="9"/>
      <c r="CA286" s="2"/>
      <c r="CB286" s="2"/>
      <c r="CC286" s="2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</row>
    <row r="287" spans="1:152" hidden="1" x14ac:dyDescent="0.45">
      <c r="A287" t="s">
        <v>117</v>
      </c>
      <c r="C287" s="1">
        <v>39485</v>
      </c>
      <c r="D287" s="2"/>
      <c r="E287" s="1"/>
      <c r="G287" s="2">
        <v>31</v>
      </c>
      <c r="H287" t="s">
        <v>103</v>
      </c>
      <c r="I287" s="19">
        <v>7.9</v>
      </c>
      <c r="J287">
        <v>750</v>
      </c>
      <c r="K287" s="2">
        <f t="shared" si="3"/>
        <v>168.77637130801685</v>
      </c>
      <c r="L287" s="2"/>
      <c r="M287" s="9"/>
      <c r="N287" s="19">
        <v>8.75</v>
      </c>
      <c r="O287" s="19"/>
      <c r="P287" s="19"/>
      <c r="Q287" s="2"/>
      <c r="R287" s="2"/>
      <c r="S287" s="2"/>
      <c r="T287" s="2"/>
      <c r="U287" s="2"/>
      <c r="V287" s="2"/>
      <c r="W287" s="2"/>
      <c r="X287" s="9"/>
      <c r="Y287" s="9"/>
      <c r="Z287" s="9"/>
      <c r="AA287" s="9"/>
      <c r="AB287" s="9"/>
      <c r="AC287" s="2"/>
      <c r="AD287" s="9"/>
      <c r="AE287" s="9"/>
      <c r="AF287" s="2"/>
      <c r="AG287" s="9"/>
      <c r="AH287" s="9"/>
      <c r="AI287" s="9"/>
      <c r="AJ287" s="9"/>
      <c r="AK287" s="9"/>
      <c r="AL287" s="9"/>
      <c r="AM287" s="15"/>
      <c r="AN287" s="9"/>
      <c r="AO287" s="9"/>
      <c r="AP287" s="9"/>
      <c r="AQ287" s="2"/>
      <c r="AR287" s="2"/>
      <c r="AS287" s="2"/>
      <c r="AT287" s="2"/>
      <c r="AU287" s="2"/>
      <c r="AV287" s="2"/>
      <c r="AW287" s="2"/>
      <c r="AX287" s="9"/>
      <c r="AY287" s="2"/>
      <c r="AZ287" s="2"/>
      <c r="BA287" s="2"/>
      <c r="BB287" s="9"/>
      <c r="BC287" s="19"/>
      <c r="BD287" s="2"/>
      <c r="BE287" s="2"/>
      <c r="BF287" s="19"/>
      <c r="BG287" s="19"/>
      <c r="BH287" s="19"/>
      <c r="BI287" s="19"/>
      <c r="BJ287" s="19"/>
      <c r="BK287" s="19"/>
      <c r="BL287" s="19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9"/>
      <c r="BX287" s="2"/>
      <c r="BY287" s="2"/>
      <c r="BZ287" s="9"/>
      <c r="CA287" s="2"/>
      <c r="CB287" s="2"/>
      <c r="CC287" s="2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</row>
    <row r="288" spans="1:152" hidden="1" x14ac:dyDescent="0.45">
      <c r="A288" t="s">
        <v>117</v>
      </c>
      <c r="C288" s="1">
        <v>39491</v>
      </c>
      <c r="D288" s="2"/>
      <c r="E288" s="1"/>
      <c r="G288" s="2">
        <v>37</v>
      </c>
      <c r="H288" t="s">
        <v>103</v>
      </c>
      <c r="I288" s="19">
        <v>7.9</v>
      </c>
      <c r="J288">
        <v>750</v>
      </c>
      <c r="K288" s="2">
        <f t="shared" si="3"/>
        <v>168.77637130801685</v>
      </c>
      <c r="L288" s="2"/>
      <c r="M288" s="9"/>
      <c r="N288" s="19">
        <v>10.6</v>
      </c>
      <c r="O288" s="19"/>
      <c r="P288" s="19"/>
      <c r="Q288" s="2"/>
      <c r="R288" s="2"/>
      <c r="S288" s="2"/>
      <c r="T288" s="2"/>
      <c r="U288" s="2"/>
      <c r="V288" s="2"/>
      <c r="W288" s="2"/>
      <c r="X288" s="9"/>
      <c r="Y288" s="9"/>
      <c r="Z288" s="9"/>
      <c r="AA288" s="9"/>
      <c r="AB288" s="9"/>
      <c r="AC288" s="2"/>
      <c r="AD288" s="9"/>
      <c r="AE288" s="9"/>
      <c r="AF288" s="2"/>
      <c r="AG288" s="9"/>
      <c r="AH288" s="9"/>
      <c r="AI288" s="9"/>
      <c r="AJ288" s="9"/>
      <c r="AK288" s="9"/>
      <c r="AL288" s="9"/>
      <c r="AM288" s="15"/>
      <c r="AN288" s="9"/>
      <c r="AO288" s="9"/>
      <c r="AP288" s="9"/>
      <c r="AQ288" s="2"/>
      <c r="AR288" s="2"/>
      <c r="AS288" s="2"/>
      <c r="AT288" s="2"/>
      <c r="AU288" s="2"/>
      <c r="AV288" s="2"/>
      <c r="AW288" s="2"/>
      <c r="AX288" s="9"/>
      <c r="AY288" s="2"/>
      <c r="AZ288" s="2"/>
      <c r="BA288" s="2"/>
      <c r="BB288" s="9"/>
      <c r="BC288" s="19"/>
      <c r="BD288" s="2"/>
      <c r="BE288" s="2"/>
      <c r="BF288" s="19"/>
      <c r="BG288" s="19"/>
      <c r="BH288" s="19"/>
      <c r="BI288" s="19"/>
      <c r="BJ288" s="19"/>
      <c r="BK288" s="19"/>
      <c r="BL288" s="19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9"/>
      <c r="BX288" s="2"/>
      <c r="BY288" s="2"/>
      <c r="BZ288" s="9"/>
      <c r="CA288" s="2"/>
      <c r="CB288" s="2"/>
      <c r="CC288" s="2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</row>
    <row r="289" spans="1:152" hidden="1" x14ac:dyDescent="0.45">
      <c r="A289" t="s">
        <v>117</v>
      </c>
      <c r="C289" s="1">
        <v>39496</v>
      </c>
      <c r="D289" s="2"/>
      <c r="E289" s="1"/>
      <c r="G289" s="2">
        <v>42</v>
      </c>
      <c r="H289" t="s">
        <v>103</v>
      </c>
      <c r="I289" s="19">
        <v>7.9</v>
      </c>
      <c r="J289">
        <v>750</v>
      </c>
      <c r="K289" s="2">
        <f t="shared" si="3"/>
        <v>168.77637130801685</v>
      </c>
      <c r="L289" s="2"/>
      <c r="M289" s="9"/>
      <c r="N289" s="19">
        <v>11.9</v>
      </c>
      <c r="O289" s="19"/>
      <c r="P289" s="19"/>
      <c r="Q289" s="2"/>
      <c r="R289" s="2"/>
      <c r="S289" s="2"/>
      <c r="T289" s="2"/>
      <c r="U289" s="2"/>
      <c r="V289" s="2"/>
      <c r="W289" s="2"/>
      <c r="X289" s="9"/>
      <c r="Y289" s="9"/>
      <c r="Z289" s="9"/>
      <c r="AA289" s="9"/>
      <c r="AB289" s="9"/>
      <c r="AC289" s="2"/>
      <c r="AD289" s="9"/>
      <c r="AE289" s="9"/>
      <c r="AF289" s="2"/>
      <c r="AG289" s="9"/>
      <c r="AH289" s="9"/>
      <c r="AI289" s="9"/>
      <c r="AJ289" s="9"/>
      <c r="AK289" s="9"/>
      <c r="AL289" s="9"/>
      <c r="AM289" s="15"/>
      <c r="AN289" s="9"/>
      <c r="AO289" s="9"/>
      <c r="AP289" s="9"/>
      <c r="AQ289" s="2"/>
      <c r="AR289" s="2"/>
      <c r="AS289" s="2"/>
      <c r="AT289" s="2"/>
      <c r="AU289" s="2"/>
      <c r="AV289" s="2"/>
      <c r="AW289" s="2"/>
      <c r="AX289" s="9"/>
      <c r="AY289" s="2"/>
      <c r="AZ289" s="2"/>
      <c r="BA289" s="2"/>
      <c r="BB289" s="9"/>
      <c r="BC289" s="19"/>
      <c r="BD289" s="2"/>
      <c r="BE289" s="2"/>
      <c r="BF289" s="19"/>
      <c r="BG289" s="19"/>
      <c r="BH289" s="19"/>
      <c r="BI289" s="19"/>
      <c r="BJ289" s="19"/>
      <c r="BK289" s="19"/>
      <c r="BL289" s="19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9"/>
      <c r="BX289" s="2"/>
      <c r="BY289" s="2"/>
      <c r="BZ289" s="9"/>
      <c r="CA289" s="2"/>
      <c r="CB289" s="2"/>
      <c r="CC289" s="2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</row>
    <row r="290" spans="1:152" hidden="1" x14ac:dyDescent="0.45">
      <c r="A290" t="s">
        <v>117</v>
      </c>
      <c r="C290" s="1">
        <v>39504</v>
      </c>
      <c r="D290" s="2"/>
      <c r="E290" s="1"/>
      <c r="G290" s="2">
        <v>50</v>
      </c>
      <c r="H290" t="s">
        <v>103</v>
      </c>
      <c r="I290" s="19">
        <v>7.9</v>
      </c>
      <c r="J290">
        <v>750</v>
      </c>
      <c r="K290" s="2">
        <f t="shared" si="3"/>
        <v>168.77637130801685</v>
      </c>
      <c r="L290" s="2"/>
      <c r="M290" s="9"/>
      <c r="N290" s="19">
        <v>13.35</v>
      </c>
      <c r="O290" s="19"/>
      <c r="P290" s="19"/>
      <c r="Q290" s="2"/>
      <c r="R290" s="2"/>
      <c r="S290" s="2"/>
      <c r="T290" s="2"/>
      <c r="U290" s="2"/>
      <c r="V290" s="2"/>
      <c r="W290" s="2"/>
      <c r="X290" s="9"/>
      <c r="Y290" s="9"/>
      <c r="Z290" s="9"/>
      <c r="AA290" s="9"/>
      <c r="AB290" s="9"/>
      <c r="AC290" s="2"/>
      <c r="AD290" s="9"/>
      <c r="AE290" s="9"/>
      <c r="AF290" s="2"/>
      <c r="AG290" s="9">
        <v>2.9564177631578947</v>
      </c>
      <c r="AH290" s="9"/>
      <c r="AI290" s="9"/>
      <c r="AJ290" s="9"/>
      <c r="AK290" s="9"/>
      <c r="AL290" s="9"/>
      <c r="AM290" s="15"/>
      <c r="AN290" s="9"/>
      <c r="AO290" s="9"/>
      <c r="AP290" s="9"/>
      <c r="AQ290" s="2">
        <v>0</v>
      </c>
      <c r="AR290" s="2"/>
      <c r="AS290" s="2">
        <v>0</v>
      </c>
      <c r="AT290" s="2"/>
      <c r="AU290" s="2">
        <v>0</v>
      </c>
      <c r="AV290" s="2">
        <v>0</v>
      </c>
      <c r="AW290" s="2"/>
      <c r="AX290" s="9"/>
      <c r="AY290" s="2"/>
      <c r="AZ290" s="2"/>
      <c r="BA290" s="2"/>
      <c r="BB290" s="9"/>
      <c r="BC290" s="19"/>
      <c r="BD290" s="2"/>
      <c r="BE290" s="2"/>
      <c r="BF290" s="19"/>
      <c r="BG290" s="19"/>
      <c r="BH290" s="19"/>
      <c r="BI290" s="19"/>
      <c r="BJ290" s="19"/>
      <c r="BK290" s="19"/>
      <c r="BL290" s="19"/>
      <c r="BM290" s="2">
        <v>0</v>
      </c>
      <c r="BN290" s="2">
        <v>0</v>
      </c>
      <c r="BO290" s="2">
        <v>0</v>
      </c>
      <c r="BP290" s="2">
        <v>0</v>
      </c>
      <c r="BQ290" s="2"/>
      <c r="BR290" s="2"/>
      <c r="BS290" s="2"/>
      <c r="BT290" s="2"/>
      <c r="BU290" s="2">
        <v>0</v>
      </c>
      <c r="BV290" s="2"/>
      <c r="BW290" s="9"/>
      <c r="BX290" s="2"/>
      <c r="BY290" s="2"/>
      <c r="BZ290" s="9"/>
      <c r="CA290" s="2"/>
      <c r="CB290" s="2"/>
      <c r="CC290" s="2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</row>
    <row r="291" spans="1:152" hidden="1" x14ac:dyDescent="0.45">
      <c r="A291" t="s">
        <v>117</v>
      </c>
      <c r="C291" s="1">
        <v>39509</v>
      </c>
      <c r="D291" s="2">
        <v>4</v>
      </c>
      <c r="E291" t="s">
        <v>195</v>
      </c>
      <c r="F291" t="s">
        <v>13</v>
      </c>
      <c r="G291" s="2">
        <v>55</v>
      </c>
      <c r="H291" t="s">
        <v>103</v>
      </c>
      <c r="I291" s="19">
        <v>7.9</v>
      </c>
      <c r="J291">
        <v>750</v>
      </c>
      <c r="K291" s="2">
        <f t="shared" si="3"/>
        <v>168.77637130801685</v>
      </c>
      <c r="L291" s="2"/>
      <c r="M291" s="9"/>
      <c r="N291" s="9"/>
      <c r="O291" s="9"/>
      <c r="P291" s="9"/>
      <c r="Q291" s="2"/>
      <c r="R291" s="2"/>
      <c r="S291" s="2">
        <v>55</v>
      </c>
      <c r="T291" s="2"/>
      <c r="U291" s="2"/>
      <c r="V291" s="2"/>
      <c r="W291" s="2"/>
      <c r="X291" s="9"/>
      <c r="Y291" s="9"/>
      <c r="Z291" s="9"/>
      <c r="AA291" s="9"/>
      <c r="AB291" s="9"/>
      <c r="AC291" s="2"/>
      <c r="AD291" s="9"/>
      <c r="AE291" s="9"/>
      <c r="AF291" s="2"/>
      <c r="AG291" s="9"/>
      <c r="AH291" s="9"/>
      <c r="AI291" s="9"/>
      <c r="AJ291" s="9"/>
      <c r="AK291" s="9"/>
      <c r="AL291" s="9"/>
      <c r="AM291" s="15"/>
      <c r="AN291" s="9"/>
      <c r="AO291" s="9"/>
      <c r="AP291" s="9"/>
      <c r="AQ291" s="2"/>
      <c r="AR291" s="2"/>
      <c r="AS291" s="2"/>
      <c r="AT291" s="2"/>
      <c r="AU291" s="2"/>
      <c r="AV291" s="2"/>
      <c r="AW291" s="2"/>
      <c r="AX291" s="9"/>
      <c r="AY291" s="2"/>
      <c r="AZ291" s="2"/>
      <c r="BA291" s="2"/>
      <c r="BB291" s="9"/>
      <c r="BC291" s="19"/>
      <c r="BD291" s="2"/>
      <c r="BE291" s="2"/>
      <c r="BF291" s="19"/>
      <c r="BG291" s="19"/>
      <c r="BH291" s="19"/>
      <c r="BI291" s="19"/>
      <c r="BJ291" s="19"/>
      <c r="BK291" s="19"/>
      <c r="BL291" s="19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9"/>
      <c r="BX291" s="2"/>
      <c r="BY291" s="2"/>
      <c r="BZ291" s="9"/>
      <c r="CA291" s="2"/>
      <c r="CB291" s="2"/>
      <c r="CC291" s="2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</row>
    <row r="292" spans="1:152" hidden="1" x14ac:dyDescent="0.45">
      <c r="A292" t="s">
        <v>117</v>
      </c>
      <c r="C292" s="1">
        <v>39510</v>
      </c>
      <c r="D292" s="2"/>
      <c r="E292" s="1"/>
      <c r="G292" s="2">
        <v>56</v>
      </c>
      <c r="H292" t="s">
        <v>103</v>
      </c>
      <c r="I292" s="19">
        <v>7.9</v>
      </c>
      <c r="J292">
        <v>750</v>
      </c>
      <c r="K292" s="2">
        <f t="shared" si="3"/>
        <v>168.77637130801685</v>
      </c>
      <c r="L292" s="2"/>
      <c r="M292" s="9"/>
      <c r="N292" s="19">
        <v>14.85</v>
      </c>
      <c r="O292" s="19"/>
      <c r="P292" s="19"/>
      <c r="Q292" s="2"/>
      <c r="R292" s="2"/>
      <c r="S292" s="2"/>
      <c r="T292" s="2"/>
      <c r="U292" s="2"/>
      <c r="V292" s="2"/>
      <c r="W292" s="2"/>
      <c r="X292" s="9"/>
      <c r="Y292" s="9"/>
      <c r="Z292" s="9"/>
      <c r="AA292" s="9"/>
      <c r="AB292" s="9"/>
      <c r="AC292" s="2"/>
      <c r="AD292" s="9"/>
      <c r="AE292" s="9"/>
      <c r="AF292" s="2"/>
      <c r="AG292" s="9"/>
      <c r="AH292" s="9"/>
      <c r="AI292" s="9"/>
      <c r="AJ292" s="9"/>
      <c r="AK292" s="9"/>
      <c r="AL292" s="9"/>
      <c r="AM292" s="15"/>
      <c r="AN292" s="9"/>
      <c r="AO292" s="9"/>
      <c r="AP292" s="9"/>
      <c r="AQ292" s="2"/>
      <c r="AR292" s="2"/>
      <c r="AS292" s="2"/>
      <c r="AT292" s="2"/>
      <c r="AU292" s="2"/>
      <c r="AV292" s="2"/>
      <c r="AW292" s="2"/>
      <c r="AX292" s="9"/>
      <c r="AY292" s="2"/>
      <c r="AZ292" s="2"/>
      <c r="BA292" s="2"/>
      <c r="BB292" s="9"/>
      <c r="BC292" s="19"/>
      <c r="BD292" s="2"/>
      <c r="BE292" s="2"/>
      <c r="BF292" s="19"/>
      <c r="BG292" s="19"/>
      <c r="BH292" s="19"/>
      <c r="BI292" s="19"/>
      <c r="BJ292" s="19"/>
      <c r="BK292" s="19"/>
      <c r="BL292" s="19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9"/>
      <c r="BX292" s="2"/>
      <c r="BY292" s="2"/>
      <c r="BZ292" s="9"/>
      <c r="CA292" s="2"/>
      <c r="CB292" s="2"/>
      <c r="CC292" s="2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</row>
    <row r="293" spans="1:152" hidden="1" x14ac:dyDescent="0.45">
      <c r="A293" t="s">
        <v>117</v>
      </c>
      <c r="C293" s="1">
        <v>39510</v>
      </c>
      <c r="D293" s="2"/>
      <c r="E293" s="1"/>
      <c r="G293" s="2">
        <v>56</v>
      </c>
      <c r="H293" t="s">
        <v>103</v>
      </c>
      <c r="I293" s="19">
        <v>7.9</v>
      </c>
      <c r="J293">
        <v>750</v>
      </c>
      <c r="K293" s="2">
        <f t="shared" si="3"/>
        <v>168.77637130801685</v>
      </c>
      <c r="L293" s="2"/>
      <c r="M293" s="9"/>
      <c r="N293" s="9"/>
      <c r="O293" s="9"/>
      <c r="P293" s="9"/>
      <c r="Q293" s="2"/>
      <c r="R293" s="2"/>
      <c r="S293" s="2"/>
      <c r="T293" s="2"/>
      <c r="U293" s="2"/>
      <c r="V293" s="2"/>
      <c r="W293" s="2"/>
      <c r="X293" s="9"/>
      <c r="Y293" s="9"/>
      <c r="Z293" s="9"/>
      <c r="AA293" s="9"/>
      <c r="AB293" s="9"/>
      <c r="AC293" s="2">
        <v>239.9727235159375</v>
      </c>
      <c r="AD293" s="9"/>
      <c r="AE293" s="9"/>
      <c r="AF293" s="2">
        <v>193.31679558967272</v>
      </c>
      <c r="AG293" s="9">
        <v>3.7033162745934387</v>
      </c>
      <c r="AH293" s="9"/>
      <c r="AI293" s="9"/>
      <c r="AJ293" s="9"/>
      <c r="AK293" s="9"/>
      <c r="AL293" s="9"/>
      <c r="AM293" s="15">
        <f>AG293/AF293</f>
        <v>1.9156722846027121E-2</v>
      </c>
      <c r="AN293" s="9"/>
      <c r="AO293" s="9"/>
      <c r="AP293" s="9"/>
      <c r="AQ293" s="2">
        <v>9.22348893032893</v>
      </c>
      <c r="AR293" s="2"/>
      <c r="AS293" s="2">
        <v>1.8339274432279544</v>
      </c>
      <c r="AT293" s="2"/>
      <c r="AU293" s="2">
        <v>0</v>
      </c>
      <c r="AV293" s="2">
        <v>0</v>
      </c>
      <c r="AW293" s="2">
        <v>11.057416373556885</v>
      </c>
      <c r="AX293" s="9"/>
      <c r="AY293" s="2"/>
      <c r="AZ293" s="2">
        <f>AC293+AF293+AW293</f>
        <v>444.34693547916709</v>
      </c>
      <c r="BA293" s="2"/>
      <c r="BB293" s="9">
        <f>AW293/AZ293</f>
        <v>2.4884646411779527E-2</v>
      </c>
      <c r="BC293" s="19"/>
      <c r="BD293" s="2"/>
      <c r="BE293" s="2"/>
      <c r="BF293" s="19"/>
      <c r="BG293" s="19"/>
      <c r="BH293" s="19"/>
      <c r="BI293" s="19"/>
      <c r="BJ293" s="9">
        <f>AC293/AZ293</f>
        <v>0.54005711383417088</v>
      </c>
      <c r="BK293" s="9">
        <f>AF293/AZ293</f>
        <v>0.43505823975404967</v>
      </c>
      <c r="BL293" s="9">
        <f>AW293/AZ293</f>
        <v>2.4884646411779527E-2</v>
      </c>
      <c r="BM293" s="2">
        <v>148.19144881952064</v>
      </c>
      <c r="BN293" s="2">
        <v>139.46512659750735</v>
      </c>
      <c r="BO293" s="2">
        <v>8.7263222220133088</v>
      </c>
      <c r="BP293" s="2">
        <v>0</v>
      </c>
      <c r="BQ293" s="2"/>
      <c r="BR293" s="2"/>
      <c r="BS293" s="2"/>
      <c r="BT293" s="2"/>
      <c r="BU293" s="2">
        <v>0</v>
      </c>
      <c r="BV293" s="2"/>
      <c r="BW293" s="9"/>
      <c r="BX293" s="2"/>
      <c r="BY293" s="2"/>
      <c r="BZ293" s="9"/>
      <c r="CA293" s="2"/>
      <c r="CB293" s="2"/>
      <c r="CC293" s="2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</row>
    <row r="294" spans="1:152" hidden="1" x14ac:dyDescent="0.45">
      <c r="A294" t="s">
        <v>117</v>
      </c>
      <c r="C294" s="1">
        <v>39514</v>
      </c>
      <c r="D294" s="2"/>
      <c r="E294" s="1"/>
      <c r="G294" s="2">
        <v>60</v>
      </c>
      <c r="H294" t="s">
        <v>103</v>
      </c>
      <c r="I294" s="19">
        <v>7.9</v>
      </c>
      <c r="J294">
        <v>750</v>
      </c>
      <c r="K294" s="2">
        <f t="shared" si="3"/>
        <v>168.77637130801685</v>
      </c>
      <c r="L294" s="2"/>
      <c r="M294" s="9"/>
      <c r="N294" s="19">
        <v>16.649999999999999</v>
      </c>
      <c r="O294" s="19"/>
      <c r="P294" s="19"/>
      <c r="Q294" s="2"/>
      <c r="R294" s="2"/>
      <c r="S294" s="2"/>
      <c r="T294" s="2"/>
      <c r="U294" s="2"/>
      <c r="V294" s="2"/>
      <c r="W294" s="2"/>
      <c r="X294" s="9"/>
      <c r="Y294" s="9"/>
      <c r="Z294" s="9"/>
      <c r="AA294" s="9"/>
      <c r="AB294" s="9"/>
      <c r="AC294" s="2"/>
      <c r="AD294" s="9"/>
      <c r="AE294" s="9"/>
      <c r="AF294" s="2"/>
      <c r="AG294" s="9"/>
      <c r="AH294" s="9"/>
      <c r="AI294" s="9"/>
      <c r="AJ294" s="9"/>
      <c r="AK294" s="9"/>
      <c r="AL294" s="9"/>
      <c r="AM294" s="15"/>
      <c r="AN294" s="9"/>
      <c r="AO294" s="9"/>
      <c r="AP294" s="9"/>
      <c r="AQ294" s="2"/>
      <c r="AR294" s="2"/>
      <c r="AS294" s="2"/>
      <c r="AT294" s="2"/>
      <c r="AU294" s="2"/>
      <c r="AV294" s="2"/>
      <c r="AW294" s="2"/>
      <c r="AX294" s="9"/>
      <c r="AY294" s="2"/>
      <c r="AZ294" s="2"/>
      <c r="BA294" s="2"/>
      <c r="BB294" s="9"/>
      <c r="BC294" s="19"/>
      <c r="BD294" s="2"/>
      <c r="BE294" s="2"/>
      <c r="BF294" s="19"/>
      <c r="BG294" s="19"/>
      <c r="BH294" s="19"/>
      <c r="BI294" s="19"/>
      <c r="BJ294" s="19"/>
      <c r="BK294" s="19"/>
      <c r="BL294" s="19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9"/>
      <c r="BX294" s="2"/>
      <c r="BY294" s="2"/>
      <c r="BZ294" s="9"/>
      <c r="CA294" s="2"/>
      <c r="CB294" s="2"/>
      <c r="CC294" s="2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</row>
    <row r="295" spans="1:152" hidden="1" x14ac:dyDescent="0.45">
      <c r="A295" t="s">
        <v>117</v>
      </c>
      <c r="C295" s="1">
        <v>39524</v>
      </c>
      <c r="D295" s="2"/>
      <c r="E295" s="1"/>
      <c r="G295" s="2">
        <v>70</v>
      </c>
      <c r="H295" t="s">
        <v>103</v>
      </c>
      <c r="I295" s="19">
        <v>7.9</v>
      </c>
      <c r="J295">
        <v>750</v>
      </c>
      <c r="K295" s="2">
        <f t="shared" si="3"/>
        <v>168.77637130801685</v>
      </c>
      <c r="L295" s="2"/>
      <c r="M295" s="9"/>
      <c r="N295" s="19">
        <v>19</v>
      </c>
      <c r="O295" s="19"/>
      <c r="P295" s="19"/>
      <c r="Q295" s="2"/>
      <c r="R295" s="2"/>
      <c r="S295" s="2"/>
      <c r="T295" s="2"/>
      <c r="U295" s="2"/>
      <c r="V295" s="2"/>
      <c r="W295" s="2"/>
      <c r="X295" s="9"/>
      <c r="Y295" s="9"/>
      <c r="Z295" s="9"/>
      <c r="AA295" s="9"/>
      <c r="AB295" s="9"/>
      <c r="AC295" s="2">
        <v>340.88412870150802</v>
      </c>
      <c r="AD295" s="9"/>
      <c r="AE295" s="9"/>
      <c r="AF295" s="2">
        <v>239.7830395378914</v>
      </c>
      <c r="AG295" s="9">
        <v>3.440870161746683</v>
      </c>
      <c r="AH295" s="9"/>
      <c r="AI295" s="9"/>
      <c r="AJ295" s="9"/>
      <c r="AK295" s="9"/>
      <c r="AL295" s="9"/>
      <c r="AM295" s="15">
        <f>AG295/AF295</f>
        <v>1.4349931372869031E-2</v>
      </c>
      <c r="AN295" s="9"/>
      <c r="AO295" s="9"/>
      <c r="AP295" s="9"/>
      <c r="AQ295" s="2">
        <v>23.204300854755019</v>
      </c>
      <c r="AR295" s="2"/>
      <c r="AS295" s="2">
        <v>33.874116526246063</v>
      </c>
      <c r="AT295" s="2"/>
      <c r="AU295" s="2">
        <v>0</v>
      </c>
      <c r="AV295" s="2">
        <v>0</v>
      </c>
      <c r="AW295" s="2">
        <v>57.078417381001074</v>
      </c>
      <c r="AX295" s="9"/>
      <c r="AY295" s="2"/>
      <c r="AZ295" s="2">
        <f>AC295+AF295+AW295</f>
        <v>637.74558562040045</v>
      </c>
      <c r="BA295" s="2"/>
      <c r="BB295" s="9">
        <f>AW295/AZ295</f>
        <v>8.9500293954171473E-2</v>
      </c>
      <c r="BC295" s="19"/>
      <c r="BD295" s="2"/>
      <c r="BE295" s="2"/>
      <c r="BF295" s="19"/>
      <c r="BG295" s="19"/>
      <c r="BH295" s="19"/>
      <c r="BI295" s="19"/>
      <c r="BJ295" s="9">
        <f>AC295/AZ295</f>
        <v>0.53451428969107662</v>
      </c>
      <c r="BK295" s="9">
        <f>AF295/AZ295</f>
        <v>0.37598541635475197</v>
      </c>
      <c r="BL295" s="9">
        <f>AW295/AZ295</f>
        <v>8.9500293954171473E-2</v>
      </c>
      <c r="BM295" s="2">
        <v>231.18300768027024</v>
      </c>
      <c r="BN295" s="2">
        <v>160.95201266547343</v>
      </c>
      <c r="BO295" s="2">
        <v>70.230995014796804</v>
      </c>
      <c r="BP295" s="2">
        <v>0</v>
      </c>
      <c r="BQ295" s="2"/>
      <c r="BR295" s="2"/>
      <c r="BS295" s="2"/>
      <c r="BT295" s="2"/>
      <c r="BU295" s="2">
        <v>0</v>
      </c>
      <c r="BV295" s="2"/>
      <c r="BW295" s="9"/>
      <c r="BX295" s="2"/>
      <c r="BY295" s="2"/>
      <c r="BZ295" s="9"/>
      <c r="CA295" s="2"/>
      <c r="CB295" s="2"/>
      <c r="CC295" s="2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</row>
    <row r="296" spans="1:152" hidden="1" x14ac:dyDescent="0.45">
      <c r="A296" t="s">
        <v>117</v>
      </c>
      <c r="C296" s="1">
        <v>39532</v>
      </c>
      <c r="D296" s="2"/>
      <c r="E296" s="1"/>
      <c r="G296" s="2">
        <v>78</v>
      </c>
      <c r="H296" t="s">
        <v>103</v>
      </c>
      <c r="I296" s="19">
        <v>7.9</v>
      </c>
      <c r="J296">
        <v>750</v>
      </c>
      <c r="K296" s="2">
        <f t="shared" si="3"/>
        <v>168.77637130801685</v>
      </c>
      <c r="L296" s="2"/>
      <c r="M296" s="9"/>
      <c r="N296" s="19">
        <v>20.350000000000001</v>
      </c>
      <c r="O296" s="19"/>
      <c r="P296" s="19"/>
      <c r="Q296" s="2"/>
      <c r="R296" s="2"/>
      <c r="S296" s="2"/>
      <c r="T296" s="2"/>
      <c r="U296" s="2"/>
      <c r="V296" s="2"/>
      <c r="W296" s="2"/>
      <c r="X296" s="9"/>
      <c r="Y296" s="9"/>
      <c r="Z296" s="9"/>
      <c r="AA296" s="9"/>
      <c r="AB296" s="9"/>
      <c r="AC296" s="2"/>
      <c r="AD296" s="9"/>
      <c r="AE296" s="9"/>
      <c r="AF296" s="2"/>
      <c r="AG296" s="9"/>
      <c r="AH296" s="9"/>
      <c r="AI296" s="9"/>
      <c r="AJ296" s="9"/>
      <c r="AK296" s="9"/>
      <c r="AL296" s="9"/>
      <c r="AM296" s="15"/>
      <c r="AN296" s="9"/>
      <c r="AO296" s="9"/>
      <c r="AP296" s="9"/>
      <c r="AQ296" s="2"/>
      <c r="AR296" s="2"/>
      <c r="AS296" s="2"/>
      <c r="AT296" s="2"/>
      <c r="AU296" s="2"/>
      <c r="AV296" s="2"/>
      <c r="AW296" s="2"/>
      <c r="AX296" s="9"/>
      <c r="AY296" s="2"/>
      <c r="AZ296" s="2"/>
      <c r="BA296" s="2"/>
      <c r="BB296" s="9"/>
      <c r="BC296" s="19"/>
      <c r="BD296" s="2"/>
      <c r="BE296" s="2"/>
      <c r="BF296" s="19"/>
      <c r="BG296" s="19"/>
      <c r="BH296" s="19"/>
      <c r="BI296" s="19"/>
      <c r="BJ296" s="19"/>
      <c r="BK296" s="19"/>
      <c r="BL296" s="19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9"/>
      <c r="BX296" s="2"/>
      <c r="BY296" s="2"/>
      <c r="BZ296" s="9"/>
      <c r="CA296" s="2"/>
      <c r="CB296" s="2"/>
      <c r="CC296" s="2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</row>
    <row r="297" spans="1:152" hidden="1" x14ac:dyDescent="0.45">
      <c r="A297" t="s">
        <v>117</v>
      </c>
      <c r="C297" s="1">
        <v>39538</v>
      </c>
      <c r="D297" s="2">
        <v>6</v>
      </c>
      <c r="E297" s="1" t="s">
        <v>229</v>
      </c>
      <c r="F297" t="s">
        <v>78</v>
      </c>
      <c r="G297" s="2">
        <v>84</v>
      </c>
      <c r="H297" t="s">
        <v>103</v>
      </c>
      <c r="I297" s="19">
        <v>7.9</v>
      </c>
      <c r="J297">
        <v>750</v>
      </c>
      <c r="K297" s="2">
        <f t="shared" si="3"/>
        <v>168.77637130801685</v>
      </c>
      <c r="L297" s="2"/>
      <c r="M297" s="9"/>
      <c r="N297" s="9"/>
      <c r="O297" s="9"/>
      <c r="P297" s="9"/>
      <c r="Q297" s="2"/>
      <c r="R297" s="2"/>
      <c r="S297" s="2"/>
      <c r="T297" s="2"/>
      <c r="U297" s="2"/>
      <c r="V297" s="2"/>
      <c r="W297" s="2"/>
      <c r="X297" s="9"/>
      <c r="Y297" s="9"/>
      <c r="Z297" s="9"/>
      <c r="AA297" s="9"/>
      <c r="AB297" s="9"/>
      <c r="AC297" s="2">
        <v>532.2875350054328</v>
      </c>
      <c r="AD297" s="9"/>
      <c r="AE297" s="9"/>
      <c r="AF297" s="2">
        <v>455.16351431055671</v>
      </c>
      <c r="AG297" s="9">
        <v>4.9253764922120196</v>
      </c>
      <c r="AH297" s="9"/>
      <c r="AI297" s="9"/>
      <c r="AJ297" s="9"/>
      <c r="AK297" s="9"/>
      <c r="AL297" s="9"/>
      <c r="AM297" s="15">
        <f>AG297/AF297</f>
        <v>1.0821114472834152E-2</v>
      </c>
      <c r="AN297" s="9"/>
      <c r="AO297" s="9"/>
      <c r="AP297" s="9"/>
      <c r="AQ297" s="2">
        <v>14.89389497231971</v>
      </c>
      <c r="AR297" s="2"/>
      <c r="AS297" s="2">
        <v>520.8769362546409</v>
      </c>
      <c r="AT297" s="2"/>
      <c r="AU297" s="2">
        <v>0</v>
      </c>
      <c r="AV297" s="2">
        <v>0</v>
      </c>
      <c r="AW297" s="2">
        <v>535.77083122696058</v>
      </c>
      <c r="AX297" s="9"/>
      <c r="AY297" s="2"/>
      <c r="AZ297" s="2">
        <f>AC297+AF297+AW297</f>
        <v>1523.2218805429502</v>
      </c>
      <c r="BA297" s="2"/>
      <c r="BB297" s="9">
        <f>AW297/AZ297</f>
        <v>0.35173525148941914</v>
      </c>
      <c r="BC297" s="19"/>
      <c r="BD297" s="2"/>
      <c r="BE297" s="2"/>
      <c r="BF297" s="19"/>
      <c r="BG297" s="19"/>
      <c r="BH297" s="19"/>
      <c r="BI297" s="19"/>
      <c r="BJ297" s="9">
        <f>AC297/AZ297</f>
        <v>0.34944845646236367</v>
      </c>
      <c r="BK297" s="9">
        <f>AF297/AZ297</f>
        <v>0.29881629204821714</v>
      </c>
      <c r="BL297" s="9">
        <f>AW297/AZ297</f>
        <v>0.35173525148941914</v>
      </c>
      <c r="BM297" s="2">
        <v>343.42355205577002</v>
      </c>
      <c r="BN297" s="2">
        <v>104.57438675266465</v>
      </c>
      <c r="BO297" s="2">
        <v>238.84916530310537</v>
      </c>
      <c r="BP297" s="2">
        <v>0</v>
      </c>
      <c r="BQ297" s="2"/>
      <c r="BR297" s="2"/>
      <c r="BS297" s="2"/>
      <c r="BT297" s="2"/>
      <c r="BU297" s="2">
        <v>0</v>
      </c>
      <c r="BV297" s="2"/>
      <c r="BW297" s="9"/>
      <c r="BX297" s="2"/>
      <c r="BY297" s="2"/>
      <c r="BZ297" s="9"/>
      <c r="CA297" s="2"/>
      <c r="CB297" s="2"/>
      <c r="CC297" s="2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</row>
    <row r="298" spans="1:152" hidden="1" x14ac:dyDescent="0.45">
      <c r="A298" t="s">
        <v>117</v>
      </c>
      <c r="C298" s="1">
        <v>39540</v>
      </c>
      <c r="D298" s="2"/>
      <c r="E298" s="1"/>
      <c r="G298" s="2">
        <v>86</v>
      </c>
      <c r="H298" t="s">
        <v>103</v>
      </c>
      <c r="I298" s="19">
        <v>7.9</v>
      </c>
      <c r="J298">
        <v>750</v>
      </c>
      <c r="K298" s="2">
        <f t="shared" si="3"/>
        <v>168.77637130801685</v>
      </c>
      <c r="L298" s="2"/>
      <c r="M298" s="9"/>
      <c r="N298" s="19">
        <v>21.25</v>
      </c>
      <c r="O298" s="19"/>
      <c r="P298" s="19"/>
      <c r="Q298" s="2"/>
      <c r="R298" s="2"/>
      <c r="S298" s="2"/>
      <c r="T298" s="2"/>
      <c r="U298" s="2"/>
      <c r="V298" s="2"/>
      <c r="W298" s="2"/>
      <c r="X298" s="9"/>
      <c r="Y298" s="9"/>
      <c r="Z298" s="9"/>
      <c r="AA298" s="9"/>
      <c r="AB298" s="9"/>
      <c r="AC298" s="2"/>
      <c r="AD298" s="9"/>
      <c r="AE298" s="9"/>
      <c r="AF298" s="2"/>
      <c r="AG298" s="9"/>
      <c r="AH298" s="9"/>
      <c r="AI298" s="9"/>
      <c r="AJ298" s="9"/>
      <c r="AK298" s="9"/>
      <c r="AL298" s="9"/>
      <c r="AM298" s="15"/>
      <c r="AN298" s="9"/>
      <c r="AO298" s="9"/>
      <c r="AP298" s="9"/>
      <c r="AQ298" s="2"/>
      <c r="AR298" s="2"/>
      <c r="AS298" s="2"/>
      <c r="AT298" s="2"/>
      <c r="AU298" s="2"/>
      <c r="AV298" s="2"/>
      <c r="AW298" s="2"/>
      <c r="AX298" s="9"/>
      <c r="AY298" s="2"/>
      <c r="AZ298" s="2"/>
      <c r="BA298" s="2"/>
      <c r="BB298" s="9"/>
      <c r="BC298" s="19"/>
      <c r="BD298" s="2"/>
      <c r="BE298" s="2"/>
      <c r="BF298" s="19"/>
      <c r="BG298" s="19"/>
      <c r="BH298" s="19"/>
      <c r="BI298" s="19"/>
      <c r="BJ298" s="19"/>
      <c r="BK298" s="19"/>
      <c r="BL298" s="19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9"/>
      <c r="BX298" s="2"/>
      <c r="BY298" s="2"/>
      <c r="BZ298" s="9"/>
      <c r="CA298" s="2"/>
      <c r="CB298" s="2"/>
      <c r="CC298" s="2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</row>
    <row r="299" spans="1:152" hidden="1" x14ac:dyDescent="0.45">
      <c r="A299" t="s">
        <v>117</v>
      </c>
      <c r="C299" s="1">
        <v>39546</v>
      </c>
      <c r="D299" s="2"/>
      <c r="E299" s="1"/>
      <c r="G299" s="2">
        <v>92</v>
      </c>
      <c r="H299" t="s">
        <v>103</v>
      </c>
      <c r="I299" s="19">
        <v>7.9</v>
      </c>
      <c r="J299">
        <v>750</v>
      </c>
      <c r="K299" s="2">
        <f t="shared" si="3"/>
        <v>168.77637130801685</v>
      </c>
      <c r="L299" s="2"/>
      <c r="M299" s="9"/>
      <c r="N299" s="19">
        <v>21.8</v>
      </c>
      <c r="O299" s="19"/>
      <c r="P299" s="19"/>
      <c r="Q299" s="2"/>
      <c r="R299" s="2"/>
      <c r="S299" s="2"/>
      <c r="T299" s="2"/>
      <c r="U299" s="2"/>
      <c r="V299" s="2"/>
      <c r="W299" s="2"/>
      <c r="X299" s="9"/>
      <c r="Y299" s="9"/>
      <c r="Z299" s="9"/>
      <c r="AA299" s="9"/>
      <c r="AB299" s="9"/>
      <c r="AC299" s="2"/>
      <c r="AD299" s="9"/>
      <c r="AE299" s="9"/>
      <c r="AF299" s="2"/>
      <c r="AG299" s="9"/>
      <c r="AH299" s="9"/>
      <c r="AI299" s="9"/>
      <c r="AJ299" s="9"/>
      <c r="AK299" s="9"/>
      <c r="AL299" s="9"/>
      <c r="AM299" s="15"/>
      <c r="AN299" s="9"/>
      <c r="AO299" s="9"/>
      <c r="AP299" s="9"/>
      <c r="AQ299" s="2"/>
      <c r="AR299" s="2"/>
      <c r="AS299" s="2"/>
      <c r="AT299" s="2"/>
      <c r="AU299" s="2"/>
      <c r="AV299" s="2"/>
      <c r="AW299" s="2"/>
      <c r="AX299" s="9"/>
      <c r="AY299" s="2"/>
      <c r="AZ299" s="2"/>
      <c r="BA299" s="2"/>
      <c r="BB299" s="9"/>
      <c r="BC299" s="19"/>
      <c r="BD299" s="2"/>
      <c r="BE299" s="2"/>
      <c r="BF299" s="19"/>
      <c r="BG299" s="19"/>
      <c r="BH299" s="19"/>
      <c r="BI299" s="19"/>
      <c r="BJ299" s="19"/>
      <c r="BK299" s="19"/>
      <c r="BL299" s="19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9"/>
      <c r="BX299" s="2"/>
      <c r="BY299" s="2"/>
      <c r="BZ299" s="9"/>
      <c r="CA299" s="2"/>
      <c r="CB299" s="2"/>
      <c r="CC299" s="2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</row>
    <row r="300" spans="1:152" hidden="1" x14ac:dyDescent="0.45">
      <c r="A300" t="s">
        <v>117</v>
      </c>
      <c r="C300" s="1">
        <v>39552</v>
      </c>
      <c r="D300" s="2"/>
      <c r="E300" s="1"/>
      <c r="G300" s="2">
        <v>98</v>
      </c>
      <c r="H300" t="s">
        <v>103</v>
      </c>
      <c r="I300" s="19">
        <v>7.9</v>
      </c>
      <c r="J300">
        <v>750</v>
      </c>
      <c r="K300" s="2">
        <f t="shared" si="3"/>
        <v>168.77637130801685</v>
      </c>
      <c r="L300" s="2"/>
      <c r="M300" s="9"/>
      <c r="N300" s="9"/>
      <c r="O300" s="9"/>
      <c r="P300" s="9"/>
      <c r="Q300" s="2"/>
      <c r="R300" s="2"/>
      <c r="S300" s="2"/>
      <c r="T300" s="2"/>
      <c r="U300" s="2"/>
      <c r="V300" s="2"/>
      <c r="W300" s="2"/>
      <c r="X300" s="9"/>
      <c r="Y300" s="9"/>
      <c r="Z300" s="9"/>
      <c r="AA300" s="9"/>
      <c r="AB300" s="9"/>
      <c r="AC300" s="2">
        <v>455.36700716464509</v>
      </c>
      <c r="AD300" s="9"/>
      <c r="AE300" s="9"/>
      <c r="AF300" s="2">
        <v>298.43844886426245</v>
      </c>
      <c r="AG300" s="9">
        <v>3.7875772900248958</v>
      </c>
      <c r="AH300" s="9"/>
      <c r="AI300" s="9"/>
      <c r="AJ300" s="9"/>
      <c r="AK300" s="9"/>
      <c r="AL300" s="9"/>
      <c r="AM300" s="15">
        <f>AG300/AF300</f>
        <v>1.2691318107431876E-2</v>
      </c>
      <c r="AN300" s="9"/>
      <c r="AO300" s="9"/>
      <c r="AP300" s="9"/>
      <c r="AQ300" s="2">
        <v>3.037712442461169</v>
      </c>
      <c r="AR300" s="2"/>
      <c r="AS300" s="2">
        <v>498.08600320369698</v>
      </c>
      <c r="AT300" s="2"/>
      <c r="AU300" s="2">
        <v>0</v>
      </c>
      <c r="AV300" s="2">
        <v>0</v>
      </c>
      <c r="AW300" s="2">
        <v>501.12371564615813</v>
      </c>
      <c r="AX300" s="9"/>
      <c r="AY300" s="2"/>
      <c r="AZ300" s="2">
        <f>AC300+AF300+AW300</f>
        <v>1254.9291716750656</v>
      </c>
      <c r="BA300" s="2"/>
      <c r="BB300" s="9">
        <f>AW300/AZ300</f>
        <v>0.39932430208572151</v>
      </c>
      <c r="BC300" s="19"/>
      <c r="BD300" s="2"/>
      <c r="BE300" s="2"/>
      <c r="BF300" s="19"/>
      <c r="BG300" s="19"/>
      <c r="BH300" s="19"/>
      <c r="BI300" s="19"/>
      <c r="BJ300" s="9">
        <f>AC300/AZ300</f>
        <v>0.36286271563583644</v>
      </c>
      <c r="BK300" s="9">
        <f>AF300/AZ300</f>
        <v>0.23781298227844214</v>
      </c>
      <c r="BL300" s="9">
        <f>AW300/AZ300</f>
        <v>0.39932430208572151</v>
      </c>
      <c r="BM300" s="2">
        <v>243.72453058885651</v>
      </c>
      <c r="BN300" s="2">
        <v>17.625912982299884</v>
      </c>
      <c r="BO300" s="2">
        <v>226.09861760655662</v>
      </c>
      <c r="BP300" s="2">
        <v>0</v>
      </c>
      <c r="BQ300" s="2"/>
      <c r="BR300" s="2"/>
      <c r="BS300" s="2"/>
      <c r="BT300" s="2"/>
      <c r="BU300" s="2">
        <v>0</v>
      </c>
      <c r="BV300" s="2"/>
      <c r="BW300" s="9"/>
      <c r="BX300" s="2"/>
      <c r="BY300" s="2"/>
      <c r="BZ300" s="9"/>
      <c r="CA300" s="2"/>
      <c r="CB300" s="2"/>
      <c r="CC300" s="2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</row>
    <row r="301" spans="1:152" hidden="1" x14ac:dyDescent="0.45">
      <c r="A301" t="s">
        <v>117</v>
      </c>
      <c r="C301" s="1">
        <v>39555</v>
      </c>
      <c r="D301" s="2"/>
      <c r="E301" s="1"/>
      <c r="G301" s="2">
        <v>101</v>
      </c>
      <c r="H301" t="s">
        <v>103</v>
      </c>
      <c r="I301" s="19">
        <v>7.9</v>
      </c>
      <c r="J301">
        <v>750</v>
      </c>
      <c r="K301" s="2">
        <f t="shared" si="3"/>
        <v>168.77637130801685</v>
      </c>
      <c r="L301" s="2"/>
      <c r="M301" s="9"/>
      <c r="N301" s="19">
        <v>22.35</v>
      </c>
      <c r="O301" s="19"/>
      <c r="P301" s="19"/>
      <c r="Q301" s="2"/>
      <c r="R301" s="2"/>
      <c r="S301" s="2"/>
      <c r="T301" s="2"/>
      <c r="U301" s="2"/>
      <c r="V301" s="2"/>
      <c r="W301" s="2"/>
      <c r="X301" s="9"/>
      <c r="Y301" s="9"/>
      <c r="Z301" s="9"/>
      <c r="AA301" s="9"/>
      <c r="AB301" s="9"/>
      <c r="AC301" s="2"/>
      <c r="AD301" s="9"/>
      <c r="AE301" s="9"/>
      <c r="AF301" s="2"/>
      <c r="AG301" s="9"/>
      <c r="AH301" s="9"/>
      <c r="AI301" s="9"/>
      <c r="AJ301" s="9"/>
      <c r="AK301" s="9"/>
      <c r="AL301" s="9"/>
      <c r="AM301" s="15"/>
      <c r="AN301" s="9"/>
      <c r="AO301" s="9"/>
      <c r="AP301" s="9"/>
      <c r="AQ301" s="2"/>
      <c r="AR301" s="2"/>
      <c r="AS301" s="2"/>
      <c r="AT301" s="2"/>
      <c r="AU301" s="2"/>
      <c r="AV301" s="2"/>
      <c r="AW301" s="2"/>
      <c r="AX301" s="9"/>
      <c r="AY301" s="2"/>
      <c r="AZ301" s="2"/>
      <c r="BA301" s="2"/>
      <c r="BB301" s="9"/>
      <c r="BC301" s="19"/>
      <c r="BD301" s="2"/>
      <c r="BE301" s="2"/>
      <c r="BF301" s="19"/>
      <c r="BG301" s="19"/>
      <c r="BH301" s="19"/>
      <c r="BI301" s="19"/>
      <c r="BJ301" s="19"/>
      <c r="BK301" s="19"/>
      <c r="BL301" s="19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9"/>
      <c r="BX301" s="2"/>
      <c r="BY301" s="2"/>
      <c r="BZ301" s="9"/>
      <c r="CA301" s="2"/>
      <c r="CB301" s="2"/>
      <c r="CC301" s="2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</row>
    <row r="302" spans="1:152" hidden="1" x14ac:dyDescent="0.45">
      <c r="A302" t="s">
        <v>117</v>
      </c>
      <c r="C302" s="1">
        <v>39566</v>
      </c>
      <c r="D302" s="2"/>
      <c r="E302" s="1"/>
      <c r="G302" s="2">
        <v>112</v>
      </c>
      <c r="H302" t="s">
        <v>103</v>
      </c>
      <c r="I302" s="19">
        <v>7.9</v>
      </c>
      <c r="J302">
        <v>750</v>
      </c>
      <c r="K302" s="2">
        <f t="shared" si="3"/>
        <v>168.77637130801685</v>
      </c>
      <c r="L302" s="2"/>
      <c r="M302" s="9"/>
      <c r="N302" s="9"/>
      <c r="O302" s="9"/>
      <c r="P302" s="9"/>
      <c r="Q302" s="2"/>
      <c r="R302" s="2"/>
      <c r="S302" s="2"/>
      <c r="T302" s="2"/>
      <c r="U302" s="2"/>
      <c r="V302" s="2"/>
      <c r="W302" s="2"/>
      <c r="X302" s="9"/>
      <c r="Y302" s="9"/>
      <c r="Z302" s="9"/>
      <c r="AA302" s="9"/>
      <c r="AB302" s="9"/>
      <c r="AC302" s="2">
        <v>398.15882911729318</v>
      </c>
      <c r="AD302" s="9"/>
      <c r="AE302" s="9"/>
      <c r="AF302" s="2">
        <v>234.76027264868827</v>
      </c>
      <c r="AG302" s="9">
        <v>2.9177207398905391</v>
      </c>
      <c r="AH302" s="9"/>
      <c r="AI302" s="9"/>
      <c r="AJ302" s="9"/>
      <c r="AK302" s="9"/>
      <c r="AL302" s="9"/>
      <c r="AM302" s="15">
        <f>AG302/AF302</f>
        <v>1.2428511463934195E-2</v>
      </c>
      <c r="AN302" s="9"/>
      <c r="AO302" s="9"/>
      <c r="AP302" s="9"/>
      <c r="AQ302" s="2">
        <v>0</v>
      </c>
      <c r="AR302" s="2"/>
      <c r="AS302" s="2">
        <v>655.2980707329591</v>
      </c>
      <c r="AT302" s="2"/>
      <c r="AU302" s="2">
        <v>0</v>
      </c>
      <c r="AV302" s="2">
        <v>0</v>
      </c>
      <c r="AW302" s="2">
        <v>655.2980707329591</v>
      </c>
      <c r="AX302" s="9"/>
      <c r="AY302" s="2"/>
      <c r="AZ302" s="2">
        <f>AC302+AF302+AW302</f>
        <v>1288.2171724989405</v>
      </c>
      <c r="BA302" s="2"/>
      <c r="BB302" s="9">
        <f>AW302/AZ302</f>
        <v>0.50868602338360625</v>
      </c>
      <c r="BC302" s="19"/>
      <c r="BD302" s="2"/>
      <c r="BE302" s="2"/>
      <c r="BF302" s="19"/>
      <c r="BG302" s="19"/>
      <c r="BH302" s="19"/>
      <c r="BI302" s="19"/>
      <c r="BJ302" s="9">
        <f>AC302/AZ302</f>
        <v>0.30907741149337975</v>
      </c>
      <c r="BK302" s="9">
        <f>AF302/AZ302</f>
        <v>0.18223656512301412</v>
      </c>
      <c r="BL302" s="9">
        <f>AW302/AZ302</f>
        <v>0.50868602338360625</v>
      </c>
      <c r="BM302" s="2">
        <v>168.84973376121366</v>
      </c>
      <c r="BN302" s="2">
        <v>0</v>
      </c>
      <c r="BO302" s="2">
        <v>168.84973376121366</v>
      </c>
      <c r="BP302" s="2">
        <v>0</v>
      </c>
      <c r="BQ302" s="2"/>
      <c r="BR302" s="2"/>
      <c r="BS302" s="2"/>
      <c r="BT302" s="2"/>
      <c r="BU302" s="2">
        <v>0</v>
      </c>
      <c r="BV302" s="2"/>
      <c r="BW302" s="9"/>
      <c r="BX302" s="2"/>
      <c r="BY302" s="2"/>
      <c r="BZ302" s="9"/>
      <c r="CA302" s="2"/>
      <c r="CB302" s="2"/>
      <c r="CC302" s="2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</row>
    <row r="303" spans="1:152" hidden="1" x14ac:dyDescent="0.45">
      <c r="A303" t="s">
        <v>117</v>
      </c>
      <c r="C303" s="1">
        <v>39568</v>
      </c>
      <c r="D303" s="2">
        <v>7</v>
      </c>
      <c r="E303" t="s">
        <v>197</v>
      </c>
      <c r="F303" t="s">
        <v>14</v>
      </c>
      <c r="G303" s="2">
        <v>114</v>
      </c>
      <c r="H303" t="s">
        <v>103</v>
      </c>
      <c r="I303" s="19">
        <v>7.9</v>
      </c>
      <c r="J303">
        <v>750</v>
      </c>
      <c r="K303" s="2">
        <f t="shared" si="3"/>
        <v>168.77637130801685</v>
      </c>
      <c r="L303" s="2"/>
      <c r="M303" s="9"/>
      <c r="N303" s="19">
        <v>24.4</v>
      </c>
      <c r="O303" s="19"/>
      <c r="P303" s="19"/>
      <c r="Q303" s="2"/>
      <c r="R303" s="2"/>
      <c r="S303" s="2"/>
      <c r="T303" s="2"/>
      <c r="U303" s="2">
        <v>114</v>
      </c>
      <c r="V303" s="2"/>
      <c r="W303" s="2"/>
      <c r="X303" s="9"/>
      <c r="Y303" s="9"/>
      <c r="Z303" s="9"/>
      <c r="AA303" s="9"/>
      <c r="AB303" s="9"/>
      <c r="AC303" s="2"/>
      <c r="AD303" s="9"/>
      <c r="AE303" s="9"/>
      <c r="AF303" s="2"/>
      <c r="AG303" s="9"/>
      <c r="AH303" s="9"/>
      <c r="AI303" s="9"/>
      <c r="AJ303" s="9"/>
      <c r="AK303" s="9"/>
      <c r="AL303" s="9"/>
      <c r="AM303" s="15"/>
      <c r="AN303" s="9"/>
      <c r="AO303" s="9"/>
      <c r="AP303" s="9"/>
      <c r="AQ303" s="2"/>
      <c r="AR303" s="2"/>
      <c r="AS303" s="2"/>
      <c r="AT303" s="2"/>
      <c r="AU303" s="2"/>
      <c r="AV303" s="2"/>
      <c r="AW303" s="2"/>
      <c r="AX303" s="9"/>
      <c r="AY303" s="2"/>
      <c r="AZ303" s="2"/>
      <c r="BA303" s="2"/>
      <c r="BB303" s="9"/>
      <c r="BC303" s="19"/>
      <c r="BD303" s="2"/>
      <c r="BE303" s="2"/>
      <c r="BF303" s="19"/>
      <c r="BG303" s="19"/>
      <c r="BH303" s="19"/>
      <c r="BI303" s="19"/>
      <c r="BJ303" s="19"/>
      <c r="BK303" s="19"/>
      <c r="BL303" s="19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9"/>
      <c r="BX303" s="2"/>
      <c r="BY303" s="2"/>
      <c r="BZ303" s="9"/>
      <c r="CA303" s="2"/>
      <c r="CB303" s="2"/>
      <c r="CC303" s="2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</row>
    <row r="304" spans="1:152" hidden="1" x14ac:dyDescent="0.45">
      <c r="A304" t="s">
        <v>117</v>
      </c>
      <c r="C304" s="1">
        <v>39596</v>
      </c>
      <c r="D304" s="2"/>
      <c r="E304" s="1"/>
      <c r="G304" s="2">
        <v>142</v>
      </c>
      <c r="H304" t="s">
        <v>103</v>
      </c>
      <c r="I304" s="19">
        <v>7.9</v>
      </c>
      <c r="J304">
        <v>750</v>
      </c>
      <c r="K304" s="2">
        <f t="shared" si="3"/>
        <v>168.77637130801685</v>
      </c>
      <c r="L304" s="2"/>
      <c r="M304" s="9"/>
      <c r="N304" s="9"/>
      <c r="O304" s="9"/>
      <c r="P304" s="9"/>
      <c r="Q304" s="2"/>
      <c r="R304" s="2"/>
      <c r="S304" s="2"/>
      <c r="T304" s="2"/>
      <c r="U304" s="2"/>
      <c r="V304" s="2"/>
      <c r="W304" s="2"/>
      <c r="X304" s="9"/>
      <c r="Y304" s="9"/>
      <c r="Z304" s="9"/>
      <c r="AA304" s="9"/>
      <c r="AB304" s="9"/>
      <c r="AC304" s="2">
        <v>281.99604008750731</v>
      </c>
      <c r="AD304" s="9"/>
      <c r="AE304" s="9"/>
      <c r="AF304" s="2">
        <v>109.84671290441352</v>
      </c>
      <c r="AG304" s="9">
        <v>1.437399622189792</v>
      </c>
      <c r="AH304" s="9"/>
      <c r="AI304" s="9"/>
      <c r="AJ304" s="9"/>
      <c r="AK304" s="9"/>
      <c r="AL304" s="9"/>
      <c r="AM304" s="15">
        <f>AG304/AF304</f>
        <v>1.3085504192015188E-2</v>
      </c>
      <c r="AN304" s="9"/>
      <c r="AO304" s="9"/>
      <c r="AP304" s="9"/>
      <c r="AQ304" s="2">
        <v>0</v>
      </c>
      <c r="AR304" s="2"/>
      <c r="AS304" s="2">
        <v>233.00184828600877</v>
      </c>
      <c r="AT304" s="2"/>
      <c r="AU304" s="2">
        <v>1.6831650640129545</v>
      </c>
      <c r="AV304" s="2">
        <v>461.54152066126744</v>
      </c>
      <c r="AW304" s="2">
        <v>696.22653401128923</v>
      </c>
      <c r="AX304" s="9"/>
      <c r="AY304" s="2"/>
      <c r="AZ304" s="2">
        <f>AC304+AF304+AW304</f>
        <v>1088.0692870032101</v>
      </c>
      <c r="BA304" s="2"/>
      <c r="BB304" s="9">
        <f>AW304/AZ304</f>
        <v>0.63987334476543789</v>
      </c>
      <c r="BC304" s="19"/>
      <c r="BD304" s="2"/>
      <c r="BE304" s="2"/>
      <c r="BF304" s="19"/>
      <c r="BG304" s="19"/>
      <c r="BH304" s="19"/>
      <c r="BI304" s="19"/>
      <c r="BJ304" s="9">
        <f>AC304/AZ304</f>
        <v>0.25917103208030845</v>
      </c>
      <c r="BK304" s="9">
        <f>AF304/AZ304</f>
        <v>0.10095562315425363</v>
      </c>
      <c r="BL304" s="9">
        <f>AW304/AZ304</f>
        <v>0.63987334476543789</v>
      </c>
      <c r="BM304" s="2">
        <v>108.52367911786547</v>
      </c>
      <c r="BN304" s="2">
        <v>0</v>
      </c>
      <c r="BO304" s="2">
        <v>43.71580148150386</v>
      </c>
      <c r="BP304" s="2">
        <v>61.94001186841674</v>
      </c>
      <c r="BQ304" s="2"/>
      <c r="BR304" s="2"/>
      <c r="BS304" s="2"/>
      <c r="BT304" s="2"/>
      <c r="BU304" s="2">
        <v>2.8678657679448603</v>
      </c>
      <c r="BV304" s="2"/>
      <c r="BW304" s="9"/>
      <c r="BX304" s="2"/>
      <c r="BY304" s="2"/>
      <c r="BZ304" s="9"/>
      <c r="CA304" s="2"/>
      <c r="CB304" s="2"/>
      <c r="CC304" s="2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</row>
    <row r="305" spans="1:152" hidden="1" x14ac:dyDescent="0.45">
      <c r="A305" t="s">
        <v>117</v>
      </c>
      <c r="C305" s="1">
        <v>39610</v>
      </c>
      <c r="D305" s="2"/>
      <c r="E305" s="1"/>
      <c r="G305" s="2">
        <v>156</v>
      </c>
      <c r="H305" t="s">
        <v>103</v>
      </c>
      <c r="I305" s="19">
        <v>7.9</v>
      </c>
      <c r="J305">
        <v>750</v>
      </c>
      <c r="K305" s="2">
        <f t="shared" si="3"/>
        <v>168.77637130801685</v>
      </c>
      <c r="L305" s="2"/>
      <c r="M305" s="9"/>
      <c r="N305" s="9"/>
      <c r="O305" s="9"/>
      <c r="P305" s="9"/>
      <c r="Q305" s="2"/>
      <c r="R305" s="2"/>
      <c r="S305" s="2"/>
      <c r="T305" s="2"/>
      <c r="U305" s="2"/>
      <c r="V305" s="2"/>
      <c r="W305" s="2"/>
      <c r="X305" s="9"/>
      <c r="Y305" s="9"/>
      <c r="Z305" s="9"/>
      <c r="AA305" s="9"/>
      <c r="AB305" s="9"/>
      <c r="AC305" s="2">
        <v>355.40782584734086</v>
      </c>
      <c r="AD305" s="9"/>
      <c r="AE305" s="9"/>
      <c r="AF305" s="2">
        <v>133.99283549187106</v>
      </c>
      <c r="AG305" s="9"/>
      <c r="AH305" s="9"/>
      <c r="AI305" s="9"/>
      <c r="AJ305" s="9"/>
      <c r="AK305" s="9"/>
      <c r="AL305" s="9"/>
      <c r="AM305" s="15"/>
      <c r="AN305" s="9"/>
      <c r="AO305" s="9"/>
      <c r="AP305" s="9"/>
      <c r="AQ305" s="2">
        <v>0</v>
      </c>
      <c r="AR305" s="2"/>
      <c r="AS305" s="2">
        <v>124.18848167539268</v>
      </c>
      <c r="AT305" s="2"/>
      <c r="AU305" s="2">
        <v>78.162487370258106</v>
      </c>
      <c r="AV305" s="2">
        <v>693.93037567741362</v>
      </c>
      <c r="AW305" s="2">
        <v>896.28134472306431</v>
      </c>
      <c r="AX305" s="9"/>
      <c r="AY305" s="2"/>
      <c r="AZ305" s="2">
        <f>AC305+AF305+AW305</f>
        <v>1385.6820060622763</v>
      </c>
      <c r="BA305" s="2"/>
      <c r="BB305" s="9">
        <f>AW305/AZ305</f>
        <v>0.64681603773584906</v>
      </c>
      <c r="BC305" s="19"/>
      <c r="BD305" s="2"/>
      <c r="BE305" s="2"/>
      <c r="BF305" s="19"/>
      <c r="BG305" s="19"/>
      <c r="BH305" s="19"/>
      <c r="BI305" s="19"/>
      <c r="BJ305" s="9">
        <f>AC305/AZ305</f>
        <v>0.25648584905660371</v>
      </c>
      <c r="BK305" s="9">
        <f>AF305/AZ305</f>
        <v>9.6698113207547176E-2</v>
      </c>
      <c r="BL305" s="9">
        <f>AW305/AZ305</f>
        <v>0.64681603773584906</v>
      </c>
      <c r="BM305" s="2">
        <v>179.74648663543675</v>
      </c>
      <c r="BN305" s="2">
        <v>0</v>
      </c>
      <c r="BO305" s="2">
        <v>35.404611003949668</v>
      </c>
      <c r="BP305" s="2">
        <v>114.38412785891431</v>
      </c>
      <c r="BQ305" s="2"/>
      <c r="BR305" s="2"/>
      <c r="BS305" s="2"/>
      <c r="BT305" s="2"/>
      <c r="BU305" s="2">
        <v>29.957747772572795</v>
      </c>
      <c r="BV305" s="2"/>
      <c r="BW305" s="9"/>
      <c r="BX305" s="2"/>
      <c r="BY305" s="2"/>
      <c r="BZ305" s="9"/>
      <c r="CA305" s="2"/>
      <c r="CB305" s="2"/>
      <c r="CC305" s="2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</row>
    <row r="306" spans="1:152" hidden="1" x14ac:dyDescent="0.45">
      <c r="A306" t="s">
        <v>117</v>
      </c>
      <c r="C306" s="1">
        <v>39613</v>
      </c>
      <c r="D306" s="2">
        <v>9</v>
      </c>
      <c r="E306" s="1" t="s">
        <v>196</v>
      </c>
      <c r="F306" t="s">
        <v>15</v>
      </c>
      <c r="G306" s="2">
        <v>159</v>
      </c>
      <c r="H306" t="s">
        <v>103</v>
      </c>
      <c r="I306" s="19">
        <v>7.9</v>
      </c>
      <c r="J306">
        <v>750</v>
      </c>
      <c r="K306" s="2">
        <f t="shared" si="3"/>
        <v>168.77637130801685</v>
      </c>
      <c r="L306" s="2"/>
      <c r="M306" s="9"/>
      <c r="N306" s="9"/>
      <c r="O306" s="9"/>
      <c r="P306" s="9"/>
      <c r="Q306" s="2"/>
      <c r="R306" s="2"/>
      <c r="S306" s="2"/>
      <c r="T306" s="2"/>
      <c r="U306" s="2"/>
      <c r="V306" s="2">
        <v>159</v>
      </c>
      <c r="W306" s="2"/>
      <c r="X306" s="9"/>
      <c r="Y306" s="9"/>
      <c r="Z306" s="9"/>
      <c r="AA306" s="9"/>
      <c r="AB306" s="9"/>
      <c r="AC306" s="2"/>
      <c r="AD306" s="9"/>
      <c r="AE306" s="9"/>
      <c r="AF306" s="2"/>
      <c r="AG306" s="9"/>
      <c r="AH306" s="9"/>
      <c r="AI306" s="9"/>
      <c r="AJ306" s="9"/>
      <c r="AK306" s="9"/>
      <c r="AL306" s="9"/>
      <c r="AM306" s="15"/>
      <c r="AN306" s="9"/>
      <c r="AO306" s="9"/>
      <c r="AP306" s="9"/>
      <c r="AQ306" s="2"/>
      <c r="AR306" s="2"/>
      <c r="AS306" s="2"/>
      <c r="AT306" s="2"/>
      <c r="AU306" s="2"/>
      <c r="AV306" s="2"/>
      <c r="AW306" s="2"/>
      <c r="AX306" s="9"/>
      <c r="AY306" s="2"/>
      <c r="AZ306" s="2"/>
      <c r="BA306" s="2"/>
      <c r="BB306" s="9"/>
      <c r="BC306" s="19"/>
      <c r="BD306" s="2"/>
      <c r="BE306" s="2"/>
      <c r="BF306" s="19"/>
      <c r="BG306" s="19"/>
      <c r="BH306" s="19"/>
      <c r="BI306" s="19"/>
      <c r="BJ306" s="19"/>
      <c r="BK306" s="19"/>
      <c r="BL306" s="19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9"/>
      <c r="BX306" s="2"/>
      <c r="BY306" s="2"/>
      <c r="BZ306" s="9"/>
      <c r="CA306" s="2"/>
      <c r="CB306" s="2"/>
      <c r="CC306" s="2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</row>
    <row r="307" spans="1:152" hidden="1" x14ac:dyDescent="0.45">
      <c r="A307" t="s">
        <v>117</v>
      </c>
      <c r="C307" s="1">
        <v>39619</v>
      </c>
      <c r="D307" s="2">
        <v>10</v>
      </c>
      <c r="E307" s="1" t="s">
        <v>97</v>
      </c>
      <c r="F307" t="s">
        <v>16</v>
      </c>
      <c r="G307" s="2">
        <v>165</v>
      </c>
      <c r="H307" t="s">
        <v>103</v>
      </c>
      <c r="I307" s="19">
        <v>7.9</v>
      </c>
      <c r="J307">
        <v>750</v>
      </c>
      <c r="K307" s="2">
        <f t="shared" si="3"/>
        <v>168.77637130801685</v>
      </c>
      <c r="L307" s="2"/>
      <c r="M307" s="9"/>
      <c r="N307" s="9"/>
      <c r="O307" s="9"/>
      <c r="P307" s="9"/>
      <c r="Q307" s="2"/>
      <c r="R307" s="2"/>
      <c r="S307" s="2"/>
      <c r="T307" s="2"/>
      <c r="U307" s="2"/>
      <c r="V307" s="2"/>
      <c r="W307" s="2"/>
      <c r="X307" s="9"/>
      <c r="Y307" s="9"/>
      <c r="Z307" s="9"/>
      <c r="AA307" s="9"/>
      <c r="AB307" s="9"/>
      <c r="AC307" s="2"/>
      <c r="AD307" s="9"/>
      <c r="AE307" s="9"/>
      <c r="AF307" s="2"/>
      <c r="AG307" s="9"/>
      <c r="AH307" s="9"/>
      <c r="AI307" s="9"/>
      <c r="AJ307" s="9"/>
      <c r="AK307" s="9"/>
      <c r="AL307" s="9"/>
      <c r="AM307" s="15"/>
      <c r="AN307" s="9"/>
      <c r="AO307" s="9"/>
      <c r="AP307" s="9"/>
      <c r="AQ307" s="2"/>
      <c r="AR307" s="2"/>
      <c r="AS307" s="2"/>
      <c r="AT307" s="2"/>
      <c r="AU307" s="2"/>
      <c r="AV307" s="2">
        <v>677.97841750707801</v>
      </c>
      <c r="AW307" s="2"/>
      <c r="AX307" s="9"/>
      <c r="AY307" s="2"/>
      <c r="AZ307" s="2"/>
      <c r="BA307" s="2"/>
      <c r="BB307" s="9"/>
      <c r="BC307" s="19">
        <v>37.75</v>
      </c>
      <c r="BD307" s="2">
        <v>255.93685260892195</v>
      </c>
      <c r="BE307" s="2"/>
      <c r="BF307" s="19">
        <v>11.274751216252069</v>
      </c>
      <c r="BG307" s="19"/>
      <c r="BH307" s="19"/>
      <c r="BI307" s="19"/>
      <c r="BJ307" s="19"/>
      <c r="BK307" s="19"/>
      <c r="BL307" s="19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9"/>
      <c r="BX307" s="2"/>
      <c r="BY307" s="2"/>
      <c r="BZ307" s="9"/>
      <c r="CA307" s="2"/>
      <c r="CB307" s="2"/>
      <c r="CC307" s="2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</row>
    <row r="308" spans="1:152" hidden="1" x14ac:dyDescent="0.45">
      <c r="A308" t="s">
        <v>115</v>
      </c>
      <c r="C308" s="1">
        <v>38892</v>
      </c>
      <c r="D308" s="2">
        <v>10</v>
      </c>
      <c r="E308" s="1" t="s">
        <v>97</v>
      </c>
      <c r="F308" t="s">
        <v>16</v>
      </c>
      <c r="G308" s="2">
        <v>169</v>
      </c>
      <c r="H308" t="s">
        <v>104</v>
      </c>
      <c r="I308" s="19">
        <v>7.9</v>
      </c>
      <c r="J308">
        <v>750</v>
      </c>
      <c r="K308" s="2">
        <f t="shared" si="3"/>
        <v>168.77637130801685</v>
      </c>
      <c r="L308" s="2"/>
      <c r="M308" s="9"/>
      <c r="N308" s="9"/>
      <c r="O308" s="9"/>
      <c r="P308" s="9"/>
      <c r="Q308" s="2"/>
      <c r="R308" s="2"/>
      <c r="S308" s="2"/>
      <c r="T308" s="2"/>
      <c r="U308" s="2"/>
      <c r="V308" s="2"/>
      <c r="W308" s="2"/>
      <c r="X308" s="9"/>
      <c r="Y308" s="9"/>
      <c r="Z308" s="9"/>
      <c r="AA308" s="9"/>
      <c r="AB308" s="9"/>
      <c r="AC308" s="2"/>
      <c r="AD308" s="9"/>
      <c r="AE308" s="9"/>
      <c r="AF308" s="2"/>
      <c r="AG308" s="9"/>
      <c r="AH308" s="9"/>
      <c r="AI308" s="9"/>
      <c r="AJ308" s="9"/>
      <c r="AK308" s="9"/>
      <c r="AL308" s="9"/>
      <c r="AM308" s="15"/>
      <c r="AN308" s="9"/>
      <c r="AO308" s="9"/>
      <c r="AP308" s="9"/>
      <c r="AQ308" s="2"/>
      <c r="AR308" s="2"/>
      <c r="AS308" s="2"/>
      <c r="AT308" s="2"/>
      <c r="AU308" s="2"/>
      <c r="AV308" s="2">
        <v>712.40726124622574</v>
      </c>
      <c r="AW308" s="2"/>
      <c r="AX308" s="9"/>
      <c r="AY308" s="2"/>
      <c r="AZ308" s="2"/>
      <c r="BA308" s="2"/>
      <c r="BB308" s="9"/>
      <c r="BC308" s="19">
        <v>37.975000000000001</v>
      </c>
      <c r="BD308" s="2">
        <v>270.53665745825424</v>
      </c>
      <c r="BE308" s="2"/>
      <c r="BF308" s="19">
        <v>11.917914425473755</v>
      </c>
      <c r="BG308" s="19"/>
      <c r="BH308" s="19"/>
      <c r="BI308" s="19"/>
      <c r="BJ308" s="19"/>
      <c r="BK308" s="19"/>
      <c r="BL308" s="19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9"/>
      <c r="BX308" s="2"/>
      <c r="BY308" s="2"/>
      <c r="BZ308" s="9"/>
      <c r="CA308" s="2"/>
      <c r="CB308" s="2"/>
      <c r="CC308" s="2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</row>
    <row r="309" spans="1:152" hidden="1" x14ac:dyDescent="0.45">
      <c r="A309" t="s">
        <v>115</v>
      </c>
      <c r="C309" s="1">
        <v>39454</v>
      </c>
      <c r="D309" s="2">
        <v>1</v>
      </c>
      <c r="E309" s="1" t="s">
        <v>198</v>
      </c>
      <c r="F309" t="s">
        <v>10</v>
      </c>
      <c r="G309" s="2">
        <v>0</v>
      </c>
      <c r="H309" t="s">
        <v>104</v>
      </c>
      <c r="I309" s="19">
        <v>7.9</v>
      </c>
      <c r="J309">
        <v>750</v>
      </c>
      <c r="K309" s="2">
        <f t="shared" si="3"/>
        <v>168.77637130801685</v>
      </c>
      <c r="L309" s="2"/>
      <c r="M309" s="9"/>
      <c r="N309" s="9"/>
      <c r="O309" s="9"/>
      <c r="P309" s="9"/>
      <c r="Q309" s="2"/>
      <c r="R309" s="2"/>
      <c r="S309" s="2"/>
      <c r="T309" s="2"/>
      <c r="U309" s="2"/>
      <c r="V309" s="2"/>
      <c r="W309" s="2"/>
      <c r="X309" s="9"/>
      <c r="Y309" s="9"/>
      <c r="Z309" s="9"/>
      <c r="AA309" s="9"/>
      <c r="AB309" s="9"/>
      <c r="AC309" s="2"/>
      <c r="AD309" s="9"/>
      <c r="AE309" s="9"/>
      <c r="AF309" s="2"/>
      <c r="AG309" s="9"/>
      <c r="AH309" s="9"/>
      <c r="AI309" s="9"/>
      <c r="AJ309" s="9"/>
      <c r="AK309" s="9"/>
      <c r="AL309" s="9"/>
      <c r="AM309" s="15"/>
      <c r="AN309" s="9"/>
      <c r="AO309" s="9"/>
      <c r="AP309" s="9"/>
      <c r="AQ309" s="2">
        <v>0</v>
      </c>
      <c r="AR309" s="2"/>
      <c r="AS309" s="2">
        <v>0</v>
      </c>
      <c r="AT309" s="2"/>
      <c r="AU309" s="2">
        <v>0</v>
      </c>
      <c r="AV309" s="2">
        <v>0</v>
      </c>
      <c r="AW309" s="2"/>
      <c r="AX309" s="9"/>
      <c r="AY309" s="2"/>
      <c r="AZ309" s="2"/>
      <c r="BA309" s="2"/>
      <c r="BB309" s="9"/>
      <c r="BC309" s="19"/>
      <c r="BD309" s="2"/>
      <c r="BE309" s="2"/>
      <c r="BF309" s="19"/>
      <c r="BG309" s="19"/>
      <c r="BH309" s="19"/>
      <c r="BI309" s="19"/>
      <c r="BJ309" s="19"/>
      <c r="BK309" s="19"/>
      <c r="BL309" s="19"/>
      <c r="BM309" s="2">
        <v>0</v>
      </c>
      <c r="BN309" s="2">
        <v>0</v>
      </c>
      <c r="BO309" s="2">
        <v>0</v>
      </c>
      <c r="BP309" s="2">
        <v>0</v>
      </c>
      <c r="BQ309" s="2"/>
      <c r="BR309" s="2"/>
      <c r="BS309" s="2"/>
      <c r="BT309" s="2"/>
      <c r="BU309" s="2">
        <v>0</v>
      </c>
      <c r="BV309" s="2"/>
      <c r="BW309" s="9"/>
      <c r="BX309" s="2"/>
      <c r="BY309" s="2"/>
      <c r="BZ309" s="9"/>
      <c r="CA309" s="2"/>
      <c r="CB309" s="2"/>
      <c r="CC309" s="2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</row>
    <row r="310" spans="1:152" hidden="1" x14ac:dyDescent="0.45">
      <c r="A310" t="s">
        <v>115</v>
      </c>
      <c r="C310" s="1">
        <v>39476</v>
      </c>
      <c r="D310" s="2"/>
      <c r="E310" s="1"/>
      <c r="G310" s="2">
        <v>22</v>
      </c>
      <c r="H310" t="s">
        <v>104</v>
      </c>
      <c r="I310" s="19">
        <v>7.9</v>
      </c>
      <c r="J310">
        <v>750</v>
      </c>
      <c r="K310" s="2">
        <f t="shared" si="3"/>
        <v>168.77637130801685</v>
      </c>
      <c r="L310" s="2"/>
      <c r="M310" s="9"/>
      <c r="N310" s="19">
        <v>4.7</v>
      </c>
      <c r="O310" s="19"/>
      <c r="P310" s="19"/>
      <c r="Q310" s="2"/>
      <c r="R310" s="2"/>
      <c r="S310" s="2"/>
      <c r="T310" s="2"/>
      <c r="U310" s="2"/>
      <c r="V310" s="2"/>
      <c r="W310" s="2"/>
      <c r="X310" s="9"/>
      <c r="Y310" s="9"/>
      <c r="Z310" s="9"/>
      <c r="AA310" s="9"/>
      <c r="AB310" s="9"/>
      <c r="AC310" s="2"/>
      <c r="AD310" s="9"/>
      <c r="AE310" s="9"/>
      <c r="AF310" s="2"/>
      <c r="AG310" s="9"/>
      <c r="AH310" s="9"/>
      <c r="AI310" s="9"/>
      <c r="AJ310" s="9"/>
      <c r="AK310" s="9"/>
      <c r="AL310" s="9"/>
      <c r="AM310" s="15"/>
      <c r="AN310" s="9"/>
      <c r="AO310" s="9"/>
      <c r="AP310" s="9"/>
      <c r="AQ310" s="2"/>
      <c r="AR310" s="2"/>
      <c r="AS310" s="2"/>
      <c r="AT310" s="2"/>
      <c r="AU310" s="2"/>
      <c r="AV310" s="2"/>
      <c r="AW310" s="2"/>
      <c r="AX310" s="9"/>
      <c r="AY310" s="2"/>
      <c r="AZ310" s="2"/>
      <c r="BA310" s="2"/>
      <c r="BB310" s="9"/>
      <c r="BC310" s="19"/>
      <c r="BD310" s="2"/>
      <c r="BE310" s="2"/>
      <c r="BF310" s="19"/>
      <c r="BG310" s="19"/>
      <c r="BH310" s="19"/>
      <c r="BI310" s="19"/>
      <c r="BJ310" s="19"/>
      <c r="BK310" s="19"/>
      <c r="BL310" s="19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9"/>
      <c r="BX310" s="2"/>
      <c r="BY310" s="2"/>
      <c r="BZ310" s="9"/>
      <c r="CA310" s="2"/>
      <c r="CB310" s="2"/>
      <c r="CC310" s="2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</row>
    <row r="311" spans="1:152" hidden="1" x14ac:dyDescent="0.45">
      <c r="A311" t="s">
        <v>115</v>
      </c>
      <c r="C311" s="1">
        <v>39478</v>
      </c>
      <c r="D311" s="2"/>
      <c r="E311" s="1"/>
      <c r="G311" s="2">
        <v>24</v>
      </c>
      <c r="H311" t="s">
        <v>104</v>
      </c>
      <c r="I311" s="19">
        <v>7.9</v>
      </c>
      <c r="J311">
        <v>750</v>
      </c>
      <c r="K311" s="2">
        <f t="shared" si="3"/>
        <v>168.77637130801685</v>
      </c>
      <c r="L311" s="2"/>
      <c r="M311" s="9"/>
      <c r="N311" s="9"/>
      <c r="O311" s="9"/>
      <c r="P311" s="9"/>
      <c r="Q311" s="2"/>
      <c r="R311" s="2"/>
      <c r="S311" s="2"/>
      <c r="T311" s="2"/>
      <c r="U311" s="2"/>
      <c r="V311" s="2"/>
      <c r="W311" s="2"/>
      <c r="X311" s="9"/>
      <c r="Y311" s="9"/>
      <c r="Z311" s="9"/>
      <c r="AA311" s="9"/>
      <c r="AB311" s="9"/>
      <c r="AC311" s="2"/>
      <c r="AD311" s="9"/>
      <c r="AE311" s="9"/>
      <c r="AF311" s="2"/>
      <c r="AG311" s="9">
        <v>0.16601315789473683</v>
      </c>
      <c r="AH311" s="9"/>
      <c r="AI311" s="9"/>
      <c r="AJ311" s="9"/>
      <c r="AK311" s="9"/>
      <c r="AL311" s="9"/>
      <c r="AM311" s="15"/>
      <c r="AN311" s="9"/>
      <c r="AO311" s="9"/>
      <c r="AP311" s="9"/>
      <c r="AQ311" s="2">
        <v>0</v>
      </c>
      <c r="AR311" s="2"/>
      <c r="AS311" s="2">
        <v>0</v>
      </c>
      <c r="AT311" s="2"/>
      <c r="AU311" s="2">
        <v>0</v>
      </c>
      <c r="AV311" s="2">
        <v>0</v>
      </c>
      <c r="AW311" s="2"/>
      <c r="AX311" s="9"/>
      <c r="AY311" s="2"/>
      <c r="AZ311" s="2"/>
      <c r="BA311" s="2"/>
      <c r="BB311" s="9"/>
      <c r="BC311" s="19"/>
      <c r="BD311" s="2"/>
      <c r="BE311" s="2"/>
      <c r="BF311" s="19"/>
      <c r="BG311" s="19"/>
      <c r="BH311" s="19"/>
      <c r="BI311" s="19"/>
      <c r="BJ311" s="19"/>
      <c r="BK311" s="19"/>
      <c r="BL311" s="19"/>
      <c r="BM311" s="2">
        <v>0</v>
      </c>
      <c r="BN311" s="2">
        <v>0</v>
      </c>
      <c r="BO311" s="2">
        <v>0</v>
      </c>
      <c r="BP311" s="2">
        <v>0</v>
      </c>
      <c r="BQ311" s="2"/>
      <c r="BR311" s="2"/>
      <c r="BS311" s="2"/>
      <c r="BT311" s="2"/>
      <c r="BU311" s="2">
        <v>0</v>
      </c>
      <c r="BV311" s="2"/>
      <c r="BW311" s="9"/>
      <c r="BX311" s="2"/>
      <c r="BY311" s="2"/>
      <c r="BZ311" s="9"/>
      <c r="CA311" s="2"/>
      <c r="CB311" s="2"/>
      <c r="CC311" s="2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</row>
    <row r="312" spans="1:152" hidden="1" x14ac:dyDescent="0.45">
      <c r="A312" t="s">
        <v>115</v>
      </c>
      <c r="C312" s="1">
        <v>39480</v>
      </c>
      <c r="D312" s="2">
        <v>4</v>
      </c>
      <c r="E312" t="s">
        <v>199</v>
      </c>
      <c r="F312" t="s">
        <v>12</v>
      </c>
      <c r="G312" s="2">
        <v>26</v>
      </c>
      <c r="H312" t="s">
        <v>104</v>
      </c>
      <c r="I312" s="19">
        <v>7.9</v>
      </c>
      <c r="J312">
        <v>750</v>
      </c>
      <c r="K312" s="2">
        <f t="shared" si="3"/>
        <v>168.77637130801685</v>
      </c>
      <c r="L312" s="2"/>
      <c r="M312" s="9"/>
      <c r="N312" s="9"/>
      <c r="O312" s="9"/>
      <c r="P312" s="9"/>
      <c r="Q312" s="2"/>
      <c r="R312" s="2">
        <v>26</v>
      </c>
      <c r="S312" s="2"/>
      <c r="T312" s="2"/>
      <c r="U312" s="2"/>
      <c r="V312" s="2"/>
      <c r="W312" s="2"/>
      <c r="X312" s="9"/>
      <c r="Y312" s="9"/>
      <c r="Z312" s="9"/>
      <c r="AA312" s="9"/>
      <c r="AB312" s="9"/>
      <c r="AC312" s="2"/>
      <c r="AD312" s="9"/>
      <c r="AE312" s="9"/>
      <c r="AF312" s="2"/>
      <c r="AG312" s="9"/>
      <c r="AH312" s="9"/>
      <c r="AI312" s="9"/>
      <c r="AJ312" s="9"/>
      <c r="AK312" s="9"/>
      <c r="AL312" s="9"/>
      <c r="AM312" s="15"/>
      <c r="AN312" s="9"/>
      <c r="AO312" s="9"/>
      <c r="AP312" s="9"/>
      <c r="AQ312" s="2"/>
      <c r="AR312" s="2"/>
      <c r="AS312" s="2"/>
      <c r="AT312" s="2"/>
      <c r="AU312" s="2"/>
      <c r="AV312" s="2"/>
      <c r="AW312" s="2"/>
      <c r="AX312" s="9"/>
      <c r="AY312" s="2"/>
      <c r="AZ312" s="2"/>
      <c r="BA312" s="2"/>
      <c r="BB312" s="9"/>
      <c r="BC312" s="19"/>
      <c r="BD312" s="2"/>
      <c r="BE312" s="2"/>
      <c r="BF312" s="19"/>
      <c r="BG312" s="19"/>
      <c r="BH312" s="19"/>
      <c r="BI312" s="19"/>
      <c r="BJ312" s="19"/>
      <c r="BK312" s="19"/>
      <c r="BL312" s="19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9"/>
      <c r="BX312" s="2"/>
      <c r="BY312" s="2"/>
      <c r="BZ312" s="9"/>
      <c r="CA312" s="2"/>
      <c r="CB312" s="2"/>
      <c r="CC312" s="2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</row>
    <row r="313" spans="1:152" hidden="1" x14ac:dyDescent="0.45">
      <c r="A313" t="s">
        <v>115</v>
      </c>
      <c r="C313" s="1">
        <v>39485</v>
      </c>
      <c r="D313" s="2"/>
      <c r="E313" s="1"/>
      <c r="G313" s="2">
        <v>31</v>
      </c>
      <c r="H313" t="s">
        <v>104</v>
      </c>
      <c r="I313" s="19">
        <v>7.9</v>
      </c>
      <c r="J313">
        <v>750</v>
      </c>
      <c r="K313" s="2">
        <f t="shared" si="3"/>
        <v>168.77637130801685</v>
      </c>
      <c r="L313" s="2"/>
      <c r="M313" s="9"/>
      <c r="N313" s="19">
        <v>7.85</v>
      </c>
      <c r="O313" s="19"/>
      <c r="P313" s="19"/>
      <c r="Q313" s="2"/>
      <c r="R313" s="2"/>
      <c r="S313" s="2"/>
      <c r="T313" s="2"/>
      <c r="U313" s="2"/>
      <c r="V313" s="2"/>
      <c r="W313" s="2"/>
      <c r="X313" s="9"/>
      <c r="Y313" s="9"/>
      <c r="Z313" s="9"/>
      <c r="AA313" s="9"/>
      <c r="AB313" s="9"/>
      <c r="AC313" s="2"/>
      <c r="AD313" s="9"/>
      <c r="AE313" s="9"/>
      <c r="AF313" s="2"/>
      <c r="AG313" s="9"/>
      <c r="AH313" s="9"/>
      <c r="AI313" s="9"/>
      <c r="AJ313" s="9"/>
      <c r="AK313" s="9"/>
      <c r="AL313" s="9"/>
      <c r="AM313" s="15"/>
      <c r="AN313" s="9"/>
      <c r="AO313" s="9"/>
      <c r="AP313" s="9"/>
      <c r="AQ313" s="2"/>
      <c r="AR313" s="2"/>
      <c r="AS313" s="2"/>
      <c r="AT313" s="2"/>
      <c r="AU313" s="2"/>
      <c r="AV313" s="2"/>
      <c r="AW313" s="2"/>
      <c r="AX313" s="9"/>
      <c r="AY313" s="2"/>
      <c r="AZ313" s="2"/>
      <c r="BA313" s="2"/>
      <c r="BB313" s="9"/>
      <c r="BC313" s="19"/>
      <c r="BD313" s="2"/>
      <c r="BE313" s="2"/>
      <c r="BF313" s="19"/>
      <c r="BG313" s="19"/>
      <c r="BH313" s="19"/>
      <c r="BI313" s="19"/>
      <c r="BJ313" s="19"/>
      <c r="BK313" s="19"/>
      <c r="BL313" s="19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9"/>
      <c r="BX313" s="2"/>
      <c r="BY313" s="2"/>
      <c r="BZ313" s="9"/>
      <c r="CA313" s="2"/>
      <c r="CB313" s="2"/>
      <c r="CC313" s="2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</row>
    <row r="314" spans="1:152" hidden="1" x14ac:dyDescent="0.45">
      <c r="A314" t="s">
        <v>115</v>
      </c>
      <c r="C314" s="1">
        <v>39491</v>
      </c>
      <c r="D314" s="2"/>
      <c r="E314" s="1"/>
      <c r="G314" s="2">
        <v>37</v>
      </c>
      <c r="H314" t="s">
        <v>104</v>
      </c>
      <c r="I314" s="19">
        <v>7.9</v>
      </c>
      <c r="J314">
        <v>750</v>
      </c>
      <c r="K314" s="2">
        <f t="shared" si="3"/>
        <v>168.77637130801685</v>
      </c>
      <c r="L314" s="2"/>
      <c r="M314" s="9"/>
      <c r="N314" s="19">
        <v>10.65</v>
      </c>
      <c r="O314" s="19"/>
      <c r="P314" s="19"/>
      <c r="Q314" s="2"/>
      <c r="R314" s="2"/>
      <c r="S314" s="2"/>
      <c r="T314" s="2"/>
      <c r="U314" s="2"/>
      <c r="V314" s="2"/>
      <c r="W314" s="2"/>
      <c r="X314" s="9"/>
      <c r="Y314" s="9"/>
      <c r="Z314" s="9"/>
      <c r="AA314" s="9"/>
      <c r="AB314" s="9"/>
      <c r="AC314" s="2"/>
      <c r="AD314" s="9"/>
      <c r="AE314" s="9"/>
      <c r="AF314" s="2"/>
      <c r="AG314" s="9"/>
      <c r="AH314" s="9"/>
      <c r="AI314" s="9"/>
      <c r="AJ314" s="9"/>
      <c r="AK314" s="9"/>
      <c r="AL314" s="9"/>
      <c r="AM314" s="15"/>
      <c r="AN314" s="9"/>
      <c r="AO314" s="9"/>
      <c r="AP314" s="9"/>
      <c r="AQ314" s="2"/>
      <c r="AR314" s="2"/>
      <c r="AS314" s="2"/>
      <c r="AT314" s="2"/>
      <c r="AU314" s="2"/>
      <c r="AV314" s="2"/>
      <c r="AW314" s="2"/>
      <c r="AX314" s="9"/>
      <c r="AY314" s="2"/>
      <c r="AZ314" s="2"/>
      <c r="BA314" s="2"/>
      <c r="BB314" s="9"/>
      <c r="BC314" s="19"/>
      <c r="BD314" s="2"/>
      <c r="BE314" s="2"/>
      <c r="BF314" s="19"/>
      <c r="BG314" s="19"/>
      <c r="BH314" s="19"/>
      <c r="BI314" s="19"/>
      <c r="BJ314" s="19"/>
      <c r="BK314" s="19"/>
      <c r="BL314" s="19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9"/>
      <c r="BX314" s="2"/>
      <c r="BY314" s="2"/>
      <c r="BZ314" s="9"/>
      <c r="CA314" s="2"/>
      <c r="CB314" s="2"/>
      <c r="CC314" s="2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</row>
    <row r="315" spans="1:152" hidden="1" x14ac:dyDescent="0.45">
      <c r="A315" t="s">
        <v>115</v>
      </c>
      <c r="C315" s="1">
        <v>39496</v>
      </c>
      <c r="D315" s="2"/>
      <c r="E315" s="1"/>
      <c r="G315" s="2">
        <v>42</v>
      </c>
      <c r="H315" t="s">
        <v>104</v>
      </c>
      <c r="I315" s="19">
        <v>7.9</v>
      </c>
      <c r="J315">
        <v>750</v>
      </c>
      <c r="K315" s="2">
        <f t="shared" si="3"/>
        <v>168.77637130801685</v>
      </c>
      <c r="L315" s="2"/>
      <c r="M315" s="9"/>
      <c r="N315" s="19">
        <v>11.9</v>
      </c>
      <c r="O315" s="19"/>
      <c r="P315" s="19"/>
      <c r="Q315" s="2"/>
      <c r="R315" s="2"/>
      <c r="S315" s="2"/>
      <c r="T315" s="2"/>
      <c r="U315" s="2"/>
      <c r="V315" s="2"/>
      <c r="W315" s="2"/>
      <c r="X315" s="9"/>
      <c r="Y315" s="9"/>
      <c r="Z315" s="9"/>
      <c r="AA315" s="9"/>
      <c r="AB315" s="9"/>
      <c r="AC315" s="2"/>
      <c r="AD315" s="9"/>
      <c r="AE315" s="9"/>
      <c r="AF315" s="2"/>
      <c r="AG315" s="9"/>
      <c r="AH315" s="9"/>
      <c r="AI315" s="9"/>
      <c r="AJ315" s="9"/>
      <c r="AK315" s="9"/>
      <c r="AL315" s="9"/>
      <c r="AM315" s="15"/>
      <c r="AN315" s="9"/>
      <c r="AO315" s="9"/>
      <c r="AP315" s="9"/>
      <c r="AQ315" s="2"/>
      <c r="AR315" s="2"/>
      <c r="AS315" s="2"/>
      <c r="AT315" s="2"/>
      <c r="AU315" s="2"/>
      <c r="AV315" s="2"/>
      <c r="AW315" s="2"/>
      <c r="AX315" s="9"/>
      <c r="AY315" s="2"/>
      <c r="AZ315" s="2"/>
      <c r="BA315" s="2"/>
      <c r="BB315" s="9"/>
      <c r="BC315" s="19"/>
      <c r="BD315" s="2"/>
      <c r="BE315" s="2"/>
      <c r="BF315" s="19"/>
      <c r="BG315" s="19"/>
      <c r="BH315" s="19"/>
      <c r="BI315" s="19"/>
      <c r="BJ315" s="19"/>
      <c r="BK315" s="19"/>
      <c r="BL315" s="19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9"/>
      <c r="BX315" s="2"/>
      <c r="BY315" s="2"/>
      <c r="BZ315" s="9"/>
      <c r="CA315" s="2"/>
      <c r="CB315" s="2"/>
      <c r="CC315" s="2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</row>
    <row r="316" spans="1:152" hidden="1" x14ac:dyDescent="0.45">
      <c r="A316" t="s">
        <v>115</v>
      </c>
      <c r="C316" s="1">
        <v>39504</v>
      </c>
      <c r="D316" s="2"/>
      <c r="E316" s="1"/>
      <c r="G316" s="2">
        <v>50</v>
      </c>
      <c r="H316" t="s">
        <v>104</v>
      </c>
      <c r="I316" s="19">
        <v>7.9</v>
      </c>
      <c r="J316">
        <v>750</v>
      </c>
      <c r="K316" s="2">
        <f t="shared" si="3"/>
        <v>168.77637130801685</v>
      </c>
      <c r="L316" s="2"/>
      <c r="M316" s="9"/>
      <c r="N316" s="19">
        <v>13</v>
      </c>
      <c r="O316" s="19"/>
      <c r="P316" s="19"/>
      <c r="Q316" s="2"/>
      <c r="R316" s="2"/>
      <c r="S316" s="2"/>
      <c r="T316" s="2"/>
      <c r="U316" s="2"/>
      <c r="V316" s="2"/>
      <c r="W316" s="2"/>
      <c r="X316" s="9"/>
      <c r="Y316" s="9"/>
      <c r="Z316" s="9"/>
      <c r="AA316" s="9"/>
      <c r="AB316" s="9"/>
      <c r="AC316" s="2"/>
      <c r="AD316" s="9"/>
      <c r="AE316" s="9"/>
      <c r="AF316" s="2"/>
      <c r="AG316" s="9">
        <v>2.5064276315789473</v>
      </c>
      <c r="AH316" s="9"/>
      <c r="AI316" s="9"/>
      <c r="AJ316" s="9"/>
      <c r="AK316" s="9"/>
      <c r="AL316" s="9"/>
      <c r="AM316" s="15"/>
      <c r="AN316" s="9"/>
      <c r="AO316" s="9"/>
      <c r="AP316" s="9"/>
      <c r="AQ316" s="2">
        <v>0</v>
      </c>
      <c r="AR316" s="2"/>
      <c r="AS316" s="2">
        <v>0</v>
      </c>
      <c r="AT316" s="2"/>
      <c r="AU316" s="2">
        <v>0</v>
      </c>
      <c r="AV316" s="2">
        <v>0</v>
      </c>
      <c r="AW316" s="2"/>
      <c r="AX316" s="9"/>
      <c r="AY316" s="2"/>
      <c r="AZ316" s="2"/>
      <c r="BA316" s="2"/>
      <c r="BB316" s="9"/>
      <c r="BC316" s="19"/>
      <c r="BD316" s="2"/>
      <c r="BE316" s="2"/>
      <c r="BF316" s="19"/>
      <c r="BG316" s="19"/>
      <c r="BH316" s="19"/>
      <c r="BI316" s="19"/>
      <c r="BJ316" s="19"/>
      <c r="BK316" s="19"/>
      <c r="BL316" s="19"/>
      <c r="BM316" s="2">
        <v>0</v>
      </c>
      <c r="BN316" s="2">
        <v>0</v>
      </c>
      <c r="BO316" s="2">
        <v>0</v>
      </c>
      <c r="BP316" s="2">
        <v>0</v>
      </c>
      <c r="BQ316" s="2"/>
      <c r="BR316" s="2"/>
      <c r="BS316" s="2"/>
      <c r="BT316" s="2"/>
      <c r="BU316" s="2">
        <v>0</v>
      </c>
      <c r="BV316" s="2"/>
      <c r="BW316" s="9"/>
      <c r="BX316" s="2"/>
      <c r="BY316" s="2"/>
      <c r="BZ316" s="9"/>
      <c r="CA316" s="2"/>
      <c r="CB316" s="2"/>
      <c r="CC316" s="2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</row>
    <row r="317" spans="1:152" hidden="1" x14ac:dyDescent="0.45">
      <c r="A317" t="s">
        <v>115</v>
      </c>
      <c r="C317" s="1">
        <v>39509</v>
      </c>
      <c r="D317" s="2">
        <v>4</v>
      </c>
      <c r="E317" t="s">
        <v>195</v>
      </c>
      <c r="F317" t="s">
        <v>13</v>
      </c>
      <c r="G317" s="2">
        <v>55</v>
      </c>
      <c r="H317" t="s">
        <v>104</v>
      </c>
      <c r="I317" s="19">
        <v>7.9</v>
      </c>
      <c r="J317">
        <v>750</v>
      </c>
      <c r="K317" s="2">
        <f t="shared" si="3"/>
        <v>168.77637130801685</v>
      </c>
      <c r="L317" s="2"/>
      <c r="M317" s="9"/>
      <c r="N317" s="9"/>
      <c r="O317" s="9"/>
      <c r="P317" s="9"/>
      <c r="Q317" s="2"/>
      <c r="R317" s="2"/>
      <c r="S317" s="2">
        <v>55</v>
      </c>
      <c r="T317" s="2"/>
      <c r="U317" s="2"/>
      <c r="V317" s="2"/>
      <c r="W317" s="2"/>
      <c r="X317" s="9"/>
      <c r="Y317" s="9"/>
      <c r="Z317" s="9"/>
      <c r="AA317" s="9"/>
      <c r="AB317" s="9"/>
      <c r="AC317" s="2"/>
      <c r="AD317" s="9"/>
      <c r="AE317" s="9"/>
      <c r="AF317" s="2"/>
      <c r="AG317" s="9"/>
      <c r="AH317" s="9"/>
      <c r="AI317" s="9"/>
      <c r="AJ317" s="9"/>
      <c r="AK317" s="9"/>
      <c r="AL317" s="9"/>
      <c r="AM317" s="15"/>
      <c r="AN317" s="9"/>
      <c r="AO317" s="9"/>
      <c r="AP317" s="9"/>
      <c r="AQ317" s="2"/>
      <c r="AR317" s="2"/>
      <c r="AS317" s="2"/>
      <c r="AT317" s="2"/>
      <c r="AU317" s="2"/>
      <c r="AV317" s="2"/>
      <c r="AW317" s="2"/>
      <c r="AX317" s="9"/>
      <c r="AY317" s="2"/>
      <c r="AZ317" s="2"/>
      <c r="BA317" s="2"/>
      <c r="BB317" s="9"/>
      <c r="BC317" s="19"/>
      <c r="BD317" s="2"/>
      <c r="BE317" s="2"/>
      <c r="BF317" s="19"/>
      <c r="BG317" s="19"/>
      <c r="BH317" s="19"/>
      <c r="BI317" s="19"/>
      <c r="BJ317" s="19"/>
      <c r="BK317" s="19"/>
      <c r="BL317" s="19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9"/>
      <c r="BX317" s="2"/>
      <c r="BY317" s="2"/>
      <c r="BZ317" s="9"/>
      <c r="CA317" s="2"/>
      <c r="CB317" s="2"/>
      <c r="CC317" s="2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</row>
    <row r="318" spans="1:152" hidden="1" x14ac:dyDescent="0.45">
      <c r="A318" t="s">
        <v>115</v>
      </c>
      <c r="C318" s="1">
        <v>39510</v>
      </c>
      <c r="D318" s="2"/>
      <c r="E318" s="1"/>
      <c r="G318" s="2">
        <v>56</v>
      </c>
      <c r="H318" t="s">
        <v>104</v>
      </c>
      <c r="I318" s="19">
        <v>7.9</v>
      </c>
      <c r="J318">
        <v>750</v>
      </c>
      <c r="K318" s="2">
        <f t="shared" si="3"/>
        <v>168.77637130801685</v>
      </c>
      <c r="L318" s="2"/>
      <c r="M318" s="9"/>
      <c r="N318" s="19">
        <v>14.35</v>
      </c>
      <c r="O318" s="19"/>
      <c r="P318" s="19"/>
      <c r="Q318" s="2"/>
      <c r="R318" s="2"/>
      <c r="S318" s="2"/>
      <c r="T318" s="2"/>
      <c r="U318" s="2"/>
      <c r="V318" s="2"/>
      <c r="W318" s="2"/>
      <c r="X318" s="9"/>
      <c r="Y318" s="9"/>
      <c r="Z318" s="9"/>
      <c r="AA318" s="9"/>
      <c r="AB318" s="9"/>
      <c r="AC318" s="2">
        <v>198.85060002261164</v>
      </c>
      <c r="AD318" s="9"/>
      <c r="AE318" s="9"/>
      <c r="AF318" s="2">
        <v>151.86426268148875</v>
      </c>
      <c r="AG318" s="9">
        <v>2.1256915558490421</v>
      </c>
      <c r="AH318" s="9"/>
      <c r="AI318" s="9"/>
      <c r="AJ318" s="9"/>
      <c r="AK318" s="9"/>
      <c r="AL318" s="9"/>
      <c r="AM318" s="15">
        <f>AG318/AF318</f>
        <v>1.3997312588988389E-2</v>
      </c>
      <c r="AN318" s="9"/>
      <c r="AO318" s="9"/>
      <c r="AP318" s="9"/>
      <c r="AQ318" s="2">
        <v>9.6394499708974539</v>
      </c>
      <c r="AR318" s="2"/>
      <c r="AS318" s="2">
        <v>1.0788432759678452</v>
      </c>
      <c r="AT318" s="2"/>
      <c r="AU318" s="2">
        <v>0</v>
      </c>
      <c r="AV318" s="2">
        <v>0</v>
      </c>
      <c r="AW318" s="2">
        <v>10.718293246865299</v>
      </c>
      <c r="AX318" s="9"/>
      <c r="AY318" s="2"/>
      <c r="AZ318" s="2">
        <f>AC318+AF318+AW318</f>
        <v>361.43315595096567</v>
      </c>
      <c r="BA318" s="2"/>
      <c r="BB318" s="9">
        <f>AW318/AZ318</f>
        <v>2.9654980652409794E-2</v>
      </c>
      <c r="BC318" s="19"/>
      <c r="BD318" s="2"/>
      <c r="BE318" s="2"/>
      <c r="BF318" s="19"/>
      <c r="BG318" s="19"/>
      <c r="BH318" s="19"/>
      <c r="BI318" s="19"/>
      <c r="BJ318" s="9">
        <f>AC318/AZ318</f>
        <v>0.55017254711847463</v>
      </c>
      <c r="BK318" s="9">
        <f>AF318/AZ318</f>
        <v>0.42017247222911569</v>
      </c>
      <c r="BL318" s="9">
        <f>AW318/AZ318</f>
        <v>2.9654980652409794E-2</v>
      </c>
      <c r="BM318" s="2">
        <v>140.27930011981402</v>
      </c>
      <c r="BN318" s="2">
        <v>134.11948389704801</v>
      </c>
      <c r="BO318" s="2">
        <v>6.1598162227660218</v>
      </c>
      <c r="BP318" s="2">
        <v>0</v>
      </c>
      <c r="BQ318" s="2"/>
      <c r="BR318" s="2"/>
      <c r="BS318" s="2"/>
      <c r="BT318" s="2"/>
      <c r="BU318" s="2">
        <v>0</v>
      </c>
      <c r="BV318" s="2"/>
      <c r="BW318" s="9"/>
      <c r="BX318" s="2"/>
      <c r="BY318" s="2"/>
      <c r="BZ318" s="9"/>
      <c r="CA318" s="2"/>
      <c r="CB318" s="2"/>
      <c r="CC318" s="2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</row>
    <row r="319" spans="1:152" hidden="1" x14ac:dyDescent="0.45">
      <c r="A319" t="s">
        <v>115</v>
      </c>
      <c r="C319" s="1">
        <v>39514</v>
      </c>
      <c r="D319" s="2"/>
      <c r="E319" s="1"/>
      <c r="G319" s="2">
        <v>60</v>
      </c>
      <c r="H319" t="s">
        <v>104</v>
      </c>
      <c r="I319" s="19">
        <v>7.9</v>
      </c>
      <c r="J319">
        <v>750</v>
      </c>
      <c r="K319" s="2">
        <f t="shared" si="3"/>
        <v>168.77637130801685</v>
      </c>
      <c r="L319" s="2"/>
      <c r="M319" s="9"/>
      <c r="N319" s="19">
        <v>16.55</v>
      </c>
      <c r="O319" s="19"/>
      <c r="P319" s="19"/>
      <c r="Q319" s="2"/>
      <c r="R319" s="2"/>
      <c r="S319" s="2"/>
      <c r="T319" s="2"/>
      <c r="U319" s="2"/>
      <c r="V319" s="2"/>
      <c r="W319" s="2"/>
      <c r="X319" s="9"/>
      <c r="Y319" s="9"/>
      <c r="Z319" s="9"/>
      <c r="AA319" s="9"/>
      <c r="AB319" s="9"/>
      <c r="AC319" s="2"/>
      <c r="AD319" s="9"/>
      <c r="AE319" s="9"/>
      <c r="AF319" s="2"/>
      <c r="AG319" s="9"/>
      <c r="AH319" s="9"/>
      <c r="AI319" s="9"/>
      <c r="AJ319" s="9"/>
      <c r="AK319" s="9"/>
      <c r="AL319" s="9"/>
      <c r="AM319" s="15"/>
      <c r="AN319" s="9"/>
      <c r="AO319" s="9"/>
      <c r="AP319" s="9"/>
      <c r="AQ319" s="2"/>
      <c r="AR319" s="2"/>
      <c r="AS319" s="2"/>
      <c r="AT319" s="2"/>
      <c r="AU319" s="2"/>
      <c r="AV319" s="2"/>
      <c r="AW319" s="2"/>
      <c r="AX319" s="9"/>
      <c r="AY319" s="2"/>
      <c r="AZ319" s="2"/>
      <c r="BA319" s="2"/>
      <c r="BB319" s="9"/>
      <c r="BC319" s="19"/>
      <c r="BD319" s="2"/>
      <c r="BE319" s="2"/>
      <c r="BF319" s="19"/>
      <c r="BG319" s="19"/>
      <c r="BH319" s="19"/>
      <c r="BI319" s="19"/>
      <c r="BJ319" s="19"/>
      <c r="BK319" s="19"/>
      <c r="BL319" s="19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9"/>
      <c r="BX319" s="2"/>
      <c r="BY319" s="2"/>
      <c r="BZ319" s="9"/>
      <c r="CA319" s="2"/>
      <c r="CB319" s="2"/>
      <c r="CC319" s="2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</row>
    <row r="320" spans="1:152" hidden="1" x14ac:dyDescent="0.45">
      <c r="A320" t="s">
        <v>115</v>
      </c>
      <c r="C320" s="1">
        <v>39524</v>
      </c>
      <c r="D320" s="2"/>
      <c r="E320" s="1"/>
      <c r="G320" s="2">
        <v>70</v>
      </c>
      <c r="H320" t="s">
        <v>104</v>
      </c>
      <c r="I320" s="19">
        <v>7.9</v>
      </c>
      <c r="J320">
        <v>750</v>
      </c>
      <c r="K320" s="2">
        <f t="shared" si="3"/>
        <v>168.77637130801685</v>
      </c>
      <c r="L320" s="2"/>
      <c r="M320" s="9"/>
      <c r="N320" s="19">
        <v>18.25</v>
      </c>
      <c r="O320" s="19"/>
      <c r="P320" s="19"/>
      <c r="Q320" s="2"/>
      <c r="R320" s="2"/>
      <c r="S320" s="2"/>
      <c r="T320" s="2"/>
      <c r="U320" s="2"/>
      <c r="V320" s="2"/>
      <c r="W320" s="2"/>
      <c r="X320" s="9"/>
      <c r="Y320" s="9"/>
      <c r="Z320" s="9"/>
      <c r="AA320" s="9"/>
      <c r="AB320" s="9"/>
      <c r="AC320" s="2">
        <v>291.77830565611185</v>
      </c>
      <c r="AD320" s="9"/>
      <c r="AE320" s="9"/>
      <c r="AF320" s="2">
        <v>191.34676398841162</v>
      </c>
      <c r="AG320" s="9">
        <v>2.6995174163680611</v>
      </c>
      <c r="AH320" s="9"/>
      <c r="AI320" s="9"/>
      <c r="AJ320" s="9"/>
      <c r="AK320" s="9"/>
      <c r="AL320" s="9"/>
      <c r="AM320" s="15">
        <f>AG320/AF320</f>
        <v>1.410798573281098E-2</v>
      </c>
      <c r="AN320" s="9"/>
      <c r="AO320" s="9"/>
      <c r="AP320" s="9"/>
      <c r="AQ320" s="2">
        <v>14.659604007798714</v>
      </c>
      <c r="AR320" s="2"/>
      <c r="AS320" s="2">
        <v>26.899508837889215</v>
      </c>
      <c r="AT320" s="2"/>
      <c r="AU320" s="2">
        <v>0</v>
      </c>
      <c r="AV320" s="2">
        <v>0</v>
      </c>
      <c r="AW320" s="2">
        <v>41.559112845687928</v>
      </c>
      <c r="AX320" s="9"/>
      <c r="AY320" s="2"/>
      <c r="AZ320" s="2">
        <f>AC320+AF320+AW320</f>
        <v>524.68418249021136</v>
      </c>
      <c r="BA320" s="2"/>
      <c r="BB320" s="9">
        <f>AW320/AZ320</f>
        <v>7.9207863001403256E-2</v>
      </c>
      <c r="BC320" s="19"/>
      <c r="BD320" s="2"/>
      <c r="BE320" s="2"/>
      <c r="BF320" s="19"/>
      <c r="BG320" s="19"/>
      <c r="BH320" s="19"/>
      <c r="BI320" s="19"/>
      <c r="BJ320" s="9">
        <f>AC320/AZ320</f>
        <v>0.55610272882879475</v>
      </c>
      <c r="BK320" s="9">
        <f>AF320/AZ320</f>
        <v>0.36468940816980211</v>
      </c>
      <c r="BL320" s="9">
        <f>AW320/AZ320</f>
        <v>7.9207863001403256E-2</v>
      </c>
      <c r="BM320" s="2">
        <v>178.8464986216951</v>
      </c>
      <c r="BN320" s="2">
        <v>139.66451427597471</v>
      </c>
      <c r="BO320" s="2">
        <v>39.181984345720387</v>
      </c>
      <c r="BP320" s="2">
        <v>0</v>
      </c>
      <c r="BQ320" s="2"/>
      <c r="BR320" s="2"/>
      <c r="BS320" s="2"/>
      <c r="BT320" s="2"/>
      <c r="BU320" s="2">
        <v>0</v>
      </c>
      <c r="BV320" s="2"/>
      <c r="BW320" s="9"/>
      <c r="BX320" s="2"/>
      <c r="BY320" s="2"/>
      <c r="BZ320" s="9"/>
      <c r="CA320" s="2"/>
      <c r="CB320" s="2"/>
      <c r="CC320" s="2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</row>
    <row r="321" spans="1:152" hidden="1" x14ac:dyDescent="0.45">
      <c r="A321" t="s">
        <v>115</v>
      </c>
      <c r="C321" s="1">
        <v>39532</v>
      </c>
      <c r="D321" s="2"/>
      <c r="E321" s="1"/>
      <c r="G321" s="2">
        <v>78</v>
      </c>
      <c r="H321" t="s">
        <v>104</v>
      </c>
      <c r="I321" s="19">
        <v>7.9</v>
      </c>
      <c r="J321">
        <v>750</v>
      </c>
      <c r="K321" s="2">
        <f t="shared" si="3"/>
        <v>168.77637130801685</v>
      </c>
      <c r="L321" s="2"/>
      <c r="M321" s="9"/>
      <c r="N321" s="19">
        <v>19.5</v>
      </c>
      <c r="O321" s="19"/>
      <c r="P321" s="19"/>
      <c r="Q321" s="2"/>
      <c r="R321" s="2"/>
      <c r="S321" s="2"/>
      <c r="T321" s="2"/>
      <c r="U321" s="2"/>
      <c r="V321" s="2"/>
      <c r="W321" s="2"/>
      <c r="X321" s="9"/>
      <c r="Y321" s="9"/>
      <c r="Z321" s="9"/>
      <c r="AA321" s="9"/>
      <c r="AB321" s="9"/>
      <c r="AC321" s="2"/>
      <c r="AD321" s="9"/>
      <c r="AE321" s="9"/>
      <c r="AF321" s="2"/>
      <c r="AG321" s="9"/>
      <c r="AH321" s="9"/>
      <c r="AI321" s="9"/>
      <c r="AJ321" s="9"/>
      <c r="AK321" s="9"/>
      <c r="AL321" s="9"/>
      <c r="AM321" s="15"/>
      <c r="AN321" s="9"/>
      <c r="AO321" s="9"/>
      <c r="AP321" s="9"/>
      <c r="AQ321" s="2"/>
      <c r="AR321" s="2"/>
      <c r="AS321" s="2"/>
      <c r="AT321" s="2"/>
      <c r="AU321" s="2"/>
      <c r="AV321" s="2"/>
      <c r="AW321" s="2"/>
      <c r="AX321" s="9"/>
      <c r="AY321" s="2"/>
      <c r="AZ321" s="2"/>
      <c r="BA321" s="2"/>
      <c r="BB321" s="9"/>
      <c r="BC321" s="19"/>
      <c r="BD321" s="2"/>
      <c r="BE321" s="2"/>
      <c r="BF321" s="19"/>
      <c r="BG321" s="19"/>
      <c r="BH321" s="19"/>
      <c r="BI321" s="19"/>
      <c r="BJ321" s="19"/>
      <c r="BK321" s="19"/>
      <c r="BL321" s="19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9"/>
      <c r="BX321" s="2"/>
      <c r="BY321" s="2"/>
      <c r="BZ321" s="9"/>
      <c r="CA321" s="2"/>
      <c r="CB321" s="2"/>
      <c r="CC321" s="2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</row>
    <row r="322" spans="1:152" hidden="1" x14ac:dyDescent="0.45">
      <c r="A322" t="s">
        <v>115</v>
      </c>
      <c r="C322" s="1">
        <v>39538</v>
      </c>
      <c r="D322" s="2">
        <v>6</v>
      </c>
      <c r="E322" s="1" t="s">
        <v>229</v>
      </c>
      <c r="F322" t="s">
        <v>78</v>
      </c>
      <c r="G322" s="2">
        <v>84</v>
      </c>
      <c r="H322" t="s">
        <v>104</v>
      </c>
      <c r="I322" s="19">
        <v>7.9</v>
      </c>
      <c r="J322">
        <v>750</v>
      </c>
      <c r="K322" s="2">
        <f t="shared" si="3"/>
        <v>168.77637130801685</v>
      </c>
      <c r="L322" s="2"/>
      <c r="M322" s="9"/>
      <c r="N322" s="9"/>
      <c r="O322" s="9"/>
      <c r="P322" s="9"/>
      <c r="Q322" s="2"/>
      <c r="R322" s="2"/>
      <c r="S322" s="2"/>
      <c r="T322" s="2"/>
      <c r="U322" s="2"/>
      <c r="V322" s="2"/>
      <c r="W322" s="2"/>
      <c r="X322" s="9"/>
      <c r="Y322" s="9"/>
      <c r="Z322" s="9"/>
      <c r="AA322" s="9"/>
      <c r="AB322" s="9"/>
      <c r="AC322" s="2">
        <v>354.08414442079675</v>
      </c>
      <c r="AD322" s="9"/>
      <c r="AE322" s="9"/>
      <c r="AF322" s="2">
        <v>247.13382581867012</v>
      </c>
      <c r="AG322" s="9">
        <v>3.287157723217542</v>
      </c>
      <c r="AH322" s="9"/>
      <c r="AI322" s="9"/>
      <c r="AJ322" s="9"/>
      <c r="AK322" s="9"/>
      <c r="AL322" s="9"/>
      <c r="AM322" s="15">
        <f>AG322/AF322</f>
        <v>1.330112424848484E-2</v>
      </c>
      <c r="AN322" s="9"/>
      <c r="AO322" s="9"/>
      <c r="AP322" s="9"/>
      <c r="AQ322" s="2">
        <v>7.9038914593050267</v>
      </c>
      <c r="AR322" s="2"/>
      <c r="AS322" s="2">
        <v>444.55007338000735</v>
      </c>
      <c r="AT322" s="2"/>
      <c r="AU322" s="2">
        <v>0</v>
      </c>
      <c r="AV322" s="2">
        <v>0</v>
      </c>
      <c r="AW322" s="2">
        <v>452.45396483931233</v>
      </c>
      <c r="AX322" s="9"/>
      <c r="AY322" s="2"/>
      <c r="AZ322" s="2">
        <f>AC322+AF322+AW322</f>
        <v>1053.6719350787794</v>
      </c>
      <c r="BA322" s="2"/>
      <c r="BB322" s="9">
        <f>AW322/AZ322</f>
        <v>0.42940686733341143</v>
      </c>
      <c r="BC322" s="19"/>
      <c r="BD322" s="2"/>
      <c r="BE322" s="2"/>
      <c r="BF322" s="19"/>
      <c r="BG322" s="19"/>
      <c r="BH322" s="19"/>
      <c r="BI322" s="19"/>
      <c r="BJ322" s="9">
        <f>AC322/AZ322</f>
        <v>0.3360478082718632</v>
      </c>
      <c r="BK322" s="9">
        <f>AF322/AZ322</f>
        <v>0.23454532439472517</v>
      </c>
      <c r="BL322" s="9">
        <f>AW322/AZ322</f>
        <v>0.42940686733341143</v>
      </c>
      <c r="BM322" s="2">
        <v>230.69602295153638</v>
      </c>
      <c r="BN322" s="2">
        <v>52.475208842486865</v>
      </c>
      <c r="BO322" s="2">
        <v>178.22081410904951</v>
      </c>
      <c r="BP322" s="2">
        <v>0</v>
      </c>
      <c r="BQ322" s="2"/>
      <c r="BR322" s="2"/>
      <c r="BS322" s="2"/>
      <c r="BT322" s="2"/>
      <c r="BU322" s="2">
        <v>0</v>
      </c>
      <c r="BV322" s="2"/>
      <c r="BW322" s="9"/>
      <c r="BX322" s="2"/>
      <c r="BY322" s="2"/>
      <c r="BZ322" s="9"/>
      <c r="CA322" s="2"/>
      <c r="CB322" s="2"/>
      <c r="CC322" s="2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</row>
    <row r="323" spans="1:152" hidden="1" x14ac:dyDescent="0.45">
      <c r="A323" t="s">
        <v>115</v>
      </c>
      <c r="C323" s="1">
        <v>39540</v>
      </c>
      <c r="D323" s="2"/>
      <c r="E323" s="1"/>
      <c r="G323" s="2">
        <v>86</v>
      </c>
      <c r="H323" t="s">
        <v>104</v>
      </c>
      <c r="I323" s="19">
        <v>7.9</v>
      </c>
      <c r="J323">
        <v>750</v>
      </c>
      <c r="K323" s="2">
        <f t="shared" si="3"/>
        <v>168.77637130801685</v>
      </c>
      <c r="L323" s="2"/>
      <c r="M323" s="9"/>
      <c r="N323" s="19">
        <v>20.55</v>
      </c>
      <c r="O323" s="19"/>
      <c r="P323" s="19"/>
      <c r="Q323" s="2"/>
      <c r="R323" s="2"/>
      <c r="S323" s="2"/>
      <c r="T323" s="2"/>
      <c r="U323" s="2"/>
      <c r="V323" s="2"/>
      <c r="W323" s="2"/>
      <c r="X323" s="9"/>
      <c r="Y323" s="9"/>
      <c r="Z323" s="9"/>
      <c r="AA323" s="9"/>
      <c r="AB323" s="9"/>
      <c r="AC323" s="2"/>
      <c r="AD323" s="9"/>
      <c r="AE323" s="9"/>
      <c r="AF323" s="2"/>
      <c r="AG323" s="9"/>
      <c r="AH323" s="9"/>
      <c r="AI323" s="9"/>
      <c r="AJ323" s="9"/>
      <c r="AK323" s="9"/>
      <c r="AL323" s="9"/>
      <c r="AM323" s="15"/>
      <c r="AN323" s="9"/>
      <c r="AO323" s="9"/>
      <c r="AP323" s="9"/>
      <c r="AQ323" s="2"/>
      <c r="AR323" s="2"/>
      <c r="AS323" s="2"/>
      <c r="AT323" s="2"/>
      <c r="AU323" s="2"/>
      <c r="AV323" s="2"/>
      <c r="AW323" s="2"/>
      <c r="AX323" s="9"/>
      <c r="AY323" s="2"/>
      <c r="AZ323" s="2"/>
      <c r="BA323" s="2"/>
      <c r="BB323" s="9"/>
      <c r="BC323" s="19"/>
      <c r="BD323" s="2"/>
      <c r="BE323" s="2"/>
      <c r="BF323" s="19"/>
      <c r="BG323" s="19"/>
      <c r="BH323" s="19"/>
      <c r="BI323" s="19"/>
      <c r="BJ323" s="19"/>
      <c r="BK323" s="19"/>
      <c r="BL323" s="19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9"/>
      <c r="BX323" s="2"/>
      <c r="BY323" s="2"/>
      <c r="BZ323" s="9"/>
      <c r="CA323" s="2"/>
      <c r="CB323" s="2"/>
      <c r="CC323" s="2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</row>
    <row r="324" spans="1:152" hidden="1" x14ac:dyDescent="0.45">
      <c r="A324" t="s">
        <v>115</v>
      </c>
      <c r="C324" s="1">
        <v>39546</v>
      </c>
      <c r="D324" s="2"/>
      <c r="E324" s="1"/>
      <c r="G324" s="2">
        <v>92</v>
      </c>
      <c r="H324" t="s">
        <v>104</v>
      </c>
      <c r="I324" s="19">
        <v>7.9</v>
      </c>
      <c r="J324">
        <v>750</v>
      </c>
      <c r="K324" s="2">
        <f t="shared" si="3"/>
        <v>168.77637130801685</v>
      </c>
      <c r="L324" s="2"/>
      <c r="M324" s="9"/>
      <c r="N324" s="19">
        <v>20.425000000000001</v>
      </c>
      <c r="O324" s="19"/>
      <c r="P324" s="19"/>
      <c r="Q324" s="2"/>
      <c r="R324" s="2"/>
      <c r="S324" s="2"/>
      <c r="T324" s="2"/>
      <c r="U324" s="2"/>
      <c r="V324" s="2"/>
      <c r="W324" s="2"/>
      <c r="X324" s="9"/>
      <c r="Y324" s="9"/>
      <c r="Z324" s="9"/>
      <c r="AA324" s="9"/>
      <c r="AB324" s="9"/>
      <c r="AC324" s="2"/>
      <c r="AD324" s="9"/>
      <c r="AE324" s="9"/>
      <c r="AF324" s="2"/>
      <c r="AG324" s="9"/>
      <c r="AH324" s="9"/>
      <c r="AI324" s="9"/>
      <c r="AJ324" s="9"/>
      <c r="AK324" s="9"/>
      <c r="AL324" s="9"/>
      <c r="AM324" s="15"/>
      <c r="AN324" s="9"/>
      <c r="AO324" s="9"/>
      <c r="AP324" s="9"/>
      <c r="AQ324" s="2"/>
      <c r="AR324" s="2"/>
      <c r="AS324" s="2"/>
      <c r="AT324" s="2"/>
      <c r="AU324" s="2"/>
      <c r="AV324" s="2"/>
      <c r="AW324" s="2"/>
      <c r="AX324" s="9"/>
      <c r="AY324" s="2"/>
      <c r="AZ324" s="2"/>
      <c r="BA324" s="2"/>
      <c r="BB324" s="9"/>
      <c r="BC324" s="19"/>
      <c r="BD324" s="2"/>
      <c r="BE324" s="2"/>
      <c r="BF324" s="19"/>
      <c r="BG324" s="19"/>
      <c r="BH324" s="19"/>
      <c r="BI324" s="19"/>
      <c r="BJ324" s="19"/>
      <c r="BK324" s="19"/>
      <c r="BL324" s="19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9"/>
      <c r="BX324" s="2"/>
      <c r="BY324" s="2"/>
      <c r="BZ324" s="9"/>
      <c r="CA324" s="2"/>
      <c r="CB324" s="2"/>
      <c r="CC324" s="2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</row>
    <row r="325" spans="1:152" hidden="1" x14ac:dyDescent="0.45">
      <c r="A325" t="s">
        <v>115</v>
      </c>
      <c r="C325" s="1">
        <v>39552</v>
      </c>
      <c r="D325" s="2"/>
      <c r="E325" s="1"/>
      <c r="G325" s="2">
        <v>98</v>
      </c>
      <c r="H325" t="s">
        <v>104</v>
      </c>
      <c r="I325" s="19">
        <v>7.9</v>
      </c>
      <c r="J325">
        <v>750</v>
      </c>
      <c r="K325" s="2">
        <f t="shared" si="3"/>
        <v>168.77637130801685</v>
      </c>
      <c r="L325" s="2"/>
      <c r="M325" s="9"/>
      <c r="N325" s="9"/>
      <c r="O325" s="9"/>
      <c r="P325" s="9"/>
      <c r="Q325" s="2"/>
      <c r="R325" s="2"/>
      <c r="S325" s="2"/>
      <c r="T325" s="2"/>
      <c r="U325" s="2"/>
      <c r="V325" s="2"/>
      <c r="W325" s="2"/>
      <c r="X325" s="9"/>
      <c r="Y325" s="9"/>
      <c r="Z325" s="9"/>
      <c r="AA325" s="9"/>
      <c r="AB325" s="9"/>
      <c r="AC325" s="2">
        <v>407.93511705217992</v>
      </c>
      <c r="AD325" s="9"/>
      <c r="AE325" s="9"/>
      <c r="AF325" s="2">
        <v>259.54596853192976</v>
      </c>
      <c r="AG325" s="9">
        <v>3.1979971327404297</v>
      </c>
      <c r="AH325" s="9"/>
      <c r="AI325" s="9"/>
      <c r="AJ325" s="9"/>
      <c r="AK325" s="9"/>
      <c r="AL325" s="9"/>
      <c r="AM325" s="15">
        <f>AG325/AF325</f>
        <v>1.2321505707945555E-2</v>
      </c>
      <c r="AN325" s="9"/>
      <c r="AO325" s="9"/>
      <c r="AP325" s="9"/>
      <c r="AQ325" s="2">
        <v>2.9294817175607331</v>
      </c>
      <c r="AR325" s="2"/>
      <c r="AS325" s="2">
        <v>467.12072667055708</v>
      </c>
      <c r="AT325" s="2"/>
      <c r="AU325" s="2">
        <v>0</v>
      </c>
      <c r="AV325" s="2">
        <v>0</v>
      </c>
      <c r="AW325" s="2">
        <v>470.05020838811777</v>
      </c>
      <c r="AX325" s="9"/>
      <c r="AY325" s="2"/>
      <c r="AZ325" s="2">
        <f>AC325+AF325+AW325</f>
        <v>1137.5312939722276</v>
      </c>
      <c r="BA325" s="2"/>
      <c r="BB325" s="9">
        <f>AW325/AZ325</f>
        <v>0.41321958426894395</v>
      </c>
      <c r="BC325" s="19"/>
      <c r="BD325" s="2"/>
      <c r="BE325" s="2"/>
      <c r="BF325" s="19"/>
      <c r="BG325" s="19"/>
      <c r="BH325" s="19"/>
      <c r="BI325" s="19"/>
      <c r="BJ325" s="9">
        <f>AC325/AZ325</f>
        <v>0.3586144128199602</v>
      </c>
      <c r="BK325" s="9">
        <f>AF325/AZ325</f>
        <v>0.22816600291109573</v>
      </c>
      <c r="BL325" s="9">
        <f>AW325/AZ325</f>
        <v>0.41321958426894395</v>
      </c>
      <c r="BM325" s="2">
        <v>220.30162601599989</v>
      </c>
      <c r="BN325" s="2">
        <v>22.560371599212985</v>
      </c>
      <c r="BO325" s="2">
        <v>197.74125441678689</v>
      </c>
      <c r="BP325" s="2">
        <v>0</v>
      </c>
      <c r="BQ325" s="2"/>
      <c r="BR325" s="2"/>
      <c r="BS325" s="2"/>
      <c r="BT325" s="2"/>
      <c r="BU325" s="2">
        <v>0</v>
      </c>
      <c r="BV325" s="2"/>
      <c r="BW325" s="9"/>
      <c r="BX325" s="2"/>
      <c r="BY325" s="2"/>
      <c r="BZ325" s="9"/>
      <c r="CA325" s="2"/>
      <c r="CB325" s="2"/>
      <c r="CC325" s="2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</row>
    <row r="326" spans="1:152" hidden="1" x14ac:dyDescent="0.45">
      <c r="A326" t="s">
        <v>115</v>
      </c>
      <c r="C326" s="1">
        <v>39555</v>
      </c>
      <c r="D326" s="2"/>
      <c r="E326" s="1"/>
      <c r="G326" s="2">
        <v>101</v>
      </c>
      <c r="H326" t="s">
        <v>104</v>
      </c>
      <c r="I326" s="19">
        <v>7.9</v>
      </c>
      <c r="J326">
        <v>750</v>
      </c>
      <c r="K326" s="2">
        <f t="shared" si="3"/>
        <v>168.77637130801685</v>
      </c>
      <c r="L326" s="2"/>
      <c r="M326" s="9"/>
      <c r="N326" s="19">
        <v>20.3</v>
      </c>
      <c r="O326" s="19"/>
      <c r="P326" s="19"/>
      <c r="Q326" s="2"/>
      <c r="R326" s="2"/>
      <c r="S326" s="2"/>
      <c r="T326" s="2"/>
      <c r="U326" s="2"/>
      <c r="V326" s="2"/>
      <c r="W326" s="2"/>
      <c r="X326" s="9"/>
      <c r="Y326" s="9"/>
      <c r="Z326" s="9"/>
      <c r="AA326" s="9"/>
      <c r="AB326" s="9"/>
      <c r="AC326" s="2"/>
      <c r="AD326" s="9"/>
      <c r="AE326" s="9"/>
      <c r="AF326" s="2"/>
      <c r="AG326" s="9"/>
      <c r="AH326" s="9"/>
      <c r="AI326" s="9"/>
      <c r="AJ326" s="9"/>
      <c r="AK326" s="9"/>
      <c r="AL326" s="9"/>
      <c r="AM326" s="15"/>
      <c r="AN326" s="9"/>
      <c r="AO326" s="9"/>
      <c r="AP326" s="9"/>
      <c r="AQ326" s="2"/>
      <c r="AR326" s="2"/>
      <c r="AS326" s="2"/>
      <c r="AT326" s="2"/>
      <c r="AU326" s="2"/>
      <c r="AV326" s="2"/>
      <c r="AW326" s="2"/>
      <c r="AX326" s="9"/>
      <c r="AY326" s="2"/>
      <c r="AZ326" s="2"/>
      <c r="BA326" s="2"/>
      <c r="BB326" s="9"/>
      <c r="BC326" s="19"/>
      <c r="BD326" s="2"/>
      <c r="BE326" s="2"/>
      <c r="BF326" s="19"/>
      <c r="BG326" s="19"/>
      <c r="BH326" s="19"/>
      <c r="BI326" s="19"/>
      <c r="BJ326" s="19"/>
      <c r="BK326" s="19"/>
      <c r="BL326" s="19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9"/>
      <c r="BX326" s="2"/>
      <c r="BY326" s="2"/>
      <c r="BZ326" s="9"/>
      <c r="CA326" s="2"/>
      <c r="CB326" s="2"/>
      <c r="CC326" s="2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</row>
    <row r="327" spans="1:152" hidden="1" x14ac:dyDescent="0.45">
      <c r="A327" t="s">
        <v>115</v>
      </c>
      <c r="C327" s="1">
        <v>39566</v>
      </c>
      <c r="D327" s="2"/>
      <c r="E327" s="1"/>
      <c r="G327" s="2">
        <v>112</v>
      </c>
      <c r="H327" t="s">
        <v>104</v>
      </c>
      <c r="I327" s="19">
        <v>7.9</v>
      </c>
      <c r="J327">
        <v>750</v>
      </c>
      <c r="K327" s="2">
        <f t="shared" si="3"/>
        <v>168.77637130801685</v>
      </c>
      <c r="L327" s="2"/>
      <c r="M327" s="9"/>
      <c r="N327" s="9"/>
      <c r="O327" s="9"/>
      <c r="P327" s="9"/>
      <c r="Q327" s="2"/>
      <c r="R327" s="2"/>
      <c r="S327" s="2"/>
      <c r="T327" s="2"/>
      <c r="U327" s="2"/>
      <c r="V327" s="2"/>
      <c r="W327" s="2"/>
      <c r="X327" s="9"/>
      <c r="Y327" s="9"/>
      <c r="Z327" s="9"/>
      <c r="AA327" s="9"/>
      <c r="AB327" s="9"/>
      <c r="AC327" s="2">
        <v>337.58436585313797</v>
      </c>
      <c r="AD327" s="9"/>
      <c r="AE327" s="9"/>
      <c r="AF327" s="2">
        <v>208.7462148076057</v>
      </c>
      <c r="AG327" s="9">
        <v>2.408711888955732</v>
      </c>
      <c r="AH327" s="9"/>
      <c r="AI327" s="9"/>
      <c r="AJ327" s="9"/>
      <c r="AK327" s="9"/>
      <c r="AL327" s="9"/>
      <c r="AM327" s="15">
        <f>AG327/AF327</f>
        <v>1.1538948819626549E-2</v>
      </c>
      <c r="AN327" s="9"/>
      <c r="AO327" s="9"/>
      <c r="AP327" s="9"/>
      <c r="AQ327" s="2">
        <v>1.0161936441511525</v>
      </c>
      <c r="AR327" s="2"/>
      <c r="AS327" s="2">
        <v>675.0342523334009</v>
      </c>
      <c r="AT327" s="2"/>
      <c r="AU327" s="2">
        <v>0</v>
      </c>
      <c r="AV327" s="2">
        <v>0</v>
      </c>
      <c r="AW327" s="2">
        <v>676.05044597755216</v>
      </c>
      <c r="AX327" s="9"/>
      <c r="AY327" s="2"/>
      <c r="AZ327" s="2">
        <f>AC327+AF327+AW327</f>
        <v>1222.3810266382957</v>
      </c>
      <c r="BA327" s="2"/>
      <c r="BB327" s="9">
        <f>AW327/AZ327</f>
        <v>0.55306032345477207</v>
      </c>
      <c r="BC327" s="19"/>
      <c r="BD327" s="2"/>
      <c r="BE327" s="2"/>
      <c r="BF327" s="19"/>
      <c r="BG327" s="19"/>
      <c r="BH327" s="19"/>
      <c r="BI327" s="19"/>
      <c r="BJ327" s="9">
        <f>AC327/AZ327</f>
        <v>0.27616950729474116</v>
      </c>
      <c r="BK327" s="9">
        <f>AF327/AZ327</f>
        <v>0.17077016925048691</v>
      </c>
      <c r="BL327" s="9">
        <f>AW327/AZ327</f>
        <v>0.55306032345477207</v>
      </c>
      <c r="BM327" s="2">
        <v>169.83897131847644</v>
      </c>
      <c r="BN327" s="2">
        <v>5.9776096714773681</v>
      </c>
      <c r="BO327" s="2">
        <v>163.86136164699906</v>
      </c>
      <c r="BP327" s="2">
        <v>0</v>
      </c>
      <c r="BQ327" s="2"/>
      <c r="BR327" s="2"/>
      <c r="BS327" s="2"/>
      <c r="BT327" s="2"/>
      <c r="BU327" s="2">
        <v>0</v>
      </c>
      <c r="BV327" s="2"/>
      <c r="BW327" s="9"/>
      <c r="BX327" s="2"/>
      <c r="BY327" s="2"/>
      <c r="BZ327" s="9"/>
      <c r="CA327" s="2"/>
      <c r="CB327" s="2"/>
      <c r="CC327" s="2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</row>
    <row r="328" spans="1:152" hidden="1" x14ac:dyDescent="0.45">
      <c r="A328" t="s">
        <v>115</v>
      </c>
      <c r="C328" s="1">
        <v>39568</v>
      </c>
      <c r="D328" s="2">
        <v>7</v>
      </c>
      <c r="E328" t="s">
        <v>197</v>
      </c>
      <c r="F328" t="s">
        <v>14</v>
      </c>
      <c r="G328" s="2">
        <v>114</v>
      </c>
      <c r="H328" t="s">
        <v>104</v>
      </c>
      <c r="I328" s="19">
        <v>7.9</v>
      </c>
      <c r="J328">
        <v>750</v>
      </c>
      <c r="K328" s="2">
        <f t="shared" si="3"/>
        <v>168.77637130801685</v>
      </c>
      <c r="L328" s="2"/>
      <c r="M328" s="9"/>
      <c r="N328" s="19">
        <v>22.3</v>
      </c>
      <c r="O328" s="19"/>
      <c r="P328" s="19"/>
      <c r="Q328" s="2"/>
      <c r="R328" s="2"/>
      <c r="S328" s="2"/>
      <c r="T328" s="2"/>
      <c r="U328" s="2">
        <v>114</v>
      </c>
      <c r="V328" s="2"/>
      <c r="W328" s="2"/>
      <c r="X328" s="9"/>
      <c r="Y328" s="9"/>
      <c r="Z328" s="9"/>
      <c r="AA328" s="9"/>
      <c r="AB328" s="9"/>
      <c r="AC328" s="2"/>
      <c r="AD328" s="9"/>
      <c r="AE328" s="9"/>
      <c r="AF328" s="2"/>
      <c r="AG328" s="9"/>
      <c r="AH328" s="9"/>
      <c r="AI328" s="9"/>
      <c r="AJ328" s="9"/>
      <c r="AK328" s="9"/>
      <c r="AL328" s="9"/>
      <c r="AM328" s="15"/>
      <c r="AN328" s="9"/>
      <c r="AO328" s="9"/>
      <c r="AP328" s="9"/>
      <c r="AQ328" s="2"/>
      <c r="AR328" s="2"/>
      <c r="AS328" s="2"/>
      <c r="AT328" s="2"/>
      <c r="AU328" s="2"/>
      <c r="AV328" s="2"/>
      <c r="AW328" s="2"/>
      <c r="AX328" s="9"/>
      <c r="AY328" s="2"/>
      <c r="AZ328" s="2"/>
      <c r="BA328" s="2"/>
      <c r="BB328" s="9"/>
      <c r="BC328" s="19"/>
      <c r="BD328" s="2"/>
      <c r="BE328" s="2"/>
      <c r="BF328" s="19"/>
      <c r="BG328" s="19"/>
      <c r="BH328" s="19"/>
      <c r="BI328" s="19"/>
      <c r="BJ328" s="19"/>
      <c r="BK328" s="19"/>
      <c r="BL328" s="19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9"/>
      <c r="BX328" s="2"/>
      <c r="BY328" s="2"/>
      <c r="BZ328" s="9"/>
      <c r="CA328" s="2"/>
      <c r="CB328" s="2"/>
      <c r="CC328" s="2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</row>
    <row r="329" spans="1:152" hidden="1" x14ac:dyDescent="0.45">
      <c r="A329" t="s">
        <v>115</v>
      </c>
      <c r="C329" s="1">
        <v>39596</v>
      </c>
      <c r="D329" s="2"/>
      <c r="E329" s="1"/>
      <c r="G329" s="2">
        <v>142</v>
      </c>
      <c r="H329" t="s">
        <v>104</v>
      </c>
      <c r="I329" s="19">
        <v>7.9</v>
      </c>
      <c r="J329">
        <v>750</v>
      </c>
      <c r="K329" s="2">
        <f t="shared" si="3"/>
        <v>168.77637130801685</v>
      </c>
      <c r="L329" s="2"/>
      <c r="M329" s="9"/>
      <c r="N329" s="9"/>
      <c r="O329" s="9"/>
      <c r="P329" s="9"/>
      <c r="Q329" s="2"/>
      <c r="R329" s="2"/>
      <c r="S329" s="2"/>
      <c r="T329" s="2"/>
      <c r="U329" s="2"/>
      <c r="V329" s="2"/>
      <c r="W329" s="2"/>
      <c r="X329" s="9"/>
      <c r="Y329" s="9"/>
      <c r="Z329" s="9"/>
      <c r="AA329" s="9"/>
      <c r="AB329" s="9"/>
      <c r="AC329" s="2">
        <v>311.43118625481031</v>
      </c>
      <c r="AD329" s="9"/>
      <c r="AE329" s="9"/>
      <c r="AF329" s="2">
        <v>100.05881981574066</v>
      </c>
      <c r="AG329" s="9">
        <v>1.5059618448472865</v>
      </c>
      <c r="AH329" s="9"/>
      <c r="AI329" s="9"/>
      <c r="AJ329" s="9"/>
      <c r="AK329" s="9"/>
      <c r="AL329" s="9"/>
      <c r="AM329" s="15">
        <f>AG329/AF329</f>
        <v>1.505076561587005E-2</v>
      </c>
      <c r="AN329" s="9"/>
      <c r="AO329" s="9"/>
      <c r="AP329" s="9"/>
      <c r="AQ329" s="2">
        <v>0</v>
      </c>
      <c r="AR329" s="2"/>
      <c r="AS329" s="2">
        <v>327.91047779519369</v>
      </c>
      <c r="AT329" s="2"/>
      <c r="AU329" s="2">
        <v>18.29967747081124</v>
      </c>
      <c r="AV329" s="2">
        <v>335.90671888492881</v>
      </c>
      <c r="AW329" s="2">
        <v>682.11687415093365</v>
      </c>
      <c r="AX329" s="9"/>
      <c r="AY329" s="2"/>
      <c r="AZ329" s="2">
        <f>AC329+AF329+AW329</f>
        <v>1093.6068802214845</v>
      </c>
      <c r="BA329" s="2"/>
      <c r="BB329" s="9">
        <f>AW329/AZ329</f>
        <v>0.6237313302315608</v>
      </c>
      <c r="BC329" s="19"/>
      <c r="BD329" s="2"/>
      <c r="BE329" s="2"/>
      <c r="BF329" s="19"/>
      <c r="BG329" s="19"/>
      <c r="BH329" s="19"/>
      <c r="BI329" s="19"/>
      <c r="BJ329" s="9">
        <f>AC329/AZ329</f>
        <v>0.28477434797386902</v>
      </c>
      <c r="BK329" s="9">
        <f>AF329/AZ329</f>
        <v>9.1494321794570357E-2</v>
      </c>
      <c r="BL329" s="9">
        <f>AW329/AZ329</f>
        <v>0.6237313302315608</v>
      </c>
      <c r="BM329" s="2">
        <v>140.48871542359961</v>
      </c>
      <c r="BN329" s="2">
        <v>0</v>
      </c>
      <c r="BO329" s="2">
        <v>65.180718220408878</v>
      </c>
      <c r="BP329" s="2">
        <v>68.899849986444437</v>
      </c>
      <c r="BQ329" s="2"/>
      <c r="BR329" s="2"/>
      <c r="BS329" s="2"/>
      <c r="BT329" s="2"/>
      <c r="BU329" s="2">
        <v>6.4081472167463005</v>
      </c>
      <c r="BV329" s="2"/>
      <c r="BW329" s="9"/>
      <c r="BX329" s="2"/>
      <c r="BY329" s="2"/>
      <c r="BZ329" s="9"/>
      <c r="CA329" s="2"/>
      <c r="CB329" s="2"/>
      <c r="CC329" s="2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</row>
    <row r="330" spans="1:152" hidden="1" x14ac:dyDescent="0.45">
      <c r="A330" t="s">
        <v>115</v>
      </c>
      <c r="C330" s="1">
        <v>39610</v>
      </c>
      <c r="D330" s="2"/>
      <c r="E330" s="1"/>
      <c r="G330" s="2">
        <v>156</v>
      </c>
      <c r="H330" t="s">
        <v>104</v>
      </c>
      <c r="I330" s="19">
        <v>7.9</v>
      </c>
      <c r="J330">
        <v>750</v>
      </c>
      <c r="K330" s="2">
        <f t="shared" si="3"/>
        <v>168.77637130801685</v>
      </c>
      <c r="L330" s="2"/>
      <c r="M330" s="9"/>
      <c r="N330" s="9"/>
      <c r="O330" s="9"/>
      <c r="P330" s="9"/>
      <c r="Q330" s="2"/>
      <c r="R330" s="2"/>
      <c r="S330" s="2"/>
      <c r="T330" s="2"/>
      <c r="U330" s="2"/>
      <c r="V330" s="2"/>
      <c r="W330" s="2"/>
      <c r="X330" s="9"/>
      <c r="Y330" s="9"/>
      <c r="Z330" s="9"/>
      <c r="AA330" s="9"/>
      <c r="AB330" s="9"/>
      <c r="AC330" s="2">
        <v>366.03834972788428</v>
      </c>
      <c r="AD330" s="9"/>
      <c r="AE330" s="9"/>
      <c r="AF330" s="2">
        <v>117.06723456038942</v>
      </c>
      <c r="AG330" s="9"/>
      <c r="AH330" s="9"/>
      <c r="AI330" s="9"/>
      <c r="AJ330" s="9"/>
      <c r="AK330" s="9"/>
      <c r="AL330" s="9"/>
      <c r="AM330" s="15"/>
      <c r="AN330" s="9"/>
      <c r="AO330" s="9"/>
      <c r="AP330" s="9"/>
      <c r="AQ330" s="2">
        <v>0</v>
      </c>
      <c r="AR330" s="2"/>
      <c r="AS330" s="2">
        <v>262.58831085420678</v>
      </c>
      <c r="AT330" s="2"/>
      <c r="AU330" s="2">
        <v>52.233123753507087</v>
      </c>
      <c r="AV330" s="2">
        <v>559.32123178852714</v>
      </c>
      <c r="AW330" s="2">
        <v>874.14266639624111</v>
      </c>
      <c r="AX330" s="9"/>
      <c r="AY330" s="2"/>
      <c r="AZ330" s="2">
        <f>AC330+AF330+AW330</f>
        <v>1357.2482506845149</v>
      </c>
      <c r="BA330" s="2"/>
      <c r="BB330" s="9">
        <f>AW330/AZ330</f>
        <v>0.64405510631925722</v>
      </c>
      <c r="BC330" s="19"/>
      <c r="BD330" s="2"/>
      <c r="BE330" s="2"/>
      <c r="BF330" s="19"/>
      <c r="BG330" s="19"/>
      <c r="BH330" s="19"/>
      <c r="BI330" s="19"/>
      <c r="BJ330" s="9">
        <f>AC330/AZ330</f>
        <v>0.26969152440850552</v>
      </c>
      <c r="BK330" s="9">
        <f>AF330/AZ330</f>
        <v>8.6253369272237188E-2</v>
      </c>
      <c r="BL330" s="9">
        <f>AW330/AZ330</f>
        <v>0.64405510631925722</v>
      </c>
      <c r="BM330" s="2">
        <v>180.88513673393501</v>
      </c>
      <c r="BN330" s="2">
        <v>0</v>
      </c>
      <c r="BO330" s="2">
        <v>56.907683466855964</v>
      </c>
      <c r="BP330" s="2">
        <v>101.62086333367137</v>
      </c>
      <c r="BQ330" s="2"/>
      <c r="BR330" s="2"/>
      <c r="BS330" s="2"/>
      <c r="BT330" s="2"/>
      <c r="BU330" s="2">
        <v>22.356589933407697</v>
      </c>
      <c r="BV330" s="2"/>
      <c r="BW330" s="9"/>
      <c r="BX330" s="2"/>
      <c r="BY330" s="2"/>
      <c r="BZ330" s="9"/>
      <c r="CA330" s="2"/>
      <c r="CB330" s="2"/>
      <c r="CC330" s="2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</row>
    <row r="331" spans="1:152" hidden="1" x14ac:dyDescent="0.45">
      <c r="A331" t="s">
        <v>115</v>
      </c>
      <c r="C331" s="1">
        <v>39613</v>
      </c>
      <c r="D331" s="2">
        <v>9</v>
      </c>
      <c r="E331" s="1" t="s">
        <v>196</v>
      </c>
      <c r="F331" t="s">
        <v>15</v>
      </c>
      <c r="G331" s="2">
        <v>159</v>
      </c>
      <c r="H331" t="s">
        <v>104</v>
      </c>
      <c r="I331" s="19">
        <v>7.9</v>
      </c>
      <c r="J331">
        <v>750</v>
      </c>
      <c r="K331" s="2">
        <f t="shared" si="3"/>
        <v>168.77637130801685</v>
      </c>
      <c r="L331" s="2"/>
      <c r="M331" s="9"/>
      <c r="N331" s="9"/>
      <c r="O331" s="9"/>
      <c r="P331" s="9"/>
      <c r="Q331" s="2"/>
      <c r="R331" s="2"/>
      <c r="S331" s="2"/>
      <c r="T331" s="2"/>
      <c r="U331" s="2"/>
      <c r="V331" s="2">
        <v>159</v>
      </c>
      <c r="W331" s="2"/>
      <c r="X331" s="9"/>
      <c r="Y331" s="9"/>
      <c r="Z331" s="9"/>
      <c r="AA331" s="9"/>
      <c r="AB331" s="9"/>
      <c r="AC331" s="2"/>
      <c r="AD331" s="9"/>
      <c r="AE331" s="9"/>
      <c r="AF331" s="2"/>
      <c r="AG331" s="9"/>
      <c r="AH331" s="9"/>
      <c r="AI331" s="9"/>
      <c r="AJ331" s="9"/>
      <c r="AK331" s="9"/>
      <c r="AL331" s="9"/>
      <c r="AM331" s="15"/>
      <c r="AN331" s="9"/>
      <c r="AO331" s="9"/>
      <c r="AP331" s="9"/>
      <c r="AQ331" s="2"/>
      <c r="AR331" s="2"/>
      <c r="AS331" s="2"/>
      <c r="AT331" s="2"/>
      <c r="AU331" s="2"/>
      <c r="AV331" s="2"/>
      <c r="AW331" s="2"/>
      <c r="AX331" s="9"/>
      <c r="AY331" s="2"/>
      <c r="AZ331" s="2"/>
      <c r="BA331" s="2"/>
      <c r="BB331" s="9"/>
      <c r="BC331" s="19"/>
      <c r="BD331" s="2"/>
      <c r="BE331" s="2"/>
      <c r="BF331" s="19"/>
      <c r="BG331" s="19"/>
      <c r="BH331" s="19"/>
      <c r="BI331" s="19"/>
      <c r="BJ331" s="19"/>
      <c r="BK331" s="19"/>
      <c r="BL331" s="19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9"/>
      <c r="BX331" s="2"/>
      <c r="BY331" s="2"/>
      <c r="BZ331" s="9"/>
      <c r="CA331" s="2"/>
      <c r="CB331" s="2"/>
      <c r="CC331" s="2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</row>
    <row r="332" spans="1:152" hidden="1" x14ac:dyDescent="0.45">
      <c r="A332" t="s">
        <v>114</v>
      </c>
      <c r="C332" s="1">
        <v>38898</v>
      </c>
      <c r="D332" s="2">
        <v>10</v>
      </c>
      <c r="E332" s="1" t="s">
        <v>97</v>
      </c>
      <c r="F332" t="s">
        <v>16</v>
      </c>
      <c r="G332" s="2">
        <v>175</v>
      </c>
      <c r="H332" t="s">
        <v>64</v>
      </c>
      <c r="I332" s="19">
        <v>7.9</v>
      </c>
      <c r="J332">
        <v>750</v>
      </c>
      <c r="K332" s="2">
        <f t="shared" si="3"/>
        <v>168.77637130801685</v>
      </c>
      <c r="L332" s="2"/>
      <c r="M332" s="9"/>
      <c r="N332" s="9"/>
      <c r="O332" s="9"/>
      <c r="P332" s="9"/>
      <c r="Q332" s="2"/>
      <c r="R332" s="2"/>
      <c r="S332" s="2"/>
      <c r="T332" s="2"/>
      <c r="U332" s="2"/>
      <c r="V332" s="2"/>
      <c r="W332" s="2"/>
      <c r="X332" s="9"/>
      <c r="Y332" s="9"/>
      <c r="Z332" s="9"/>
      <c r="AA332" s="9"/>
      <c r="AB332" s="9"/>
      <c r="AC332" s="2"/>
      <c r="AD332" s="9"/>
      <c r="AE332" s="9"/>
      <c r="AF332" s="2"/>
      <c r="AG332" s="9"/>
      <c r="AH332" s="9"/>
      <c r="AI332" s="9"/>
      <c r="AJ332" s="9"/>
      <c r="AK332" s="9"/>
      <c r="AL332" s="9"/>
      <c r="AM332" s="15"/>
      <c r="AN332" s="9"/>
      <c r="AO332" s="9"/>
      <c r="AP332" s="9"/>
      <c r="AQ332" s="2"/>
      <c r="AR332" s="2"/>
      <c r="AS332" s="2"/>
      <c r="AT332" s="2"/>
      <c r="AU332" s="2"/>
      <c r="AV332" s="2">
        <v>744.36213382506276</v>
      </c>
      <c r="AW332" s="2"/>
      <c r="AX332" s="9"/>
      <c r="AY332" s="2"/>
      <c r="AZ332" s="2"/>
      <c r="BA332" s="2"/>
      <c r="BB332" s="9"/>
      <c r="BC332" s="19">
        <v>35.725000000000001</v>
      </c>
      <c r="BD332" s="2">
        <v>265.9233723090037</v>
      </c>
      <c r="BE332" s="2"/>
      <c r="BF332" s="19">
        <v>11.714686004801925</v>
      </c>
      <c r="BG332" s="19"/>
      <c r="BH332" s="19"/>
      <c r="BI332" s="19"/>
      <c r="BJ332" s="19"/>
      <c r="BK332" s="19"/>
      <c r="BL332" s="19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9"/>
      <c r="BX332" s="2"/>
      <c r="BY332" s="2"/>
      <c r="BZ332" s="9"/>
      <c r="CA332" s="2"/>
      <c r="CB332" s="2"/>
      <c r="CC332" s="2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</row>
    <row r="333" spans="1:152" hidden="1" x14ac:dyDescent="0.45">
      <c r="A333" t="s">
        <v>114</v>
      </c>
      <c r="C333" s="1">
        <v>39454</v>
      </c>
      <c r="D333" s="2">
        <v>1</v>
      </c>
      <c r="E333" s="1" t="s">
        <v>198</v>
      </c>
      <c r="F333" t="s">
        <v>10</v>
      </c>
      <c r="G333" s="2">
        <v>0</v>
      </c>
      <c r="H333" t="s">
        <v>64</v>
      </c>
      <c r="I333" s="19">
        <v>7.9</v>
      </c>
      <c r="J333">
        <v>750</v>
      </c>
      <c r="K333" s="2">
        <f t="shared" si="3"/>
        <v>168.77637130801685</v>
      </c>
      <c r="L333" s="2"/>
      <c r="M333" s="9"/>
      <c r="N333" s="9"/>
      <c r="O333" s="9"/>
      <c r="P333" s="9"/>
      <c r="Q333" s="2"/>
      <c r="R333" s="2"/>
      <c r="S333" s="2"/>
      <c r="T333" s="2"/>
      <c r="U333" s="2"/>
      <c r="V333" s="2"/>
      <c r="W333" s="2"/>
      <c r="X333" s="9"/>
      <c r="Y333" s="9"/>
      <c r="Z333" s="9"/>
      <c r="AA333" s="9"/>
      <c r="AB333" s="9"/>
      <c r="AC333" s="2"/>
      <c r="AD333" s="9"/>
      <c r="AE333" s="9"/>
      <c r="AF333" s="2"/>
      <c r="AG333" s="9"/>
      <c r="AH333" s="9"/>
      <c r="AI333" s="9"/>
      <c r="AJ333" s="9"/>
      <c r="AK333" s="9"/>
      <c r="AL333" s="9"/>
      <c r="AM333" s="15"/>
      <c r="AN333" s="9"/>
      <c r="AO333" s="9"/>
      <c r="AP333" s="9"/>
      <c r="AQ333" s="2">
        <v>0</v>
      </c>
      <c r="AR333" s="2"/>
      <c r="AS333" s="2">
        <v>0</v>
      </c>
      <c r="AT333" s="2"/>
      <c r="AU333" s="2">
        <v>0</v>
      </c>
      <c r="AV333" s="2">
        <v>0</v>
      </c>
      <c r="AW333" s="2"/>
      <c r="AX333" s="9"/>
      <c r="AY333" s="2"/>
      <c r="AZ333" s="2"/>
      <c r="BA333" s="2"/>
      <c r="BB333" s="9"/>
      <c r="BC333" s="19"/>
      <c r="BD333" s="2"/>
      <c r="BE333" s="2"/>
      <c r="BF333" s="19"/>
      <c r="BG333" s="19"/>
      <c r="BH333" s="19"/>
      <c r="BI333" s="19"/>
      <c r="BJ333" s="19"/>
      <c r="BK333" s="19"/>
      <c r="BL333" s="19"/>
      <c r="BM333" s="2">
        <v>0</v>
      </c>
      <c r="BN333" s="2">
        <v>0</v>
      </c>
      <c r="BO333" s="2">
        <v>0</v>
      </c>
      <c r="BP333" s="2">
        <v>0</v>
      </c>
      <c r="BQ333" s="2"/>
      <c r="BR333" s="2"/>
      <c r="BS333" s="2"/>
      <c r="BT333" s="2"/>
      <c r="BU333" s="2">
        <v>0</v>
      </c>
      <c r="BV333" s="2"/>
      <c r="BW333" s="9"/>
      <c r="BX333" s="2"/>
      <c r="BY333" s="2"/>
      <c r="BZ333" s="9"/>
      <c r="CA333" s="2"/>
      <c r="CB333" s="2"/>
      <c r="CC333" s="2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</row>
    <row r="334" spans="1:152" hidden="1" x14ac:dyDescent="0.45">
      <c r="A334" t="s">
        <v>114</v>
      </c>
      <c r="C334" s="1">
        <v>39476</v>
      </c>
      <c r="D334" s="2"/>
      <c r="E334" s="1"/>
      <c r="G334" s="2">
        <v>22</v>
      </c>
      <c r="H334" t="s">
        <v>64</v>
      </c>
      <c r="I334" s="19">
        <v>7.9</v>
      </c>
      <c r="J334">
        <v>750</v>
      </c>
      <c r="K334" s="2">
        <f t="shared" si="3"/>
        <v>168.77637130801685</v>
      </c>
      <c r="L334" s="2"/>
      <c r="M334" s="9"/>
      <c r="N334" s="19">
        <v>7.3157894736842106</v>
      </c>
      <c r="O334" s="19"/>
      <c r="P334" s="19"/>
      <c r="Q334" s="2"/>
      <c r="R334" s="2"/>
      <c r="S334" s="2"/>
      <c r="T334" s="2"/>
      <c r="U334" s="2"/>
      <c r="V334" s="2"/>
      <c r="W334" s="2"/>
      <c r="X334" s="9"/>
      <c r="Y334" s="9"/>
      <c r="Z334" s="9"/>
      <c r="AA334" s="9"/>
      <c r="AB334" s="9"/>
      <c r="AC334" s="2"/>
      <c r="AD334" s="9"/>
      <c r="AE334" s="9"/>
      <c r="AF334" s="2"/>
      <c r="AG334" s="9"/>
      <c r="AH334" s="9"/>
      <c r="AI334" s="9"/>
      <c r="AJ334" s="9"/>
      <c r="AK334" s="9"/>
      <c r="AL334" s="9"/>
      <c r="AM334" s="15"/>
      <c r="AN334" s="9"/>
      <c r="AO334" s="9"/>
      <c r="AP334" s="9"/>
      <c r="AQ334" s="2"/>
      <c r="AR334" s="2"/>
      <c r="AS334" s="2"/>
      <c r="AT334" s="2"/>
      <c r="AU334" s="2"/>
      <c r="AV334" s="2"/>
      <c r="AW334" s="2"/>
      <c r="AX334" s="9"/>
      <c r="AY334" s="2"/>
      <c r="AZ334" s="2"/>
      <c r="BA334" s="2"/>
      <c r="BB334" s="9"/>
      <c r="BC334" s="19"/>
      <c r="BD334" s="2"/>
      <c r="BE334" s="2"/>
      <c r="BF334" s="19"/>
      <c r="BG334" s="19"/>
      <c r="BH334" s="19"/>
      <c r="BI334" s="19"/>
      <c r="BJ334" s="19"/>
      <c r="BK334" s="19"/>
      <c r="BL334" s="19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9"/>
      <c r="BX334" s="2"/>
      <c r="BY334" s="2"/>
      <c r="BZ334" s="9"/>
      <c r="CA334" s="2"/>
      <c r="CB334" s="2"/>
      <c r="CC334" s="2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</row>
    <row r="335" spans="1:152" hidden="1" x14ac:dyDescent="0.45">
      <c r="A335" t="s">
        <v>114</v>
      </c>
      <c r="C335" s="1">
        <v>39478</v>
      </c>
      <c r="D335" s="2"/>
      <c r="E335" s="1"/>
      <c r="G335" s="2">
        <v>24</v>
      </c>
      <c r="H335" t="s">
        <v>64</v>
      </c>
      <c r="I335" s="19">
        <v>7.9</v>
      </c>
      <c r="J335">
        <v>750</v>
      </c>
      <c r="K335" s="2">
        <f t="shared" si="3"/>
        <v>168.77637130801685</v>
      </c>
      <c r="L335" s="2"/>
      <c r="M335" s="9"/>
      <c r="N335" s="9"/>
      <c r="O335" s="9"/>
      <c r="P335" s="9"/>
      <c r="Q335" s="2"/>
      <c r="R335" s="2"/>
      <c r="S335" s="2"/>
      <c r="T335" s="2"/>
      <c r="U335" s="2"/>
      <c r="V335" s="2"/>
      <c r="W335" s="2"/>
      <c r="X335" s="9"/>
      <c r="Y335" s="9"/>
      <c r="Z335" s="9"/>
      <c r="AA335" s="9"/>
      <c r="AB335" s="9"/>
      <c r="AC335" s="2"/>
      <c r="AD335" s="9"/>
      <c r="AE335" s="9"/>
      <c r="AF335" s="2"/>
      <c r="AG335" s="9">
        <v>0.20508223684210525</v>
      </c>
      <c r="AH335" s="9"/>
      <c r="AI335" s="9"/>
      <c r="AJ335" s="9"/>
      <c r="AK335" s="9"/>
      <c r="AL335" s="9"/>
      <c r="AM335" s="15"/>
      <c r="AN335" s="9"/>
      <c r="AO335" s="9"/>
      <c r="AP335" s="9"/>
      <c r="AQ335" s="2">
        <v>0</v>
      </c>
      <c r="AR335" s="2"/>
      <c r="AS335" s="2">
        <v>0</v>
      </c>
      <c r="AT335" s="2"/>
      <c r="AU335" s="2">
        <v>0</v>
      </c>
      <c r="AV335" s="2">
        <v>0</v>
      </c>
      <c r="AW335" s="2"/>
      <c r="AX335" s="9"/>
      <c r="AY335" s="2"/>
      <c r="AZ335" s="2"/>
      <c r="BA335" s="2"/>
      <c r="BB335" s="9"/>
      <c r="BC335" s="19"/>
      <c r="BD335" s="2"/>
      <c r="BE335" s="2"/>
      <c r="BF335" s="19"/>
      <c r="BG335" s="19"/>
      <c r="BH335" s="19"/>
      <c r="BI335" s="19"/>
      <c r="BJ335" s="19"/>
      <c r="BK335" s="19"/>
      <c r="BL335" s="19"/>
      <c r="BM335" s="2">
        <v>0</v>
      </c>
      <c r="BN335" s="2">
        <v>0</v>
      </c>
      <c r="BO335" s="2">
        <v>0</v>
      </c>
      <c r="BP335" s="2">
        <v>0</v>
      </c>
      <c r="BQ335" s="2"/>
      <c r="BR335" s="2"/>
      <c r="BS335" s="2"/>
      <c r="BT335" s="2"/>
      <c r="BU335" s="2">
        <v>0</v>
      </c>
      <c r="BV335" s="2"/>
      <c r="BW335" s="9"/>
      <c r="BX335" s="2"/>
      <c r="BY335" s="2"/>
      <c r="BZ335" s="9"/>
      <c r="CA335" s="2"/>
      <c r="CB335" s="2"/>
      <c r="CC335" s="2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</row>
    <row r="336" spans="1:152" hidden="1" x14ac:dyDescent="0.45">
      <c r="A336" t="s">
        <v>114</v>
      </c>
      <c r="C336" s="1">
        <v>39480</v>
      </c>
      <c r="D336" s="2">
        <v>4</v>
      </c>
      <c r="E336" t="s">
        <v>199</v>
      </c>
      <c r="F336" t="s">
        <v>12</v>
      </c>
      <c r="G336" s="2">
        <v>26</v>
      </c>
      <c r="H336" t="s">
        <v>64</v>
      </c>
      <c r="I336" s="19">
        <v>7.9</v>
      </c>
      <c r="J336">
        <v>750</v>
      </c>
      <c r="K336" s="2">
        <f t="shared" si="3"/>
        <v>168.77637130801685</v>
      </c>
      <c r="L336" s="2"/>
      <c r="M336" s="9"/>
      <c r="N336" s="9"/>
      <c r="O336" s="9"/>
      <c r="P336" s="9"/>
      <c r="Q336" s="2"/>
      <c r="R336" s="2">
        <v>26</v>
      </c>
      <c r="S336" s="2"/>
      <c r="T336" s="2"/>
      <c r="U336" s="2"/>
      <c r="V336" s="2"/>
      <c r="W336" s="2"/>
      <c r="X336" s="9"/>
      <c r="Y336" s="9"/>
      <c r="Z336" s="9"/>
      <c r="AA336" s="9"/>
      <c r="AB336" s="9"/>
      <c r="AC336" s="2"/>
      <c r="AD336" s="9"/>
      <c r="AE336" s="9"/>
      <c r="AF336" s="2"/>
      <c r="AG336" s="9"/>
      <c r="AH336" s="9"/>
      <c r="AI336" s="9"/>
      <c r="AJ336" s="9"/>
      <c r="AK336" s="9"/>
      <c r="AL336" s="9"/>
      <c r="AM336" s="15"/>
      <c r="AN336" s="9"/>
      <c r="AO336" s="9"/>
      <c r="AP336" s="9"/>
      <c r="AQ336" s="2"/>
      <c r="AR336" s="2"/>
      <c r="AS336" s="2"/>
      <c r="AT336" s="2"/>
      <c r="AU336" s="2"/>
      <c r="AV336" s="2"/>
      <c r="AW336" s="2"/>
      <c r="AX336" s="9"/>
      <c r="AY336" s="2"/>
      <c r="AZ336" s="2"/>
      <c r="BA336" s="2"/>
      <c r="BB336" s="9"/>
      <c r="BC336" s="19"/>
      <c r="BD336" s="2"/>
      <c r="BE336" s="2"/>
      <c r="BF336" s="19"/>
      <c r="BG336" s="19"/>
      <c r="BH336" s="19"/>
      <c r="BI336" s="19"/>
      <c r="BJ336" s="19"/>
      <c r="BK336" s="19"/>
      <c r="BL336" s="19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9"/>
      <c r="BX336" s="2"/>
      <c r="BY336" s="2"/>
      <c r="BZ336" s="9"/>
      <c r="CA336" s="2"/>
      <c r="CB336" s="2"/>
      <c r="CC336" s="2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</row>
    <row r="337" spans="1:152" hidden="1" x14ac:dyDescent="0.45">
      <c r="A337" t="s">
        <v>114</v>
      </c>
      <c r="C337" s="1">
        <v>39485</v>
      </c>
      <c r="D337" s="2"/>
      <c r="E337" s="1"/>
      <c r="G337" s="2">
        <v>31</v>
      </c>
      <c r="H337" t="s">
        <v>64</v>
      </c>
      <c r="I337" s="19">
        <v>7.9</v>
      </c>
      <c r="J337">
        <v>750</v>
      </c>
      <c r="K337" s="2">
        <f t="shared" si="3"/>
        <v>168.77637130801685</v>
      </c>
      <c r="L337" s="2"/>
      <c r="M337" s="9"/>
      <c r="N337" s="19">
        <v>8.6999999999999993</v>
      </c>
      <c r="O337" s="19"/>
      <c r="P337" s="19"/>
      <c r="Q337" s="2"/>
      <c r="R337" s="2"/>
      <c r="S337" s="2"/>
      <c r="T337" s="2"/>
      <c r="U337" s="2"/>
      <c r="V337" s="2"/>
      <c r="W337" s="2"/>
      <c r="X337" s="9"/>
      <c r="Y337" s="9"/>
      <c r="Z337" s="9"/>
      <c r="AA337" s="9"/>
      <c r="AB337" s="9"/>
      <c r="AC337" s="2"/>
      <c r="AD337" s="9"/>
      <c r="AE337" s="9"/>
      <c r="AF337" s="2"/>
      <c r="AG337" s="9"/>
      <c r="AH337" s="9"/>
      <c r="AI337" s="9"/>
      <c r="AJ337" s="9"/>
      <c r="AK337" s="9"/>
      <c r="AL337" s="9"/>
      <c r="AM337" s="15"/>
      <c r="AN337" s="9"/>
      <c r="AO337" s="9"/>
      <c r="AP337" s="9"/>
      <c r="AQ337" s="2"/>
      <c r="AR337" s="2"/>
      <c r="AS337" s="2"/>
      <c r="AT337" s="2"/>
      <c r="AU337" s="2"/>
      <c r="AV337" s="2"/>
      <c r="AW337" s="2"/>
      <c r="AX337" s="9"/>
      <c r="AY337" s="2"/>
      <c r="AZ337" s="2"/>
      <c r="BA337" s="2"/>
      <c r="BB337" s="9"/>
      <c r="BC337" s="19"/>
      <c r="BD337" s="2"/>
      <c r="BE337" s="2"/>
      <c r="BF337" s="19"/>
      <c r="BG337" s="19"/>
      <c r="BH337" s="19"/>
      <c r="BI337" s="19"/>
      <c r="BJ337" s="19"/>
      <c r="BK337" s="19"/>
      <c r="BL337" s="19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9"/>
      <c r="BX337" s="2"/>
      <c r="BY337" s="2"/>
      <c r="BZ337" s="9"/>
      <c r="CA337" s="2"/>
      <c r="CB337" s="2"/>
      <c r="CC337" s="2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</row>
    <row r="338" spans="1:152" hidden="1" x14ac:dyDescent="0.45">
      <c r="A338" t="s">
        <v>114</v>
      </c>
      <c r="C338" s="1">
        <v>39491</v>
      </c>
      <c r="D338" s="2"/>
      <c r="E338" s="1"/>
      <c r="G338" s="2">
        <v>37</v>
      </c>
      <c r="H338" t="s">
        <v>64</v>
      </c>
      <c r="I338" s="19">
        <v>7.9</v>
      </c>
      <c r="J338">
        <v>750</v>
      </c>
      <c r="K338" s="2">
        <f t="shared" si="3"/>
        <v>168.77637130801685</v>
      </c>
      <c r="L338" s="2"/>
      <c r="M338" s="9"/>
      <c r="N338" s="19">
        <v>11.25</v>
      </c>
      <c r="O338" s="19"/>
      <c r="P338" s="19"/>
      <c r="Q338" s="2"/>
      <c r="R338" s="2"/>
      <c r="S338" s="2"/>
      <c r="T338" s="2"/>
      <c r="U338" s="2"/>
      <c r="V338" s="2"/>
      <c r="W338" s="2"/>
      <c r="X338" s="9"/>
      <c r="Y338" s="9"/>
      <c r="Z338" s="9"/>
      <c r="AA338" s="9"/>
      <c r="AB338" s="9"/>
      <c r="AC338" s="2"/>
      <c r="AD338" s="9"/>
      <c r="AE338" s="9"/>
      <c r="AF338" s="2"/>
      <c r="AG338" s="9"/>
      <c r="AH338" s="9"/>
      <c r="AI338" s="9"/>
      <c r="AJ338" s="9"/>
      <c r="AK338" s="9"/>
      <c r="AL338" s="9"/>
      <c r="AM338" s="15"/>
      <c r="AN338" s="9"/>
      <c r="AO338" s="9"/>
      <c r="AP338" s="9"/>
      <c r="AQ338" s="2"/>
      <c r="AR338" s="2"/>
      <c r="AS338" s="2"/>
      <c r="AT338" s="2"/>
      <c r="AU338" s="2"/>
      <c r="AV338" s="2"/>
      <c r="AW338" s="2"/>
      <c r="AX338" s="9"/>
      <c r="AY338" s="2"/>
      <c r="AZ338" s="2"/>
      <c r="BA338" s="2"/>
      <c r="BB338" s="9"/>
      <c r="BC338" s="19"/>
      <c r="BD338" s="2"/>
      <c r="BE338" s="2"/>
      <c r="BF338" s="19"/>
      <c r="BG338" s="19"/>
      <c r="BH338" s="19"/>
      <c r="BI338" s="19"/>
      <c r="BJ338" s="19"/>
      <c r="BK338" s="19"/>
      <c r="BL338" s="19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9"/>
      <c r="BX338" s="2"/>
      <c r="BY338" s="2"/>
      <c r="BZ338" s="9"/>
      <c r="CA338" s="2"/>
      <c r="CB338" s="2"/>
      <c r="CC338" s="2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</row>
    <row r="339" spans="1:152" hidden="1" x14ac:dyDescent="0.45">
      <c r="A339" t="s">
        <v>114</v>
      </c>
      <c r="C339" s="1">
        <v>39496</v>
      </c>
      <c r="D339" s="2"/>
      <c r="E339" s="1"/>
      <c r="G339" s="2">
        <v>42</v>
      </c>
      <c r="H339" t="s">
        <v>64</v>
      </c>
      <c r="I339" s="19">
        <v>7.9</v>
      </c>
      <c r="J339">
        <v>750</v>
      </c>
      <c r="K339" s="2">
        <f t="shared" si="3"/>
        <v>168.77637130801685</v>
      </c>
      <c r="L339" s="2"/>
      <c r="M339" s="9"/>
      <c r="N339" s="19">
        <v>12.1</v>
      </c>
      <c r="O339" s="19"/>
      <c r="P339" s="19"/>
      <c r="Q339" s="2"/>
      <c r="R339" s="2"/>
      <c r="S339" s="2"/>
      <c r="T339" s="2"/>
      <c r="U339" s="2"/>
      <c r="V339" s="2"/>
      <c r="W339" s="2"/>
      <c r="X339" s="9"/>
      <c r="Y339" s="9"/>
      <c r="Z339" s="9"/>
      <c r="AA339" s="9"/>
      <c r="AB339" s="9"/>
      <c r="AC339" s="2"/>
      <c r="AD339" s="9"/>
      <c r="AE339" s="9"/>
      <c r="AF339" s="2"/>
      <c r="AG339" s="9"/>
      <c r="AH339" s="9"/>
      <c r="AI339" s="9"/>
      <c r="AJ339" s="9"/>
      <c r="AK339" s="9"/>
      <c r="AL339" s="9"/>
      <c r="AM339" s="15"/>
      <c r="AN339" s="9"/>
      <c r="AO339" s="9"/>
      <c r="AP339" s="9"/>
      <c r="AQ339" s="2"/>
      <c r="AR339" s="2"/>
      <c r="AS339" s="2"/>
      <c r="AT339" s="2"/>
      <c r="AU339" s="2"/>
      <c r="AV339" s="2"/>
      <c r="AW339" s="2"/>
      <c r="AX339" s="9"/>
      <c r="AY339" s="2"/>
      <c r="AZ339" s="2"/>
      <c r="BA339" s="2"/>
      <c r="BB339" s="9"/>
      <c r="BC339" s="19"/>
      <c r="BD339" s="2"/>
      <c r="BE339" s="2"/>
      <c r="BF339" s="19"/>
      <c r="BG339" s="19"/>
      <c r="BH339" s="19"/>
      <c r="BI339" s="19"/>
      <c r="BJ339" s="19"/>
      <c r="BK339" s="19"/>
      <c r="BL339" s="19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9"/>
      <c r="BX339" s="2"/>
      <c r="BY339" s="2"/>
      <c r="BZ339" s="9"/>
      <c r="CA339" s="2"/>
      <c r="CB339" s="2"/>
      <c r="CC339" s="2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</row>
    <row r="340" spans="1:152" hidden="1" x14ac:dyDescent="0.45">
      <c r="A340" t="s">
        <v>114</v>
      </c>
      <c r="C340" s="1">
        <v>39504</v>
      </c>
      <c r="D340" s="2"/>
      <c r="E340" s="1"/>
      <c r="G340" s="2">
        <v>50</v>
      </c>
      <c r="H340" t="s">
        <v>64</v>
      </c>
      <c r="I340" s="19">
        <v>7.9</v>
      </c>
      <c r="J340">
        <v>750</v>
      </c>
      <c r="K340" s="2">
        <f t="shared" si="3"/>
        <v>168.77637130801685</v>
      </c>
      <c r="L340" s="2"/>
      <c r="M340" s="9"/>
      <c r="N340" s="19">
        <v>13.1</v>
      </c>
      <c r="O340" s="19"/>
      <c r="P340" s="19"/>
      <c r="Q340" s="2"/>
      <c r="R340" s="2"/>
      <c r="S340" s="2"/>
      <c r="T340" s="2"/>
      <c r="U340" s="2"/>
      <c r="V340" s="2"/>
      <c r="W340" s="2"/>
      <c r="X340" s="9"/>
      <c r="Y340" s="9"/>
      <c r="Z340" s="9"/>
      <c r="AA340" s="9"/>
      <c r="AB340" s="9"/>
      <c r="AC340" s="2"/>
      <c r="AD340" s="9"/>
      <c r="AE340" s="9"/>
      <c r="AF340" s="2"/>
      <c r="AG340" s="9">
        <v>2.543608552631579</v>
      </c>
      <c r="AH340" s="9"/>
      <c r="AI340" s="9"/>
      <c r="AJ340" s="9"/>
      <c r="AK340" s="9"/>
      <c r="AL340" s="9"/>
      <c r="AM340" s="15"/>
      <c r="AN340" s="9"/>
      <c r="AO340" s="9"/>
      <c r="AP340" s="9"/>
      <c r="AQ340" s="2">
        <v>0</v>
      </c>
      <c r="AR340" s="2"/>
      <c r="AS340" s="2">
        <v>0</v>
      </c>
      <c r="AT340" s="2"/>
      <c r="AU340" s="2">
        <v>0</v>
      </c>
      <c r="AV340" s="2">
        <v>0</v>
      </c>
      <c r="AW340" s="2"/>
      <c r="AX340" s="9"/>
      <c r="AY340" s="2"/>
      <c r="AZ340" s="2"/>
      <c r="BA340" s="2"/>
      <c r="BB340" s="9"/>
      <c r="BC340" s="19"/>
      <c r="BD340" s="2"/>
      <c r="BE340" s="2"/>
      <c r="BF340" s="19"/>
      <c r="BG340" s="19"/>
      <c r="BH340" s="19"/>
      <c r="BI340" s="19"/>
      <c r="BJ340" s="19"/>
      <c r="BK340" s="19"/>
      <c r="BL340" s="19"/>
      <c r="BM340" s="2">
        <v>0</v>
      </c>
      <c r="BN340" s="2">
        <v>0</v>
      </c>
      <c r="BO340" s="2">
        <v>0</v>
      </c>
      <c r="BP340" s="2">
        <v>0</v>
      </c>
      <c r="BQ340" s="2"/>
      <c r="BR340" s="2"/>
      <c r="BS340" s="2"/>
      <c r="BT340" s="2"/>
      <c r="BU340" s="2">
        <v>0</v>
      </c>
      <c r="BV340" s="2"/>
      <c r="BW340" s="9"/>
      <c r="BX340" s="2"/>
      <c r="BY340" s="2"/>
      <c r="BZ340" s="9"/>
      <c r="CA340" s="2"/>
      <c r="CB340" s="2"/>
      <c r="CC340" s="2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</row>
    <row r="341" spans="1:152" hidden="1" x14ac:dyDescent="0.45">
      <c r="A341" t="s">
        <v>114</v>
      </c>
      <c r="C341" s="1">
        <v>39509</v>
      </c>
      <c r="D341" s="2">
        <v>4</v>
      </c>
      <c r="E341" t="s">
        <v>195</v>
      </c>
      <c r="F341" t="s">
        <v>13</v>
      </c>
      <c r="G341" s="2">
        <v>55</v>
      </c>
      <c r="H341" t="s">
        <v>64</v>
      </c>
      <c r="I341" s="19">
        <v>7.9</v>
      </c>
      <c r="J341">
        <v>750</v>
      </c>
      <c r="K341" s="2">
        <f t="shared" si="3"/>
        <v>168.77637130801685</v>
      </c>
      <c r="L341" s="2"/>
      <c r="M341" s="9"/>
      <c r="N341" s="9"/>
      <c r="O341" s="9"/>
      <c r="P341" s="9"/>
      <c r="Q341" s="2"/>
      <c r="R341" s="2"/>
      <c r="S341" s="2">
        <v>55</v>
      </c>
      <c r="T341" s="2"/>
      <c r="U341" s="2"/>
      <c r="V341" s="2"/>
      <c r="W341" s="2"/>
      <c r="X341" s="9"/>
      <c r="Y341" s="9"/>
      <c r="Z341" s="9"/>
      <c r="AA341" s="9"/>
      <c r="AB341" s="9"/>
      <c r="AC341" s="2"/>
      <c r="AD341" s="9"/>
      <c r="AE341" s="9"/>
      <c r="AF341" s="2"/>
      <c r="AG341" s="9"/>
      <c r="AH341" s="9"/>
      <c r="AI341" s="9"/>
      <c r="AJ341" s="9"/>
      <c r="AK341" s="9"/>
      <c r="AL341" s="9"/>
      <c r="AM341" s="15"/>
      <c r="AN341" s="9"/>
      <c r="AO341" s="9"/>
      <c r="AP341" s="9"/>
      <c r="AQ341" s="2"/>
      <c r="AR341" s="2"/>
      <c r="AS341" s="2"/>
      <c r="AT341" s="2"/>
      <c r="AU341" s="2"/>
      <c r="AV341" s="2"/>
      <c r="AW341" s="2"/>
      <c r="AX341" s="9"/>
      <c r="AY341" s="2"/>
      <c r="AZ341" s="2"/>
      <c r="BA341" s="2"/>
      <c r="BB341" s="9"/>
      <c r="BC341" s="19"/>
      <c r="BD341" s="2"/>
      <c r="BE341" s="2"/>
      <c r="BF341" s="19"/>
      <c r="BG341" s="19"/>
      <c r="BH341" s="19"/>
      <c r="BI341" s="19"/>
      <c r="BJ341" s="19"/>
      <c r="BK341" s="19"/>
      <c r="BL341" s="19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9"/>
      <c r="BX341" s="2"/>
      <c r="BY341" s="2"/>
      <c r="BZ341" s="9"/>
      <c r="CA341" s="2"/>
      <c r="CB341" s="2"/>
      <c r="CC341" s="2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</row>
    <row r="342" spans="1:152" hidden="1" x14ac:dyDescent="0.45">
      <c r="A342" t="s">
        <v>114</v>
      </c>
      <c r="C342" s="1">
        <v>39510</v>
      </c>
      <c r="D342" s="2"/>
      <c r="E342" s="1"/>
      <c r="G342" s="2">
        <v>56</v>
      </c>
      <c r="H342" t="s">
        <v>64</v>
      </c>
      <c r="I342" s="19">
        <v>7.9</v>
      </c>
      <c r="J342">
        <v>750</v>
      </c>
      <c r="K342" s="2">
        <f t="shared" si="3"/>
        <v>168.77637130801685</v>
      </c>
      <c r="L342" s="2"/>
      <c r="M342" s="9"/>
      <c r="N342" s="19">
        <v>14.7</v>
      </c>
      <c r="O342" s="19"/>
      <c r="P342" s="19"/>
      <c r="Q342" s="2"/>
      <c r="R342" s="2"/>
      <c r="S342" s="2"/>
      <c r="T342" s="2"/>
      <c r="U342" s="2"/>
      <c r="V342" s="2"/>
      <c r="W342" s="2"/>
      <c r="X342" s="9"/>
      <c r="Y342" s="9"/>
      <c r="Z342" s="9"/>
      <c r="AA342" s="9"/>
      <c r="AB342" s="9"/>
      <c r="AC342" s="2">
        <v>182.74262920009809</v>
      </c>
      <c r="AD342" s="9"/>
      <c r="AE342" s="9"/>
      <c r="AF342" s="2">
        <v>166.35023749428638</v>
      </c>
      <c r="AG342" s="9">
        <v>2.9953061343394083</v>
      </c>
      <c r="AH342" s="9"/>
      <c r="AI342" s="9"/>
      <c r="AJ342" s="9"/>
      <c r="AK342" s="9"/>
      <c r="AL342" s="9"/>
      <c r="AM342" s="15">
        <f>AG342/AF342</f>
        <v>1.8006022590994424E-2</v>
      </c>
      <c r="AN342" s="9"/>
      <c r="AO342" s="9"/>
      <c r="AP342" s="9"/>
      <c r="AQ342" s="2">
        <v>6.1810863114817423</v>
      </c>
      <c r="AR342" s="2"/>
      <c r="AS342" s="2">
        <v>1.6127588573254386</v>
      </c>
      <c r="AT342" s="2"/>
      <c r="AU342" s="2">
        <v>0</v>
      </c>
      <c r="AV342" s="2">
        <v>0</v>
      </c>
      <c r="AW342" s="2">
        <v>7.7938451688071808</v>
      </c>
      <c r="AX342" s="9"/>
      <c r="AY342" s="2"/>
      <c r="AZ342" s="2">
        <f>AC342+AF342+AW342</f>
        <v>356.88671186319169</v>
      </c>
      <c r="BA342" s="2"/>
      <c r="BB342" s="9">
        <f>AW342/AZ342</f>
        <v>2.1838429142172319E-2</v>
      </c>
      <c r="BC342" s="19"/>
      <c r="BD342" s="2"/>
      <c r="BE342" s="2"/>
      <c r="BF342" s="19"/>
      <c r="BG342" s="19"/>
      <c r="BH342" s="19"/>
      <c r="BI342" s="19"/>
      <c r="BJ342" s="9">
        <f>AC342/AZ342</f>
        <v>0.51204660505866728</v>
      </c>
      <c r="BK342" s="9">
        <f>AF342/AZ342</f>
        <v>0.46611496579916029</v>
      </c>
      <c r="BL342" s="9">
        <f>AW342/AZ342</f>
        <v>2.1838429142172319E-2</v>
      </c>
      <c r="BM342" s="2">
        <v>97.90487013030129</v>
      </c>
      <c r="BN342" s="2">
        <v>92.316901167388295</v>
      </c>
      <c r="BO342" s="2">
        <v>5.5879689629129974</v>
      </c>
      <c r="BP342" s="2">
        <v>0</v>
      </c>
      <c r="BQ342" s="2"/>
      <c r="BR342" s="2"/>
      <c r="BS342" s="2"/>
      <c r="BT342" s="2"/>
      <c r="BU342" s="2">
        <v>0</v>
      </c>
      <c r="BV342" s="2"/>
      <c r="BW342" s="9"/>
      <c r="BX342" s="2"/>
      <c r="BY342" s="2"/>
      <c r="BZ342" s="9"/>
      <c r="CA342" s="2"/>
      <c r="CB342" s="2"/>
      <c r="CC342" s="2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</row>
    <row r="343" spans="1:152" hidden="1" x14ac:dyDescent="0.45">
      <c r="A343" t="s">
        <v>114</v>
      </c>
      <c r="C343" s="1">
        <v>39514</v>
      </c>
      <c r="D343" s="2"/>
      <c r="E343" s="1"/>
      <c r="G343" s="2">
        <v>60</v>
      </c>
      <c r="H343" t="s">
        <v>64</v>
      </c>
      <c r="I343" s="19">
        <v>7.9</v>
      </c>
      <c r="J343">
        <v>750</v>
      </c>
      <c r="K343" s="2">
        <f t="shared" si="3"/>
        <v>168.77637130801685</v>
      </c>
      <c r="L343" s="2"/>
      <c r="M343" s="9"/>
      <c r="N343" s="19">
        <v>17.05</v>
      </c>
      <c r="O343" s="19"/>
      <c r="P343" s="19"/>
      <c r="Q343" s="2"/>
      <c r="R343" s="2"/>
      <c r="S343" s="2"/>
      <c r="T343" s="2"/>
      <c r="U343" s="2"/>
      <c r="V343" s="2"/>
      <c r="W343" s="2"/>
      <c r="X343" s="9"/>
      <c r="Y343" s="9"/>
      <c r="Z343" s="9"/>
      <c r="AA343" s="9"/>
      <c r="AB343" s="9"/>
      <c r="AC343" s="2"/>
      <c r="AD343" s="9"/>
      <c r="AE343" s="9"/>
      <c r="AF343" s="2"/>
      <c r="AG343" s="9"/>
      <c r="AH343" s="9"/>
      <c r="AI343" s="9"/>
      <c r="AJ343" s="9"/>
      <c r="AK343" s="9"/>
      <c r="AL343" s="9"/>
      <c r="AM343" s="15"/>
      <c r="AN343" s="9"/>
      <c r="AO343" s="9"/>
      <c r="AP343" s="9"/>
      <c r="AQ343" s="2"/>
      <c r="AR343" s="2"/>
      <c r="AS343" s="2"/>
      <c r="AT343" s="2"/>
      <c r="AU343" s="2"/>
      <c r="AV343" s="2"/>
      <c r="AW343" s="2"/>
      <c r="AX343" s="9"/>
      <c r="AY343" s="2"/>
      <c r="AZ343" s="2"/>
      <c r="BA343" s="2"/>
      <c r="BB343" s="9"/>
      <c r="BC343" s="19"/>
      <c r="BD343" s="2"/>
      <c r="BE343" s="2"/>
      <c r="BF343" s="19"/>
      <c r="BG343" s="19"/>
      <c r="BH343" s="19"/>
      <c r="BI343" s="19"/>
      <c r="BJ343" s="19"/>
      <c r="BK343" s="19"/>
      <c r="BL343" s="19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9"/>
      <c r="BX343" s="2"/>
      <c r="BY343" s="2"/>
      <c r="BZ343" s="9"/>
      <c r="CA343" s="2"/>
      <c r="CB343" s="2"/>
      <c r="CC343" s="2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</row>
    <row r="344" spans="1:152" hidden="1" x14ac:dyDescent="0.45">
      <c r="A344" t="s">
        <v>114</v>
      </c>
      <c r="C344" s="1">
        <v>39524</v>
      </c>
      <c r="D344" s="2"/>
      <c r="E344" s="1"/>
      <c r="G344" s="2">
        <v>70</v>
      </c>
      <c r="H344" t="s">
        <v>64</v>
      </c>
      <c r="I344" s="19">
        <v>7.9</v>
      </c>
      <c r="J344">
        <v>750</v>
      </c>
      <c r="K344" s="2">
        <f t="shared" si="3"/>
        <v>168.77637130801685</v>
      </c>
      <c r="L344" s="2"/>
      <c r="M344" s="9"/>
      <c r="N344" s="19">
        <v>18.55</v>
      </c>
      <c r="O344" s="19"/>
      <c r="P344" s="19"/>
      <c r="Q344" s="2"/>
      <c r="R344" s="2"/>
      <c r="S344" s="2"/>
      <c r="T344" s="2"/>
      <c r="U344" s="2"/>
      <c r="V344" s="2"/>
      <c r="W344" s="2"/>
      <c r="X344" s="9"/>
      <c r="Y344" s="9"/>
      <c r="Z344" s="9"/>
      <c r="AA344" s="9"/>
      <c r="AB344" s="9"/>
      <c r="AC344" s="2">
        <v>387.60775552654331</v>
      </c>
      <c r="AD344" s="9"/>
      <c r="AE344" s="9"/>
      <c r="AF344" s="2">
        <v>240.21457256919194</v>
      </c>
      <c r="AG344" s="9">
        <v>3.2655250956522468</v>
      </c>
      <c r="AH344" s="9"/>
      <c r="AI344" s="9"/>
      <c r="AJ344" s="9"/>
      <c r="AK344" s="9"/>
      <c r="AL344" s="9"/>
      <c r="AM344" s="15">
        <f>AG344/AF344</f>
        <v>1.3594200637896927E-2</v>
      </c>
      <c r="AN344" s="9"/>
      <c r="AO344" s="9"/>
      <c r="AP344" s="9"/>
      <c r="AQ344" s="2">
        <v>19.782756010747967</v>
      </c>
      <c r="AR344" s="2"/>
      <c r="AS344" s="2">
        <v>24.947745563030523</v>
      </c>
      <c r="AT344" s="2"/>
      <c r="AU344" s="2">
        <v>0</v>
      </c>
      <c r="AV344" s="2">
        <v>0</v>
      </c>
      <c r="AW344" s="2">
        <v>44.730501573778483</v>
      </c>
      <c r="AX344" s="9"/>
      <c r="AY344" s="2"/>
      <c r="AZ344" s="2">
        <f>AC344+AF344+AW344</f>
        <v>672.5528296695137</v>
      </c>
      <c r="BA344" s="2"/>
      <c r="BB344" s="9">
        <f>AW344/AZ344</f>
        <v>6.650853226765642E-2</v>
      </c>
      <c r="BC344" s="19"/>
      <c r="BD344" s="2"/>
      <c r="BE344" s="2"/>
      <c r="BF344" s="19"/>
      <c r="BG344" s="19"/>
      <c r="BH344" s="19"/>
      <c r="BI344" s="19"/>
      <c r="BJ344" s="9">
        <f>AC344/AZ344</f>
        <v>0.57632313541377889</v>
      </c>
      <c r="BK344" s="9">
        <f>AF344/AZ344</f>
        <v>0.35716833231856476</v>
      </c>
      <c r="BL344" s="9">
        <f>AW344/AZ344</f>
        <v>6.650853226765642E-2</v>
      </c>
      <c r="BM344" s="2">
        <v>226.02312121575349</v>
      </c>
      <c r="BN344" s="2">
        <v>162.87286799441108</v>
      </c>
      <c r="BO344" s="2">
        <v>63.150253221342403</v>
      </c>
      <c r="BP344" s="2">
        <v>0</v>
      </c>
      <c r="BQ344" s="2"/>
      <c r="BR344" s="2"/>
      <c r="BS344" s="2"/>
      <c r="BT344" s="2"/>
      <c r="BU344" s="2">
        <v>0</v>
      </c>
      <c r="BV344" s="2"/>
      <c r="BW344" s="9"/>
      <c r="BX344" s="2"/>
      <c r="BY344" s="2"/>
      <c r="BZ344" s="9"/>
      <c r="CA344" s="2"/>
      <c r="CB344" s="2"/>
      <c r="CC344" s="2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</row>
    <row r="345" spans="1:152" hidden="1" x14ac:dyDescent="0.45">
      <c r="A345" t="s">
        <v>114</v>
      </c>
      <c r="C345" s="1">
        <v>39532</v>
      </c>
      <c r="D345" s="2"/>
      <c r="E345" s="1"/>
      <c r="G345" s="2">
        <v>78</v>
      </c>
      <c r="H345" t="s">
        <v>64</v>
      </c>
      <c r="I345" s="19">
        <v>7.9</v>
      </c>
      <c r="J345">
        <v>750</v>
      </c>
      <c r="K345" s="2">
        <f t="shared" si="3"/>
        <v>168.77637130801685</v>
      </c>
      <c r="L345" s="2"/>
      <c r="M345" s="9"/>
      <c r="N345" s="19">
        <v>19.75</v>
      </c>
      <c r="O345" s="19"/>
      <c r="P345" s="19"/>
      <c r="Q345" s="2"/>
      <c r="R345" s="2"/>
      <c r="S345" s="2"/>
      <c r="T345" s="2"/>
      <c r="U345" s="2"/>
      <c r="V345" s="2"/>
      <c r="W345" s="2"/>
      <c r="X345" s="9"/>
      <c r="Y345" s="9"/>
      <c r="Z345" s="9"/>
      <c r="AA345" s="9"/>
      <c r="AB345" s="9"/>
      <c r="AC345" s="2"/>
      <c r="AD345" s="9"/>
      <c r="AE345" s="9"/>
      <c r="AF345" s="2"/>
      <c r="AG345" s="9"/>
      <c r="AH345" s="9"/>
      <c r="AI345" s="9"/>
      <c r="AJ345" s="9"/>
      <c r="AK345" s="9"/>
      <c r="AL345" s="9"/>
      <c r="AM345" s="15"/>
      <c r="AN345" s="9"/>
      <c r="AO345" s="9"/>
      <c r="AP345" s="9"/>
      <c r="AQ345" s="2"/>
      <c r="AR345" s="2"/>
      <c r="AS345" s="2"/>
      <c r="AT345" s="2"/>
      <c r="AU345" s="2"/>
      <c r="AV345" s="2"/>
      <c r="AW345" s="2"/>
      <c r="AX345" s="9"/>
      <c r="AY345" s="2"/>
      <c r="AZ345" s="2"/>
      <c r="BA345" s="2"/>
      <c r="BB345" s="9"/>
      <c r="BC345" s="19"/>
      <c r="BD345" s="2"/>
      <c r="BE345" s="2"/>
      <c r="BF345" s="19"/>
      <c r="BG345" s="19"/>
      <c r="BH345" s="19"/>
      <c r="BI345" s="19"/>
      <c r="BJ345" s="19"/>
      <c r="BK345" s="19"/>
      <c r="BL345" s="19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9"/>
      <c r="BX345" s="2"/>
      <c r="BY345" s="2"/>
      <c r="BZ345" s="9"/>
      <c r="CA345" s="2"/>
      <c r="CB345" s="2"/>
      <c r="CC345" s="2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</row>
    <row r="346" spans="1:152" hidden="1" x14ac:dyDescent="0.45">
      <c r="A346" t="s">
        <v>114</v>
      </c>
      <c r="C346" s="1">
        <v>39538</v>
      </c>
      <c r="D346" s="2">
        <v>6</v>
      </c>
      <c r="E346" s="1" t="s">
        <v>229</v>
      </c>
      <c r="F346" t="s">
        <v>78</v>
      </c>
      <c r="G346" s="2">
        <v>84</v>
      </c>
      <c r="H346" t="s">
        <v>64</v>
      </c>
      <c r="I346" s="19">
        <v>7.9</v>
      </c>
      <c r="J346">
        <v>750</v>
      </c>
      <c r="K346" s="2">
        <f t="shared" si="3"/>
        <v>168.77637130801685</v>
      </c>
      <c r="L346" s="2"/>
      <c r="M346" s="9"/>
      <c r="N346" s="9"/>
      <c r="O346" s="9"/>
      <c r="P346" s="9"/>
      <c r="Q346" s="2"/>
      <c r="R346" s="2"/>
      <c r="S346" s="2"/>
      <c r="T346" s="2"/>
      <c r="U346" s="2"/>
      <c r="V346" s="2"/>
      <c r="W346" s="2"/>
      <c r="X346" s="9"/>
      <c r="Y346" s="9"/>
      <c r="Z346" s="9"/>
      <c r="AA346" s="9"/>
      <c r="AB346" s="9"/>
      <c r="AC346" s="2">
        <v>485.48235001328857</v>
      </c>
      <c r="AD346" s="9"/>
      <c r="AE346" s="9"/>
      <c r="AF346" s="2">
        <v>292.23644472712016</v>
      </c>
      <c r="AG346" s="9">
        <v>3.7709268499633182</v>
      </c>
      <c r="AH346" s="9"/>
      <c r="AI346" s="9"/>
      <c r="AJ346" s="9"/>
      <c r="AK346" s="9"/>
      <c r="AL346" s="9"/>
      <c r="AM346" s="15">
        <f>AG346/AF346</f>
        <v>1.2903684389825074E-2</v>
      </c>
      <c r="AN346" s="9"/>
      <c r="AO346" s="9"/>
      <c r="AP346" s="9"/>
      <c r="AQ346" s="2">
        <v>10.157730113708222</v>
      </c>
      <c r="AR346" s="2"/>
      <c r="AS346" s="2">
        <v>409.58872515949241</v>
      </c>
      <c r="AT346" s="2"/>
      <c r="AU346" s="2">
        <v>0</v>
      </c>
      <c r="AV346" s="2">
        <v>0</v>
      </c>
      <c r="AW346" s="2">
        <v>419.74645527320064</v>
      </c>
      <c r="AX346" s="9"/>
      <c r="AY346" s="2"/>
      <c r="AZ346" s="2">
        <f>AC346+AF346+AW346</f>
        <v>1197.4652500136094</v>
      </c>
      <c r="BA346" s="2"/>
      <c r="BB346" s="9">
        <f>AW346/AZ346</f>
        <v>0.35052913248917256</v>
      </c>
      <c r="BC346" s="19"/>
      <c r="BD346" s="2"/>
      <c r="BE346" s="2"/>
      <c r="BF346" s="19"/>
      <c r="BG346" s="19"/>
      <c r="BH346" s="19"/>
      <c r="BI346" s="19"/>
      <c r="BJ346" s="9">
        <f>AC346/AZ346</f>
        <v>0.40542500085724487</v>
      </c>
      <c r="BK346" s="9">
        <f>AF346/AZ346</f>
        <v>0.24404586665358249</v>
      </c>
      <c r="BL346" s="9">
        <f>AW346/AZ346</f>
        <v>0.35052913248917256</v>
      </c>
      <c r="BM346" s="2">
        <v>238.81369914606995</v>
      </c>
      <c r="BN346" s="2">
        <v>66.274167252129686</v>
      </c>
      <c r="BO346" s="2">
        <v>172.53953189394028</v>
      </c>
      <c r="BP346" s="2">
        <v>0</v>
      </c>
      <c r="BQ346" s="2"/>
      <c r="BR346" s="2"/>
      <c r="BS346" s="2"/>
      <c r="BT346" s="2"/>
      <c r="BU346" s="2">
        <v>0</v>
      </c>
      <c r="BV346" s="2"/>
      <c r="BW346" s="9"/>
      <c r="BX346" s="2"/>
      <c r="BY346" s="2"/>
      <c r="BZ346" s="9"/>
      <c r="CA346" s="2"/>
      <c r="CB346" s="2"/>
      <c r="CC346" s="2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</row>
    <row r="347" spans="1:152" hidden="1" x14ac:dyDescent="0.45">
      <c r="A347" t="s">
        <v>114</v>
      </c>
      <c r="C347" s="1">
        <v>39540</v>
      </c>
      <c r="D347" s="2"/>
      <c r="E347" s="1"/>
      <c r="G347" s="2">
        <v>86</v>
      </c>
      <c r="H347" t="s">
        <v>64</v>
      </c>
      <c r="I347" s="19">
        <v>7.9</v>
      </c>
      <c r="J347">
        <v>750</v>
      </c>
      <c r="K347" s="2">
        <f t="shared" ref="K347:K410" si="4">1000000/I347/J347</f>
        <v>168.77637130801685</v>
      </c>
      <c r="L347" s="2"/>
      <c r="M347" s="9"/>
      <c r="N347" s="19">
        <v>21.05</v>
      </c>
      <c r="O347" s="19"/>
      <c r="P347" s="19"/>
      <c r="Q347" s="2"/>
      <c r="R347" s="2"/>
      <c r="S347" s="2"/>
      <c r="T347" s="2"/>
      <c r="U347" s="2"/>
      <c r="V347" s="2"/>
      <c r="W347" s="2"/>
      <c r="X347" s="9"/>
      <c r="Y347" s="9"/>
      <c r="Z347" s="9"/>
      <c r="AA347" s="9"/>
      <c r="AB347" s="9"/>
      <c r="AC347" s="2"/>
      <c r="AD347" s="9"/>
      <c r="AE347" s="9"/>
      <c r="AF347" s="2"/>
      <c r="AG347" s="9"/>
      <c r="AH347" s="9"/>
      <c r="AI347" s="9"/>
      <c r="AJ347" s="9"/>
      <c r="AK347" s="9"/>
      <c r="AL347" s="9"/>
      <c r="AM347" s="15"/>
      <c r="AN347" s="9"/>
      <c r="AO347" s="9"/>
      <c r="AP347" s="9"/>
      <c r="AQ347" s="2"/>
      <c r="AR347" s="2"/>
      <c r="AS347" s="2"/>
      <c r="AT347" s="2"/>
      <c r="AU347" s="2"/>
      <c r="AV347" s="2"/>
      <c r="AW347" s="2"/>
      <c r="AX347" s="9"/>
      <c r="AY347" s="2"/>
      <c r="AZ347" s="2"/>
      <c r="BA347" s="2"/>
      <c r="BB347" s="9"/>
      <c r="BC347" s="19"/>
      <c r="BD347" s="2"/>
      <c r="BE347" s="2"/>
      <c r="BF347" s="19"/>
      <c r="BG347" s="19"/>
      <c r="BH347" s="19"/>
      <c r="BI347" s="19"/>
      <c r="BJ347" s="19"/>
      <c r="BK347" s="19"/>
      <c r="BL347" s="19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9"/>
      <c r="BX347" s="2"/>
      <c r="BY347" s="2"/>
      <c r="BZ347" s="9"/>
      <c r="CA347" s="2"/>
      <c r="CB347" s="2"/>
      <c r="CC347" s="2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</row>
    <row r="348" spans="1:152" hidden="1" x14ac:dyDescent="0.45">
      <c r="A348" t="s">
        <v>114</v>
      </c>
      <c r="C348" s="1">
        <v>39546</v>
      </c>
      <c r="D348" s="2"/>
      <c r="E348" s="1"/>
      <c r="G348" s="2">
        <v>92</v>
      </c>
      <c r="H348" t="s">
        <v>64</v>
      </c>
      <c r="I348" s="19">
        <v>7.9</v>
      </c>
      <c r="J348">
        <v>750</v>
      </c>
      <c r="K348" s="2">
        <f t="shared" si="4"/>
        <v>168.77637130801685</v>
      </c>
      <c r="L348" s="2"/>
      <c r="M348" s="9"/>
      <c r="N348" s="19">
        <v>21.950000000000003</v>
      </c>
      <c r="O348" s="19"/>
      <c r="P348" s="19"/>
      <c r="Q348" s="2"/>
      <c r="R348" s="2"/>
      <c r="S348" s="2"/>
      <c r="T348" s="2"/>
      <c r="U348" s="2"/>
      <c r="V348" s="2"/>
      <c r="W348" s="2"/>
      <c r="X348" s="9"/>
      <c r="Y348" s="9"/>
      <c r="Z348" s="9"/>
      <c r="AA348" s="9"/>
      <c r="AB348" s="9"/>
      <c r="AC348" s="2"/>
      <c r="AD348" s="9"/>
      <c r="AE348" s="9"/>
      <c r="AF348" s="2"/>
      <c r="AG348" s="9"/>
      <c r="AH348" s="9"/>
      <c r="AI348" s="9"/>
      <c r="AJ348" s="9"/>
      <c r="AK348" s="9"/>
      <c r="AL348" s="9"/>
      <c r="AM348" s="15"/>
      <c r="AN348" s="9"/>
      <c r="AO348" s="9"/>
      <c r="AP348" s="9"/>
      <c r="AQ348" s="2"/>
      <c r="AR348" s="2"/>
      <c r="AS348" s="2"/>
      <c r="AT348" s="2"/>
      <c r="AU348" s="2"/>
      <c r="AV348" s="2"/>
      <c r="AW348" s="2"/>
      <c r="AX348" s="9"/>
      <c r="AY348" s="2"/>
      <c r="AZ348" s="2"/>
      <c r="BA348" s="2"/>
      <c r="BB348" s="9"/>
      <c r="BC348" s="19"/>
      <c r="BD348" s="2"/>
      <c r="BE348" s="2"/>
      <c r="BF348" s="19"/>
      <c r="BG348" s="19"/>
      <c r="BH348" s="19"/>
      <c r="BI348" s="19"/>
      <c r="BJ348" s="19"/>
      <c r="BK348" s="19"/>
      <c r="BL348" s="19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9"/>
      <c r="BX348" s="2"/>
      <c r="BY348" s="2"/>
      <c r="BZ348" s="9"/>
      <c r="CA348" s="2"/>
      <c r="CB348" s="2"/>
      <c r="CC348" s="2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</row>
    <row r="349" spans="1:152" hidden="1" x14ac:dyDescent="0.45">
      <c r="A349" t="s">
        <v>114</v>
      </c>
      <c r="C349" s="1">
        <v>39552</v>
      </c>
      <c r="D349" s="2"/>
      <c r="E349" s="1"/>
      <c r="G349" s="2">
        <v>98</v>
      </c>
      <c r="H349" t="s">
        <v>64</v>
      </c>
      <c r="I349" s="19">
        <v>7.9</v>
      </c>
      <c r="J349">
        <v>750</v>
      </c>
      <c r="K349" s="2">
        <f t="shared" si="4"/>
        <v>168.77637130801685</v>
      </c>
      <c r="L349" s="2"/>
      <c r="M349" s="9"/>
      <c r="N349" s="9"/>
      <c r="O349" s="9"/>
      <c r="P349" s="9"/>
      <c r="Q349" s="2"/>
      <c r="R349" s="2"/>
      <c r="S349" s="2"/>
      <c r="T349" s="2"/>
      <c r="U349" s="2"/>
      <c r="V349" s="2"/>
      <c r="W349" s="2"/>
      <c r="X349" s="9"/>
      <c r="Y349" s="9"/>
      <c r="Z349" s="9"/>
      <c r="AA349" s="9"/>
      <c r="AB349" s="9"/>
      <c r="AC349" s="2">
        <v>431.77570720658986</v>
      </c>
      <c r="AD349" s="9"/>
      <c r="AE349" s="9"/>
      <c r="AF349" s="2">
        <v>279.99385742521383</v>
      </c>
      <c r="AG349" s="9">
        <v>3.6155200662063347</v>
      </c>
      <c r="AH349" s="9"/>
      <c r="AI349" s="9"/>
      <c r="AJ349" s="9"/>
      <c r="AK349" s="9"/>
      <c r="AL349" s="9"/>
      <c r="AM349" s="15">
        <f>AG349/AF349</f>
        <v>1.2912854944226901E-2</v>
      </c>
      <c r="AN349" s="9"/>
      <c r="AO349" s="9"/>
      <c r="AP349" s="9"/>
      <c r="AQ349" s="2">
        <v>7.7236104110890604</v>
      </c>
      <c r="AR349" s="2"/>
      <c r="AS349" s="2">
        <v>504.21125981777993</v>
      </c>
      <c r="AT349" s="2"/>
      <c r="AU349" s="2">
        <v>0</v>
      </c>
      <c r="AV349" s="2">
        <v>0</v>
      </c>
      <c r="AW349" s="2">
        <v>511.93487022886904</v>
      </c>
      <c r="AX349" s="9"/>
      <c r="AY349" s="2"/>
      <c r="AZ349" s="2">
        <f>AC349+AF349+AW349</f>
        <v>1223.7044348606728</v>
      </c>
      <c r="BA349" s="2"/>
      <c r="BB349" s="9">
        <f>AW349/AZ349</f>
        <v>0.4183484636035959</v>
      </c>
      <c r="BC349" s="19"/>
      <c r="BD349" s="2"/>
      <c r="BE349" s="2"/>
      <c r="BF349" s="19"/>
      <c r="BG349" s="19"/>
      <c r="BH349" s="19"/>
      <c r="BI349" s="19"/>
      <c r="BJ349" s="9">
        <f>AC349/AZ349</f>
        <v>0.35284313344484242</v>
      </c>
      <c r="BK349" s="9">
        <f>AF349/AZ349</f>
        <v>0.22880840295156163</v>
      </c>
      <c r="BL349" s="9">
        <f>AW349/AZ349</f>
        <v>0.4183484636035959</v>
      </c>
      <c r="BM349" s="2">
        <v>222.76146504304157</v>
      </c>
      <c r="BN349" s="2">
        <v>35.963881879917068</v>
      </c>
      <c r="BO349" s="2">
        <v>186.7975831631245</v>
      </c>
      <c r="BP349" s="2">
        <v>0</v>
      </c>
      <c r="BQ349" s="2"/>
      <c r="BR349" s="2"/>
      <c r="BS349" s="2"/>
      <c r="BT349" s="2"/>
      <c r="BU349" s="2">
        <v>0</v>
      </c>
      <c r="BV349" s="2"/>
      <c r="BW349" s="9"/>
      <c r="BX349" s="2"/>
      <c r="BY349" s="2"/>
      <c r="BZ349" s="9"/>
      <c r="CA349" s="2"/>
      <c r="CB349" s="2"/>
      <c r="CC349" s="2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</row>
    <row r="350" spans="1:152" hidden="1" x14ac:dyDescent="0.45">
      <c r="A350" t="s">
        <v>114</v>
      </c>
      <c r="C350" s="1">
        <v>39555</v>
      </c>
      <c r="D350" s="2"/>
      <c r="E350" s="1"/>
      <c r="G350" s="2">
        <v>101</v>
      </c>
      <c r="H350" t="s">
        <v>64</v>
      </c>
      <c r="I350" s="19">
        <v>7.9</v>
      </c>
      <c r="J350">
        <v>750</v>
      </c>
      <c r="K350" s="2">
        <f t="shared" si="4"/>
        <v>168.77637130801685</v>
      </c>
      <c r="L350" s="2"/>
      <c r="M350" s="9"/>
      <c r="N350" s="19">
        <v>22.85</v>
      </c>
      <c r="O350" s="19"/>
      <c r="P350" s="19"/>
      <c r="Q350" s="2"/>
      <c r="R350" s="2"/>
      <c r="S350" s="2"/>
      <c r="T350" s="2"/>
      <c r="U350" s="2"/>
      <c r="V350" s="2"/>
      <c r="W350" s="2"/>
      <c r="X350" s="9"/>
      <c r="Y350" s="9"/>
      <c r="Z350" s="9"/>
      <c r="AA350" s="9"/>
      <c r="AB350" s="9"/>
      <c r="AC350" s="2"/>
      <c r="AD350" s="9"/>
      <c r="AE350" s="9"/>
      <c r="AF350" s="2"/>
      <c r="AG350" s="9"/>
      <c r="AH350" s="9"/>
      <c r="AI350" s="9"/>
      <c r="AJ350" s="9"/>
      <c r="AK350" s="9"/>
      <c r="AL350" s="9"/>
      <c r="AM350" s="15"/>
      <c r="AN350" s="9"/>
      <c r="AO350" s="9"/>
      <c r="AP350" s="9"/>
      <c r="AQ350" s="2"/>
      <c r="AR350" s="2"/>
      <c r="AS350" s="2"/>
      <c r="AT350" s="2"/>
      <c r="AU350" s="2"/>
      <c r="AV350" s="2"/>
      <c r="AW350" s="2"/>
      <c r="AX350" s="9"/>
      <c r="AY350" s="2"/>
      <c r="AZ350" s="2"/>
      <c r="BA350" s="2"/>
      <c r="BB350" s="9"/>
      <c r="BC350" s="19"/>
      <c r="BD350" s="2"/>
      <c r="BE350" s="2"/>
      <c r="BF350" s="19"/>
      <c r="BG350" s="19"/>
      <c r="BH350" s="19"/>
      <c r="BI350" s="19"/>
      <c r="BJ350" s="19"/>
      <c r="BK350" s="19"/>
      <c r="BL350" s="19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9"/>
      <c r="BX350" s="2"/>
      <c r="BY350" s="2"/>
      <c r="BZ350" s="9"/>
      <c r="CA350" s="2"/>
      <c r="CB350" s="2"/>
      <c r="CC350" s="2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</row>
    <row r="351" spans="1:152" hidden="1" x14ac:dyDescent="0.45">
      <c r="A351" t="s">
        <v>114</v>
      </c>
      <c r="C351" s="1">
        <v>39566</v>
      </c>
      <c r="D351" s="2"/>
      <c r="E351" s="1"/>
      <c r="G351" s="2">
        <v>112</v>
      </c>
      <c r="H351" t="s">
        <v>64</v>
      </c>
      <c r="I351" s="19">
        <v>7.9</v>
      </c>
      <c r="J351">
        <v>750</v>
      </c>
      <c r="K351" s="2">
        <f t="shared" si="4"/>
        <v>168.77637130801685</v>
      </c>
      <c r="L351" s="2"/>
      <c r="M351" s="9"/>
      <c r="N351" s="9"/>
      <c r="O351" s="9"/>
      <c r="P351" s="9"/>
      <c r="Q351" s="2"/>
      <c r="R351" s="2"/>
      <c r="S351" s="2"/>
      <c r="T351" s="2"/>
      <c r="U351" s="2"/>
      <c r="V351" s="2"/>
      <c r="W351" s="2"/>
      <c r="X351" s="9"/>
      <c r="Y351" s="9"/>
      <c r="Z351" s="9"/>
      <c r="AA351" s="9"/>
      <c r="AB351" s="9"/>
      <c r="AC351" s="2">
        <v>499.70172180959707</v>
      </c>
      <c r="AD351" s="9"/>
      <c r="AE351" s="9"/>
      <c r="AF351" s="2">
        <v>277.67040054415054</v>
      </c>
      <c r="AG351" s="9">
        <v>3.4704505416368656</v>
      </c>
      <c r="AH351" s="9"/>
      <c r="AI351" s="9"/>
      <c r="AJ351" s="9"/>
      <c r="AK351" s="9"/>
      <c r="AL351" s="9"/>
      <c r="AM351" s="15">
        <f>AG351/AF351</f>
        <v>1.249845332752726E-2</v>
      </c>
      <c r="AN351" s="9"/>
      <c r="AO351" s="9"/>
      <c r="AP351" s="9"/>
      <c r="AQ351" s="2">
        <v>0.38454410674573758</v>
      </c>
      <c r="AR351" s="2"/>
      <c r="AS351" s="2">
        <v>748.0751574748582</v>
      </c>
      <c r="AT351" s="2"/>
      <c r="AU351" s="2">
        <v>0</v>
      </c>
      <c r="AV351" s="2">
        <v>0</v>
      </c>
      <c r="AW351" s="2">
        <v>748.45970158160401</v>
      </c>
      <c r="AX351" s="9"/>
      <c r="AY351" s="2"/>
      <c r="AZ351" s="2">
        <f>AC351+AF351+AW351</f>
        <v>1525.8318239353516</v>
      </c>
      <c r="BA351" s="2"/>
      <c r="BB351" s="9">
        <f>AW351/AZ351</f>
        <v>0.49052568562321169</v>
      </c>
      <c r="BC351" s="19"/>
      <c r="BD351" s="2"/>
      <c r="BE351" s="2"/>
      <c r="BF351" s="19"/>
      <c r="BG351" s="19"/>
      <c r="BH351" s="19"/>
      <c r="BI351" s="19"/>
      <c r="BJ351" s="9">
        <f>AC351/AZ351</f>
        <v>0.32749462553532971</v>
      </c>
      <c r="BK351" s="9">
        <f>AF351/AZ351</f>
        <v>0.1819796888414586</v>
      </c>
      <c r="BL351" s="9">
        <f>AW351/AZ351</f>
        <v>0.49052568562321169</v>
      </c>
      <c r="BM351" s="2">
        <v>189.07837691618485</v>
      </c>
      <c r="BN351" s="2">
        <v>2.7467436196124111</v>
      </c>
      <c r="BO351" s="2">
        <v>186.33163329657245</v>
      </c>
      <c r="BP351" s="2">
        <v>0</v>
      </c>
      <c r="BQ351" s="2"/>
      <c r="BR351" s="2"/>
      <c r="BS351" s="2"/>
      <c r="BT351" s="2"/>
      <c r="BU351" s="2">
        <v>0</v>
      </c>
      <c r="BV351" s="2"/>
      <c r="BW351" s="9"/>
      <c r="BX351" s="2"/>
      <c r="BY351" s="2"/>
      <c r="BZ351" s="9"/>
      <c r="CA351" s="2"/>
      <c r="CB351" s="2"/>
      <c r="CC351" s="2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</row>
    <row r="352" spans="1:152" hidden="1" x14ac:dyDescent="0.45">
      <c r="A352" t="s">
        <v>114</v>
      </c>
      <c r="C352" s="1">
        <v>39568</v>
      </c>
      <c r="D352" s="2">
        <v>8</v>
      </c>
      <c r="E352" t="s">
        <v>197</v>
      </c>
      <c r="F352" t="s">
        <v>14</v>
      </c>
      <c r="G352" s="2">
        <v>114</v>
      </c>
      <c r="H352" t="s">
        <v>64</v>
      </c>
      <c r="I352" s="19">
        <v>7.9</v>
      </c>
      <c r="J352">
        <v>750</v>
      </c>
      <c r="K352" s="2">
        <f t="shared" si="4"/>
        <v>168.77637130801685</v>
      </c>
      <c r="L352" s="2"/>
      <c r="M352" s="9"/>
      <c r="N352" s="19">
        <v>24.9</v>
      </c>
      <c r="O352" s="19"/>
      <c r="P352" s="19"/>
      <c r="Q352" s="2"/>
      <c r="R352" s="2"/>
      <c r="S352" s="2"/>
      <c r="T352" s="2"/>
      <c r="U352" s="2">
        <v>114</v>
      </c>
      <c r="V352" s="2"/>
      <c r="W352" s="2"/>
      <c r="X352" s="9"/>
      <c r="Y352" s="9"/>
      <c r="Z352" s="9"/>
      <c r="AA352" s="9"/>
      <c r="AB352" s="9"/>
      <c r="AC352" s="2"/>
      <c r="AD352" s="9"/>
      <c r="AE352" s="9"/>
      <c r="AF352" s="2"/>
      <c r="AG352" s="9"/>
      <c r="AH352" s="9"/>
      <c r="AI352" s="9"/>
      <c r="AJ352" s="9"/>
      <c r="AK352" s="9"/>
      <c r="AL352" s="9"/>
      <c r="AM352" s="15"/>
      <c r="AN352" s="9"/>
      <c r="AO352" s="9"/>
      <c r="AP352" s="9"/>
      <c r="AQ352" s="2"/>
      <c r="AR352" s="2"/>
      <c r="AS352" s="2"/>
      <c r="AT352" s="2"/>
      <c r="AU352" s="2"/>
      <c r="AV352" s="2"/>
      <c r="AW352" s="2"/>
      <c r="AX352" s="9"/>
      <c r="AY352" s="2"/>
      <c r="AZ352" s="2"/>
      <c r="BA352" s="2"/>
      <c r="BB352" s="9"/>
      <c r="BC352" s="19"/>
      <c r="BD352" s="2"/>
      <c r="BE352" s="2"/>
      <c r="BF352" s="19"/>
      <c r="BG352" s="19"/>
      <c r="BH352" s="19"/>
      <c r="BI352" s="19"/>
      <c r="BJ352" s="19"/>
      <c r="BK352" s="19"/>
      <c r="BL352" s="19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9"/>
      <c r="BX352" s="2"/>
      <c r="BY352" s="2"/>
      <c r="BZ352" s="9"/>
      <c r="CA352" s="2"/>
      <c r="CB352" s="2"/>
      <c r="CC352" s="2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</row>
    <row r="353" spans="1:152" hidden="1" x14ac:dyDescent="0.45">
      <c r="A353" t="s">
        <v>114</v>
      </c>
      <c r="C353" s="1">
        <v>39596</v>
      </c>
      <c r="D353" s="2"/>
      <c r="E353" s="1"/>
      <c r="G353" s="2">
        <v>142</v>
      </c>
      <c r="H353" t="s">
        <v>64</v>
      </c>
      <c r="I353" s="19">
        <v>7.9</v>
      </c>
      <c r="J353">
        <v>750</v>
      </c>
      <c r="K353" s="2">
        <f t="shared" si="4"/>
        <v>168.77637130801685</v>
      </c>
      <c r="L353" s="2"/>
      <c r="M353" s="9"/>
      <c r="N353" s="9"/>
      <c r="O353" s="9"/>
      <c r="P353" s="9"/>
      <c r="Q353" s="2"/>
      <c r="R353" s="2"/>
      <c r="S353" s="2"/>
      <c r="T353" s="2"/>
      <c r="U353" s="2"/>
      <c r="V353" s="2"/>
      <c r="W353" s="2"/>
      <c r="X353" s="9"/>
      <c r="Y353" s="9"/>
      <c r="Z353" s="9"/>
      <c r="AA353" s="9"/>
      <c r="AB353" s="9"/>
      <c r="AC353" s="2">
        <v>327.00920382450181</v>
      </c>
      <c r="AD353" s="9"/>
      <c r="AE353" s="9"/>
      <c r="AF353" s="2">
        <v>137.56232686980607</v>
      </c>
      <c r="AG353" s="9">
        <v>1.6007407738361183</v>
      </c>
      <c r="AH353" s="9"/>
      <c r="AI353" s="9"/>
      <c r="AJ353" s="9"/>
      <c r="AK353" s="9"/>
      <c r="AL353" s="9"/>
      <c r="AM353" s="15">
        <f>AG353/AF353</f>
        <v>1.1636476426799009E-2</v>
      </c>
      <c r="AN353" s="9"/>
      <c r="AO353" s="9"/>
      <c r="AP353" s="9"/>
      <c r="AQ353" s="2">
        <v>0</v>
      </c>
      <c r="AR353" s="2"/>
      <c r="AS353" s="2">
        <v>240.81940845322134</v>
      </c>
      <c r="AT353" s="2"/>
      <c r="AU353" s="2">
        <v>41.644178357608794</v>
      </c>
      <c r="AV353" s="2">
        <v>535.23009561254582</v>
      </c>
      <c r="AW353" s="2">
        <v>817.693682423376</v>
      </c>
      <c r="AX353" s="9"/>
      <c r="AY353" s="2"/>
      <c r="AZ353" s="2">
        <f>AC353+AF353+AW353</f>
        <v>1282.2652131176837</v>
      </c>
      <c r="BA353" s="2"/>
      <c r="BB353" s="9">
        <f>AW353/AZ353</f>
        <v>0.63769466258485308</v>
      </c>
      <c r="BC353" s="19"/>
      <c r="BD353" s="2"/>
      <c r="BE353" s="2"/>
      <c r="BF353" s="19"/>
      <c r="BG353" s="19"/>
      <c r="BH353" s="19"/>
      <c r="BI353" s="19"/>
      <c r="BJ353" s="9">
        <f>AC353/AZ353</f>
        <v>0.25502462398509251</v>
      </c>
      <c r="BK353" s="9">
        <f>AF353/AZ353</f>
        <v>0.10728071343005456</v>
      </c>
      <c r="BL353" s="9">
        <f>AW353/AZ353</f>
        <v>0.63769466258485308</v>
      </c>
      <c r="BM353" s="2">
        <v>126.29791796979717</v>
      </c>
      <c r="BN353" s="2">
        <v>0</v>
      </c>
      <c r="BO353" s="2">
        <v>34.134572424269507</v>
      </c>
      <c r="BP353" s="2">
        <v>78.509516575819859</v>
      </c>
      <c r="BQ353" s="2"/>
      <c r="BR353" s="2"/>
      <c r="BS353" s="2"/>
      <c r="BT353" s="2"/>
      <c r="BU353" s="2">
        <v>13.653828969707801</v>
      </c>
      <c r="BV353" s="2"/>
      <c r="BW353" s="9"/>
      <c r="BX353" s="2"/>
      <c r="BY353" s="2"/>
      <c r="BZ353" s="9"/>
      <c r="CA353" s="2"/>
      <c r="CB353" s="2"/>
      <c r="CC353" s="2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</row>
    <row r="354" spans="1:152" hidden="1" x14ac:dyDescent="0.45">
      <c r="A354" t="s">
        <v>114</v>
      </c>
      <c r="C354" s="1">
        <v>39610</v>
      </c>
      <c r="D354" s="2"/>
      <c r="E354" s="1"/>
      <c r="G354" s="2">
        <v>156</v>
      </c>
      <c r="H354" t="s">
        <v>64</v>
      </c>
      <c r="I354" s="19">
        <v>7.9</v>
      </c>
      <c r="J354">
        <v>750</v>
      </c>
      <c r="K354" s="2">
        <f t="shared" si="4"/>
        <v>168.77637130801685</v>
      </c>
      <c r="L354" s="2"/>
      <c r="M354" s="9"/>
      <c r="N354" s="9"/>
      <c r="O354" s="9"/>
      <c r="P354" s="9"/>
      <c r="Q354" s="2"/>
      <c r="R354" s="2"/>
      <c r="S354" s="2"/>
      <c r="T354" s="2"/>
      <c r="U354" s="2"/>
      <c r="V354" s="2"/>
      <c r="W354" s="2"/>
      <c r="X354" s="9"/>
      <c r="Y354" s="9"/>
      <c r="Z354" s="9"/>
      <c r="AA354" s="9"/>
      <c r="AB354" s="9"/>
      <c r="AC354" s="2">
        <v>495.59007324100958</v>
      </c>
      <c r="AD354" s="9"/>
      <c r="AE354" s="9"/>
      <c r="AF354" s="2">
        <v>138.03488462622025</v>
      </c>
      <c r="AG354" s="9"/>
      <c r="AH354" s="9"/>
      <c r="AI354" s="9"/>
      <c r="AJ354" s="9"/>
      <c r="AK354" s="9"/>
      <c r="AL354" s="9"/>
      <c r="AM354" s="15"/>
      <c r="AN354" s="9"/>
      <c r="AO354" s="9"/>
      <c r="AP354" s="9"/>
      <c r="AQ354" s="2">
        <v>0</v>
      </c>
      <c r="AR354" s="2"/>
      <c r="AS354" s="2">
        <v>259.68522327880498</v>
      </c>
      <c r="AT354" s="2"/>
      <c r="AU354" s="2">
        <v>19.998697277596126</v>
      </c>
      <c r="AV354" s="2">
        <v>767.8575867327246</v>
      </c>
      <c r="AW354" s="2">
        <v>1047.5415072891258</v>
      </c>
      <c r="AX354" s="9"/>
      <c r="AY354" s="2"/>
      <c r="AZ354" s="2">
        <f>AC354+AF354+AW354</f>
        <v>1681.1664651563556</v>
      </c>
      <c r="BA354" s="2"/>
      <c r="BB354" s="9">
        <f>AW354/AZ354</f>
        <v>0.62310397512699611</v>
      </c>
      <c r="BC354" s="19"/>
      <c r="BD354" s="2"/>
      <c r="BE354" s="2"/>
      <c r="BF354" s="19"/>
      <c r="BG354" s="19"/>
      <c r="BH354" s="19"/>
      <c r="BI354" s="19"/>
      <c r="BJ354" s="9">
        <f>AC354/AZ354</f>
        <v>0.29478941170463901</v>
      </c>
      <c r="BK354" s="9">
        <f>AF354/AZ354</f>
        <v>8.2106613168364873E-2</v>
      </c>
      <c r="BL354" s="9">
        <f>AW354/AZ354</f>
        <v>0.62310397512699611</v>
      </c>
      <c r="BM354" s="2">
        <v>178.44750911251509</v>
      </c>
      <c r="BN354" s="2">
        <v>0</v>
      </c>
      <c r="BO354" s="2">
        <v>59.534250862177181</v>
      </c>
      <c r="BP354" s="2">
        <v>109.62819103989364</v>
      </c>
      <c r="BQ354" s="2"/>
      <c r="BR354" s="2"/>
      <c r="BS354" s="2"/>
      <c r="BT354" s="2"/>
      <c r="BU354" s="2">
        <v>9.2850672104442804</v>
      </c>
      <c r="BV354" s="2"/>
      <c r="BW354" s="9"/>
      <c r="BX354" s="2"/>
      <c r="BY354" s="2"/>
      <c r="BZ354" s="9"/>
      <c r="CA354" s="2"/>
      <c r="CB354" s="2"/>
      <c r="CC354" s="2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</row>
    <row r="355" spans="1:152" hidden="1" x14ac:dyDescent="0.45">
      <c r="A355" t="s">
        <v>114</v>
      </c>
      <c r="C355" s="1">
        <v>39613</v>
      </c>
      <c r="D355" s="2">
        <v>9</v>
      </c>
      <c r="E355" s="1" t="s">
        <v>196</v>
      </c>
      <c r="F355" t="s">
        <v>15</v>
      </c>
      <c r="G355" s="2">
        <v>159</v>
      </c>
      <c r="H355" t="s">
        <v>64</v>
      </c>
      <c r="I355" s="19">
        <v>7.9</v>
      </c>
      <c r="J355">
        <v>750</v>
      </c>
      <c r="K355" s="2">
        <f t="shared" si="4"/>
        <v>168.77637130801685</v>
      </c>
      <c r="L355" s="2"/>
      <c r="M355" s="9"/>
      <c r="N355" s="9"/>
      <c r="O355" s="9"/>
      <c r="P355" s="9"/>
      <c r="Q355" s="2"/>
      <c r="R355" s="2"/>
      <c r="S355" s="2"/>
      <c r="T355" s="2"/>
      <c r="U355" s="2"/>
      <c r="V355" s="2">
        <v>159</v>
      </c>
      <c r="W355" s="2"/>
      <c r="X355" s="9"/>
      <c r="Y355" s="9"/>
      <c r="Z355" s="9"/>
      <c r="AA355" s="9"/>
      <c r="AB355" s="9"/>
      <c r="AC355" s="2"/>
      <c r="AD355" s="9"/>
      <c r="AE355" s="9"/>
      <c r="AF355" s="2"/>
      <c r="AG355" s="9"/>
      <c r="AH355" s="9"/>
      <c r="AI355" s="9"/>
      <c r="AJ355" s="9"/>
      <c r="AK355" s="9"/>
      <c r="AL355" s="9"/>
      <c r="AM355" s="15"/>
      <c r="AN355" s="9"/>
      <c r="AO355" s="9"/>
      <c r="AP355" s="9"/>
      <c r="AQ355" s="2"/>
      <c r="AR355" s="2"/>
      <c r="AS355" s="2"/>
      <c r="AT355" s="2"/>
      <c r="AU355" s="2"/>
      <c r="AV355" s="2"/>
      <c r="AW355" s="2"/>
      <c r="AX355" s="9"/>
      <c r="AY355" s="2"/>
      <c r="AZ355" s="2"/>
      <c r="BA355" s="2"/>
      <c r="BB355" s="9"/>
      <c r="BC355" s="19"/>
      <c r="BD355" s="2"/>
      <c r="BE355" s="2"/>
      <c r="BF355" s="19"/>
      <c r="BG355" s="19"/>
      <c r="BH355" s="19"/>
      <c r="BI355" s="19"/>
      <c r="BJ355" s="19"/>
      <c r="BK355" s="19"/>
      <c r="BL355" s="19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9"/>
      <c r="BX355" s="2"/>
      <c r="BY355" s="2"/>
      <c r="BZ355" s="9"/>
      <c r="CA355" s="2"/>
      <c r="CB355" s="2"/>
      <c r="CC355" s="2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</row>
    <row r="356" spans="1:152" hidden="1" x14ac:dyDescent="0.45">
      <c r="A356" t="s">
        <v>116</v>
      </c>
      <c r="C356" s="1">
        <v>38888</v>
      </c>
      <c r="D356" s="2">
        <v>10</v>
      </c>
      <c r="E356" s="1" t="s">
        <v>97</v>
      </c>
      <c r="F356" t="s">
        <v>16</v>
      </c>
      <c r="G356" s="2">
        <v>165</v>
      </c>
      <c r="H356" t="s">
        <v>106</v>
      </c>
      <c r="I356" s="19">
        <v>7.9</v>
      </c>
      <c r="J356">
        <v>750</v>
      </c>
      <c r="K356" s="2">
        <f t="shared" si="4"/>
        <v>168.77637130801685</v>
      </c>
      <c r="L356" s="2"/>
      <c r="M356" s="9"/>
      <c r="N356" s="9"/>
      <c r="O356" s="9"/>
      <c r="P356" s="9"/>
      <c r="Q356" s="2"/>
      <c r="R356" s="2"/>
      <c r="S356" s="2"/>
      <c r="T356" s="2"/>
      <c r="U356" s="2"/>
      <c r="V356" s="2"/>
      <c r="W356" s="2"/>
      <c r="X356" s="9"/>
      <c r="Y356" s="9"/>
      <c r="Z356" s="9"/>
      <c r="AA356" s="9"/>
      <c r="AB356" s="9"/>
      <c r="AC356" s="2"/>
      <c r="AD356" s="9"/>
      <c r="AE356" s="9"/>
      <c r="AF356" s="2"/>
      <c r="AG356" s="9"/>
      <c r="AH356" s="9"/>
      <c r="AI356" s="9"/>
      <c r="AJ356" s="9"/>
      <c r="AK356" s="9"/>
      <c r="AL356" s="9"/>
      <c r="AM356" s="15"/>
      <c r="AN356" s="9"/>
      <c r="AO356" s="9"/>
      <c r="AP356" s="9"/>
      <c r="AQ356" s="2"/>
      <c r="AR356" s="2"/>
      <c r="AS356" s="2"/>
      <c r="AT356" s="2"/>
      <c r="AU356" s="2"/>
      <c r="AV356" s="2">
        <v>710.1583140062337</v>
      </c>
      <c r="AW356" s="2"/>
      <c r="AX356" s="9"/>
      <c r="AY356" s="2"/>
      <c r="AZ356" s="2"/>
      <c r="BA356" s="2"/>
      <c r="BB356" s="9"/>
      <c r="BC356" s="19">
        <v>37.475000000000001</v>
      </c>
      <c r="BD356" s="2">
        <v>266.13182817383608</v>
      </c>
      <c r="BE356" s="2"/>
      <c r="BF356" s="19">
        <v>11.723869082547845</v>
      </c>
      <c r="BG356" s="19"/>
      <c r="BH356" s="19"/>
      <c r="BI356" s="19"/>
      <c r="BJ356" s="19"/>
      <c r="BK356" s="19"/>
      <c r="BL356" s="19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9"/>
      <c r="BX356" s="2"/>
      <c r="BY356" s="2"/>
      <c r="BZ356" s="9"/>
      <c r="CA356" s="2"/>
      <c r="CB356" s="2"/>
      <c r="CC356" s="2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</row>
    <row r="357" spans="1:152" hidden="1" x14ac:dyDescent="0.45">
      <c r="A357" t="s">
        <v>116</v>
      </c>
      <c r="C357" s="1">
        <v>39454</v>
      </c>
      <c r="D357" s="2">
        <v>1</v>
      </c>
      <c r="E357" s="1" t="s">
        <v>198</v>
      </c>
      <c r="F357" t="s">
        <v>10</v>
      </c>
      <c r="G357" s="2">
        <v>0</v>
      </c>
      <c r="H357" t="s">
        <v>106</v>
      </c>
      <c r="I357" s="19">
        <v>7.9</v>
      </c>
      <c r="J357">
        <v>750</v>
      </c>
      <c r="K357" s="2">
        <f t="shared" si="4"/>
        <v>168.77637130801685</v>
      </c>
      <c r="L357" s="2"/>
      <c r="M357" s="9"/>
      <c r="N357" s="9"/>
      <c r="O357" s="9"/>
      <c r="P357" s="9"/>
      <c r="Q357" s="2"/>
      <c r="R357" s="2"/>
      <c r="S357" s="2"/>
      <c r="T357" s="2"/>
      <c r="U357" s="2"/>
      <c r="V357" s="2"/>
      <c r="W357" s="2"/>
      <c r="X357" s="9"/>
      <c r="Y357" s="9"/>
      <c r="Z357" s="9"/>
      <c r="AA357" s="9"/>
      <c r="AB357" s="9"/>
      <c r="AC357" s="2"/>
      <c r="AD357" s="9"/>
      <c r="AE357" s="9"/>
      <c r="AF357" s="2"/>
      <c r="AG357" s="9"/>
      <c r="AH357" s="9"/>
      <c r="AI357" s="9"/>
      <c r="AJ357" s="9"/>
      <c r="AK357" s="9"/>
      <c r="AL357" s="9"/>
      <c r="AM357" s="15"/>
      <c r="AN357" s="9"/>
      <c r="AO357" s="9"/>
      <c r="AP357" s="9"/>
      <c r="AQ357" s="2">
        <v>0</v>
      </c>
      <c r="AR357" s="2"/>
      <c r="AS357" s="2">
        <v>0</v>
      </c>
      <c r="AT357" s="2"/>
      <c r="AU357" s="2">
        <v>0</v>
      </c>
      <c r="AV357" s="2">
        <v>0</v>
      </c>
      <c r="AW357" s="2"/>
      <c r="AX357" s="9"/>
      <c r="AY357" s="2"/>
      <c r="AZ357" s="2"/>
      <c r="BA357" s="2"/>
      <c r="BB357" s="9"/>
      <c r="BC357" s="19"/>
      <c r="BD357" s="2"/>
      <c r="BE357" s="2"/>
      <c r="BF357" s="19"/>
      <c r="BG357" s="19"/>
      <c r="BH357" s="19"/>
      <c r="BI357" s="19"/>
      <c r="BJ357" s="19"/>
      <c r="BK357" s="19"/>
      <c r="BL357" s="19"/>
      <c r="BM357" s="2">
        <v>0</v>
      </c>
      <c r="BN357" s="2">
        <v>0</v>
      </c>
      <c r="BO357" s="2">
        <v>0</v>
      </c>
      <c r="BP357" s="2">
        <v>0</v>
      </c>
      <c r="BQ357" s="2"/>
      <c r="BR357" s="2"/>
      <c r="BS357" s="2"/>
      <c r="BT357" s="2"/>
      <c r="BU357" s="2">
        <v>0</v>
      </c>
      <c r="BV357" s="2"/>
      <c r="BW357" s="9"/>
      <c r="BX357" s="2"/>
      <c r="BY357" s="2"/>
      <c r="BZ357" s="9"/>
      <c r="CA357" s="2"/>
      <c r="CB357" s="2"/>
      <c r="CC357" s="2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</row>
    <row r="358" spans="1:152" hidden="1" x14ac:dyDescent="0.45">
      <c r="A358" t="s">
        <v>116</v>
      </c>
      <c r="C358" s="1">
        <v>39476</v>
      </c>
      <c r="D358" s="2"/>
      <c r="E358" s="1"/>
      <c r="G358" s="2">
        <v>22</v>
      </c>
      <c r="H358" t="s">
        <v>106</v>
      </c>
      <c r="I358" s="19">
        <v>7.9</v>
      </c>
      <c r="J358">
        <v>750</v>
      </c>
      <c r="K358" s="2">
        <f t="shared" si="4"/>
        <v>168.77637130801685</v>
      </c>
      <c r="L358" s="2"/>
      <c r="M358" s="9"/>
      <c r="N358" s="19">
        <v>5.15</v>
      </c>
      <c r="O358" s="19"/>
      <c r="P358" s="19"/>
      <c r="Q358" s="2"/>
      <c r="R358" s="2"/>
      <c r="S358" s="2"/>
      <c r="T358" s="2"/>
      <c r="U358" s="2"/>
      <c r="V358" s="2"/>
      <c r="W358" s="2"/>
      <c r="X358" s="9"/>
      <c r="Y358" s="9"/>
      <c r="Z358" s="9"/>
      <c r="AA358" s="9"/>
      <c r="AB358" s="9"/>
      <c r="AC358" s="2"/>
      <c r="AD358" s="9"/>
      <c r="AE358" s="9"/>
      <c r="AF358" s="2"/>
      <c r="AG358" s="9"/>
      <c r="AH358" s="9"/>
      <c r="AI358" s="9"/>
      <c r="AJ358" s="9"/>
      <c r="AK358" s="9"/>
      <c r="AL358" s="9"/>
      <c r="AM358" s="15"/>
      <c r="AN358" s="9"/>
      <c r="AO358" s="9"/>
      <c r="AP358" s="9"/>
      <c r="AQ358" s="2"/>
      <c r="AR358" s="2"/>
      <c r="AS358" s="2"/>
      <c r="AT358" s="2"/>
      <c r="AU358" s="2"/>
      <c r="AV358" s="2"/>
      <c r="AW358" s="2"/>
      <c r="AX358" s="9"/>
      <c r="AY358" s="2"/>
      <c r="AZ358" s="2"/>
      <c r="BA358" s="2"/>
      <c r="BB358" s="9"/>
      <c r="BC358" s="19"/>
      <c r="BD358" s="2"/>
      <c r="BE358" s="2"/>
      <c r="BF358" s="19"/>
      <c r="BG358" s="19"/>
      <c r="BH358" s="19"/>
      <c r="BI358" s="19"/>
      <c r="BJ358" s="19"/>
      <c r="BK358" s="19"/>
      <c r="BL358" s="19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9"/>
      <c r="BX358" s="2"/>
      <c r="BY358" s="2"/>
      <c r="BZ358" s="9"/>
      <c r="CA358" s="2"/>
      <c r="CB358" s="2"/>
      <c r="CC358" s="2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</row>
    <row r="359" spans="1:152" hidden="1" x14ac:dyDescent="0.45">
      <c r="A359" t="s">
        <v>116</v>
      </c>
      <c r="C359" s="1">
        <v>39478</v>
      </c>
      <c r="D359" s="2"/>
      <c r="E359" s="1"/>
      <c r="G359" s="2">
        <v>24</v>
      </c>
      <c r="H359" t="s">
        <v>106</v>
      </c>
      <c r="I359" s="19">
        <v>7.9</v>
      </c>
      <c r="J359">
        <v>750</v>
      </c>
      <c r="K359" s="2">
        <f t="shared" si="4"/>
        <v>168.77637130801685</v>
      </c>
      <c r="L359" s="2"/>
      <c r="M359" s="9"/>
      <c r="N359" s="9"/>
      <c r="O359" s="9"/>
      <c r="P359" s="9"/>
      <c r="Q359" s="2"/>
      <c r="R359" s="2"/>
      <c r="S359" s="2"/>
      <c r="T359" s="2"/>
      <c r="U359" s="2"/>
      <c r="V359" s="2"/>
      <c r="W359" s="2"/>
      <c r="X359" s="9"/>
      <c r="Y359" s="9"/>
      <c r="Z359" s="9"/>
      <c r="AA359" s="9"/>
      <c r="AB359" s="9"/>
      <c r="AC359" s="2"/>
      <c r="AD359" s="9"/>
      <c r="AE359" s="9"/>
      <c r="AF359" s="2"/>
      <c r="AG359" s="9">
        <v>0.23124013157894738</v>
      </c>
      <c r="AH359" s="9"/>
      <c r="AI359" s="9"/>
      <c r="AJ359" s="9"/>
      <c r="AK359" s="9"/>
      <c r="AL359" s="9"/>
      <c r="AM359" s="15"/>
      <c r="AN359" s="9"/>
      <c r="AO359" s="9"/>
      <c r="AP359" s="9"/>
      <c r="AQ359" s="2">
        <v>0</v>
      </c>
      <c r="AR359" s="2"/>
      <c r="AS359" s="2">
        <v>0</v>
      </c>
      <c r="AT359" s="2"/>
      <c r="AU359" s="2">
        <v>0</v>
      </c>
      <c r="AV359" s="2">
        <v>0</v>
      </c>
      <c r="AW359" s="2"/>
      <c r="AX359" s="9"/>
      <c r="AY359" s="2"/>
      <c r="AZ359" s="2"/>
      <c r="BA359" s="2"/>
      <c r="BB359" s="9"/>
      <c r="BC359" s="19"/>
      <c r="BD359" s="2"/>
      <c r="BE359" s="2"/>
      <c r="BF359" s="19"/>
      <c r="BG359" s="19"/>
      <c r="BH359" s="19"/>
      <c r="BI359" s="19"/>
      <c r="BJ359" s="19"/>
      <c r="BK359" s="19"/>
      <c r="BL359" s="19"/>
      <c r="BM359" s="2">
        <v>0</v>
      </c>
      <c r="BN359" s="2">
        <v>0</v>
      </c>
      <c r="BO359" s="2">
        <v>0</v>
      </c>
      <c r="BP359" s="2">
        <v>0</v>
      </c>
      <c r="BQ359" s="2"/>
      <c r="BR359" s="2"/>
      <c r="BS359" s="2"/>
      <c r="BT359" s="2"/>
      <c r="BU359" s="2">
        <v>0</v>
      </c>
      <c r="BV359" s="2"/>
      <c r="BW359" s="9"/>
      <c r="BX359" s="2"/>
      <c r="BY359" s="2"/>
      <c r="BZ359" s="9"/>
      <c r="CA359" s="2"/>
      <c r="CB359" s="2"/>
      <c r="CC359" s="2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</row>
    <row r="360" spans="1:152" hidden="1" x14ac:dyDescent="0.45">
      <c r="A360" t="s">
        <v>116</v>
      </c>
      <c r="C360" s="1">
        <v>39480</v>
      </c>
      <c r="D360" s="2">
        <v>4</v>
      </c>
      <c r="E360" t="s">
        <v>199</v>
      </c>
      <c r="F360" t="s">
        <v>12</v>
      </c>
      <c r="G360" s="2">
        <v>26</v>
      </c>
      <c r="H360" t="s">
        <v>106</v>
      </c>
      <c r="I360" s="19">
        <v>7.9</v>
      </c>
      <c r="J360">
        <v>750</v>
      </c>
      <c r="K360" s="2">
        <f t="shared" si="4"/>
        <v>168.77637130801685</v>
      </c>
      <c r="L360" s="2"/>
      <c r="M360" s="9"/>
      <c r="N360" s="9"/>
      <c r="O360" s="9"/>
      <c r="P360" s="9"/>
      <c r="Q360" s="2"/>
      <c r="R360" s="2">
        <v>26</v>
      </c>
      <c r="S360" s="2"/>
      <c r="T360" s="2"/>
      <c r="U360" s="2"/>
      <c r="V360" s="2"/>
      <c r="W360" s="2"/>
      <c r="X360" s="9"/>
      <c r="Y360" s="9"/>
      <c r="Z360" s="9"/>
      <c r="AA360" s="9"/>
      <c r="AB360" s="9"/>
      <c r="AC360" s="2"/>
      <c r="AD360" s="9"/>
      <c r="AE360" s="9"/>
      <c r="AF360" s="2"/>
      <c r="AG360" s="9"/>
      <c r="AH360" s="9"/>
      <c r="AI360" s="9"/>
      <c r="AJ360" s="9"/>
      <c r="AK360" s="9"/>
      <c r="AL360" s="9"/>
      <c r="AM360" s="15"/>
      <c r="AN360" s="9"/>
      <c r="AO360" s="9"/>
      <c r="AP360" s="9"/>
      <c r="AQ360" s="2"/>
      <c r="AR360" s="2"/>
      <c r="AS360" s="2"/>
      <c r="AT360" s="2"/>
      <c r="AU360" s="2"/>
      <c r="AV360" s="2"/>
      <c r="AW360" s="2"/>
      <c r="AX360" s="9"/>
      <c r="AY360" s="2"/>
      <c r="AZ360" s="2"/>
      <c r="BA360" s="2"/>
      <c r="BB360" s="9"/>
      <c r="BC360" s="19"/>
      <c r="BD360" s="2"/>
      <c r="BE360" s="2"/>
      <c r="BF360" s="19"/>
      <c r="BG360" s="19"/>
      <c r="BH360" s="19"/>
      <c r="BI360" s="19"/>
      <c r="BJ360" s="19"/>
      <c r="BK360" s="19"/>
      <c r="BL360" s="19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9"/>
      <c r="BX360" s="2"/>
      <c r="BY360" s="2"/>
      <c r="BZ360" s="9"/>
      <c r="CA360" s="2"/>
      <c r="CB360" s="2"/>
      <c r="CC360" s="2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</row>
    <row r="361" spans="1:152" hidden="1" x14ac:dyDescent="0.45">
      <c r="A361" t="s">
        <v>116</v>
      </c>
      <c r="C361" s="1">
        <v>39485</v>
      </c>
      <c r="D361" s="2"/>
      <c r="E361" s="1"/>
      <c r="G361" s="2">
        <v>31</v>
      </c>
      <c r="H361" t="s">
        <v>106</v>
      </c>
      <c r="I361" s="19">
        <v>7.9</v>
      </c>
      <c r="J361">
        <v>750</v>
      </c>
      <c r="K361" s="2">
        <f t="shared" si="4"/>
        <v>168.77637130801685</v>
      </c>
      <c r="L361" s="2"/>
      <c r="M361" s="9"/>
      <c r="N361" s="19">
        <v>8.4499999999999993</v>
      </c>
      <c r="O361" s="19"/>
      <c r="P361" s="19"/>
      <c r="Q361" s="2"/>
      <c r="R361" s="2"/>
      <c r="S361" s="2"/>
      <c r="T361" s="2"/>
      <c r="U361" s="2"/>
      <c r="V361" s="2"/>
      <c r="W361" s="2"/>
      <c r="X361" s="9"/>
      <c r="Y361" s="9"/>
      <c r="Z361" s="9"/>
      <c r="AA361" s="9"/>
      <c r="AB361" s="9"/>
      <c r="AC361" s="2"/>
      <c r="AD361" s="9"/>
      <c r="AE361" s="9"/>
      <c r="AF361" s="2"/>
      <c r="AG361" s="9"/>
      <c r="AH361" s="9"/>
      <c r="AI361" s="9"/>
      <c r="AJ361" s="9"/>
      <c r="AK361" s="9"/>
      <c r="AL361" s="9"/>
      <c r="AM361" s="15"/>
      <c r="AN361" s="9"/>
      <c r="AO361" s="9"/>
      <c r="AP361" s="9"/>
      <c r="AQ361" s="2"/>
      <c r="AR361" s="2"/>
      <c r="AS361" s="2"/>
      <c r="AT361" s="2"/>
      <c r="AU361" s="2"/>
      <c r="AV361" s="2"/>
      <c r="AW361" s="2"/>
      <c r="AX361" s="9"/>
      <c r="AY361" s="2"/>
      <c r="AZ361" s="2"/>
      <c r="BA361" s="2"/>
      <c r="BB361" s="9"/>
      <c r="BC361" s="19"/>
      <c r="BD361" s="2"/>
      <c r="BE361" s="2"/>
      <c r="BF361" s="19"/>
      <c r="BG361" s="19"/>
      <c r="BH361" s="19"/>
      <c r="BI361" s="19"/>
      <c r="BJ361" s="19"/>
      <c r="BK361" s="19"/>
      <c r="BL361" s="19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9"/>
      <c r="BX361" s="2"/>
      <c r="BY361" s="2"/>
      <c r="BZ361" s="9"/>
      <c r="CA361" s="2"/>
      <c r="CB361" s="2"/>
      <c r="CC361" s="2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</row>
    <row r="362" spans="1:152" hidden="1" x14ac:dyDescent="0.45">
      <c r="A362" t="s">
        <v>116</v>
      </c>
      <c r="C362" s="1">
        <v>39491</v>
      </c>
      <c r="D362" s="2"/>
      <c r="E362" s="1"/>
      <c r="G362" s="2">
        <v>37</v>
      </c>
      <c r="H362" t="s">
        <v>106</v>
      </c>
      <c r="I362" s="19">
        <v>7.9</v>
      </c>
      <c r="J362">
        <v>750</v>
      </c>
      <c r="K362" s="2">
        <f t="shared" si="4"/>
        <v>168.77637130801685</v>
      </c>
      <c r="L362" s="2"/>
      <c r="M362" s="9"/>
      <c r="N362" s="19">
        <v>11.4</v>
      </c>
      <c r="O362" s="19"/>
      <c r="P362" s="19"/>
      <c r="Q362" s="2"/>
      <c r="R362" s="2"/>
      <c r="S362" s="2"/>
      <c r="T362" s="2"/>
      <c r="U362" s="2"/>
      <c r="V362" s="2"/>
      <c r="W362" s="2"/>
      <c r="X362" s="9"/>
      <c r="Y362" s="9"/>
      <c r="Z362" s="9"/>
      <c r="AA362" s="9"/>
      <c r="AB362" s="9"/>
      <c r="AC362" s="2"/>
      <c r="AD362" s="9"/>
      <c r="AE362" s="9"/>
      <c r="AF362" s="2"/>
      <c r="AG362" s="9"/>
      <c r="AH362" s="9"/>
      <c r="AI362" s="9"/>
      <c r="AJ362" s="9"/>
      <c r="AK362" s="9"/>
      <c r="AL362" s="9"/>
      <c r="AM362" s="15"/>
      <c r="AN362" s="9"/>
      <c r="AO362" s="9"/>
      <c r="AP362" s="9"/>
      <c r="AQ362" s="2"/>
      <c r="AR362" s="2"/>
      <c r="AS362" s="2"/>
      <c r="AT362" s="2"/>
      <c r="AU362" s="2"/>
      <c r="AV362" s="2"/>
      <c r="AW362" s="2"/>
      <c r="AX362" s="9"/>
      <c r="AY362" s="2"/>
      <c r="AZ362" s="2"/>
      <c r="BA362" s="2"/>
      <c r="BB362" s="9"/>
      <c r="BC362" s="19"/>
      <c r="BD362" s="2"/>
      <c r="BE362" s="2"/>
      <c r="BF362" s="19"/>
      <c r="BG362" s="19"/>
      <c r="BH362" s="19"/>
      <c r="BI362" s="19"/>
      <c r="BJ362" s="19"/>
      <c r="BK362" s="19"/>
      <c r="BL362" s="19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9"/>
      <c r="BX362" s="2"/>
      <c r="BY362" s="2"/>
      <c r="BZ362" s="9"/>
      <c r="CA362" s="2"/>
      <c r="CB362" s="2"/>
      <c r="CC362" s="2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</row>
    <row r="363" spans="1:152" hidden="1" x14ac:dyDescent="0.45">
      <c r="A363" t="s">
        <v>116</v>
      </c>
      <c r="C363" s="1">
        <v>39496</v>
      </c>
      <c r="D363" s="2"/>
      <c r="E363" s="1"/>
      <c r="G363" s="2">
        <v>42</v>
      </c>
      <c r="H363" t="s">
        <v>106</v>
      </c>
      <c r="I363" s="19">
        <v>7.9</v>
      </c>
      <c r="J363">
        <v>750</v>
      </c>
      <c r="K363" s="2">
        <f t="shared" si="4"/>
        <v>168.77637130801685</v>
      </c>
      <c r="L363" s="2"/>
      <c r="M363" s="9"/>
      <c r="N363" s="19">
        <v>11.85</v>
      </c>
      <c r="O363" s="19"/>
      <c r="P363" s="19"/>
      <c r="Q363" s="2"/>
      <c r="R363" s="2"/>
      <c r="S363" s="2"/>
      <c r="T363" s="2"/>
      <c r="U363" s="2"/>
      <c r="V363" s="2"/>
      <c r="W363" s="2"/>
      <c r="X363" s="9"/>
      <c r="Y363" s="9"/>
      <c r="Z363" s="9"/>
      <c r="AA363" s="9"/>
      <c r="AB363" s="9"/>
      <c r="AC363" s="2"/>
      <c r="AD363" s="9"/>
      <c r="AE363" s="9"/>
      <c r="AF363" s="2"/>
      <c r="AG363" s="9"/>
      <c r="AH363" s="9"/>
      <c r="AI363" s="9"/>
      <c r="AJ363" s="9"/>
      <c r="AK363" s="9"/>
      <c r="AL363" s="9"/>
      <c r="AM363" s="15"/>
      <c r="AN363" s="9"/>
      <c r="AO363" s="9"/>
      <c r="AP363" s="9"/>
      <c r="AQ363" s="2"/>
      <c r="AR363" s="2"/>
      <c r="AS363" s="2"/>
      <c r="AT363" s="2"/>
      <c r="AU363" s="2"/>
      <c r="AV363" s="2"/>
      <c r="AW363" s="2"/>
      <c r="AX363" s="9"/>
      <c r="AY363" s="2"/>
      <c r="AZ363" s="2"/>
      <c r="BA363" s="2"/>
      <c r="BB363" s="9"/>
      <c r="BC363" s="19"/>
      <c r="BD363" s="2"/>
      <c r="BE363" s="2"/>
      <c r="BF363" s="19"/>
      <c r="BG363" s="19"/>
      <c r="BH363" s="19"/>
      <c r="BI363" s="19"/>
      <c r="BJ363" s="19"/>
      <c r="BK363" s="19"/>
      <c r="BL363" s="19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9"/>
      <c r="BX363" s="2"/>
      <c r="BY363" s="2"/>
      <c r="BZ363" s="9"/>
      <c r="CA363" s="2"/>
      <c r="CB363" s="2"/>
      <c r="CC363" s="2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</row>
    <row r="364" spans="1:152" hidden="1" x14ac:dyDescent="0.45">
      <c r="A364" t="s">
        <v>116</v>
      </c>
      <c r="C364" s="1">
        <v>39504</v>
      </c>
      <c r="D364" s="2"/>
      <c r="E364" s="1"/>
      <c r="G364" s="2">
        <v>50</v>
      </c>
      <c r="H364" t="s">
        <v>106</v>
      </c>
      <c r="I364" s="19">
        <v>7.9</v>
      </c>
      <c r="J364">
        <v>750</v>
      </c>
      <c r="K364" s="2">
        <f t="shared" si="4"/>
        <v>168.77637130801685</v>
      </c>
      <c r="L364" s="2"/>
      <c r="M364" s="9"/>
      <c r="N364" s="19">
        <v>13.6</v>
      </c>
      <c r="O364" s="19"/>
      <c r="P364" s="19"/>
      <c r="Q364" s="2"/>
      <c r="R364" s="2"/>
      <c r="S364" s="2"/>
      <c r="T364" s="2"/>
      <c r="U364" s="2"/>
      <c r="V364" s="2"/>
      <c r="W364" s="2"/>
      <c r="X364" s="9"/>
      <c r="Y364" s="9"/>
      <c r="Z364" s="9"/>
      <c r="AA364" s="9"/>
      <c r="AB364" s="9"/>
      <c r="AC364" s="2"/>
      <c r="AD364" s="9"/>
      <c r="AE364" s="9"/>
      <c r="AF364" s="2"/>
      <c r="AG364" s="9">
        <v>2.5479736842105263</v>
      </c>
      <c r="AH364" s="9"/>
      <c r="AI364" s="9"/>
      <c r="AJ364" s="9"/>
      <c r="AK364" s="9"/>
      <c r="AL364" s="9"/>
      <c r="AM364" s="15"/>
      <c r="AN364" s="9"/>
      <c r="AO364" s="9"/>
      <c r="AP364" s="9"/>
      <c r="AQ364" s="2">
        <v>0</v>
      </c>
      <c r="AR364" s="2"/>
      <c r="AS364" s="2">
        <v>0</v>
      </c>
      <c r="AT364" s="2"/>
      <c r="AU364" s="2">
        <v>0</v>
      </c>
      <c r="AV364" s="2">
        <v>0</v>
      </c>
      <c r="AW364" s="2"/>
      <c r="AX364" s="9"/>
      <c r="AY364" s="2"/>
      <c r="AZ364" s="2"/>
      <c r="BA364" s="2"/>
      <c r="BB364" s="9"/>
      <c r="BC364" s="19"/>
      <c r="BD364" s="2"/>
      <c r="BE364" s="2"/>
      <c r="BF364" s="19"/>
      <c r="BG364" s="19"/>
      <c r="BH364" s="19"/>
      <c r="BI364" s="19"/>
      <c r="BJ364" s="19"/>
      <c r="BK364" s="19"/>
      <c r="BL364" s="19"/>
      <c r="BM364" s="2">
        <v>0</v>
      </c>
      <c r="BN364" s="2">
        <v>0</v>
      </c>
      <c r="BO364" s="2">
        <v>0</v>
      </c>
      <c r="BP364" s="2">
        <v>0</v>
      </c>
      <c r="BQ364" s="2"/>
      <c r="BR364" s="2"/>
      <c r="BS364" s="2"/>
      <c r="BT364" s="2"/>
      <c r="BU364" s="2">
        <v>0</v>
      </c>
      <c r="BV364" s="2"/>
      <c r="BW364" s="9"/>
      <c r="BX364" s="2"/>
      <c r="BY364" s="2"/>
      <c r="BZ364" s="9"/>
      <c r="CA364" s="2"/>
      <c r="CB364" s="2"/>
      <c r="CC364" s="2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</row>
    <row r="365" spans="1:152" hidden="1" x14ac:dyDescent="0.45">
      <c r="A365" t="s">
        <v>116</v>
      </c>
      <c r="C365" s="1">
        <v>39509</v>
      </c>
      <c r="D365" s="2">
        <v>4</v>
      </c>
      <c r="E365" t="s">
        <v>195</v>
      </c>
      <c r="F365" t="s">
        <v>13</v>
      </c>
      <c r="G365" s="2">
        <v>55</v>
      </c>
      <c r="H365" t="s">
        <v>106</v>
      </c>
      <c r="I365" s="19">
        <v>7.9</v>
      </c>
      <c r="J365">
        <v>750</v>
      </c>
      <c r="K365" s="2">
        <f t="shared" si="4"/>
        <v>168.77637130801685</v>
      </c>
      <c r="L365" s="2"/>
      <c r="M365" s="9"/>
      <c r="N365" s="9"/>
      <c r="O365" s="9"/>
      <c r="P365" s="9"/>
      <c r="Q365" s="2"/>
      <c r="R365" s="2"/>
      <c r="S365" s="2">
        <v>55</v>
      </c>
      <c r="T365" s="2"/>
      <c r="U365" s="2"/>
      <c r="V365" s="2"/>
      <c r="W365" s="2"/>
      <c r="X365" s="9"/>
      <c r="Y365" s="9"/>
      <c r="Z365" s="9"/>
      <c r="AA365" s="9"/>
      <c r="AB365" s="9"/>
      <c r="AC365" s="2"/>
      <c r="AD365" s="9"/>
      <c r="AE365" s="9"/>
      <c r="AF365" s="2"/>
      <c r="AG365" s="9"/>
      <c r="AH365" s="9"/>
      <c r="AI365" s="9"/>
      <c r="AJ365" s="9"/>
      <c r="AK365" s="9"/>
      <c r="AL365" s="9"/>
      <c r="AM365" s="15"/>
      <c r="AN365" s="9"/>
      <c r="AO365" s="9"/>
      <c r="AP365" s="9"/>
      <c r="AQ365" s="2"/>
      <c r="AR365" s="2"/>
      <c r="AS365" s="2"/>
      <c r="AT365" s="2"/>
      <c r="AU365" s="2"/>
      <c r="AV365" s="2"/>
      <c r="AW365" s="2"/>
      <c r="AX365" s="9"/>
      <c r="AY365" s="2"/>
      <c r="AZ365" s="2"/>
      <c r="BA365" s="2"/>
      <c r="BB365" s="9"/>
      <c r="BC365" s="19"/>
      <c r="BD365" s="2"/>
      <c r="BE365" s="2"/>
      <c r="BF365" s="19"/>
      <c r="BG365" s="19"/>
      <c r="BH365" s="19"/>
      <c r="BI365" s="19"/>
      <c r="BJ365" s="19"/>
      <c r="BK365" s="19"/>
      <c r="BL365" s="19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9"/>
      <c r="BX365" s="2"/>
      <c r="BY365" s="2"/>
      <c r="BZ365" s="9"/>
      <c r="CA365" s="2"/>
      <c r="CB365" s="2"/>
      <c r="CC365" s="2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</row>
    <row r="366" spans="1:152" hidden="1" x14ac:dyDescent="0.45">
      <c r="A366" t="s">
        <v>116</v>
      </c>
      <c r="C366" s="1">
        <v>39510</v>
      </c>
      <c r="D366" s="2"/>
      <c r="E366" s="1"/>
      <c r="G366" s="2">
        <v>56</v>
      </c>
      <c r="H366" t="s">
        <v>106</v>
      </c>
      <c r="I366" s="19">
        <v>7.9</v>
      </c>
      <c r="J366">
        <v>750</v>
      </c>
      <c r="K366" s="2">
        <f t="shared" si="4"/>
        <v>168.77637130801685</v>
      </c>
      <c r="L366" s="2"/>
      <c r="M366" s="9"/>
      <c r="N366" s="19">
        <v>15.45</v>
      </c>
      <c r="O366" s="19"/>
      <c r="P366" s="19"/>
      <c r="Q366" s="2"/>
      <c r="R366" s="2"/>
      <c r="S366" s="2"/>
      <c r="T366" s="2"/>
      <c r="U366" s="2"/>
      <c r="V366" s="2"/>
      <c r="W366" s="2"/>
      <c r="X366" s="9"/>
      <c r="Y366" s="9"/>
      <c r="Z366" s="9"/>
      <c r="AA366" s="9"/>
      <c r="AB366" s="9"/>
      <c r="AC366" s="2">
        <v>258.85442192482446</v>
      </c>
      <c r="AD366" s="9"/>
      <c r="AE366" s="9"/>
      <c r="AF366" s="2">
        <v>156.81429344090179</v>
      </c>
      <c r="AG366" s="9">
        <v>3.0594560676999309</v>
      </c>
      <c r="AH366" s="9"/>
      <c r="AI366" s="9"/>
      <c r="AJ366" s="9"/>
      <c r="AK366" s="9"/>
      <c r="AL366" s="9"/>
      <c r="AM366" s="15">
        <f>AG366/AF366</f>
        <v>1.9510058685134724E-2</v>
      </c>
      <c r="AN366" s="9"/>
      <c r="AO366" s="9"/>
      <c r="AP366" s="9"/>
      <c r="AQ366" s="2">
        <v>6.8183063404448747</v>
      </c>
      <c r="AR366" s="2"/>
      <c r="AS366" s="2">
        <v>1.4337186165690321</v>
      </c>
      <c r="AT366" s="2"/>
      <c r="AU366" s="2">
        <v>0</v>
      </c>
      <c r="AV366" s="2">
        <v>0</v>
      </c>
      <c r="AW366" s="2">
        <v>8.2520249570139068</v>
      </c>
      <c r="AX366" s="9"/>
      <c r="AY366" s="2"/>
      <c r="AZ366" s="2">
        <f>AC366+AF366+AW366</f>
        <v>423.92074032274019</v>
      </c>
      <c r="BA366" s="2"/>
      <c r="BB366" s="9">
        <f>AW366/AZ366</f>
        <v>1.9465961846385386E-2</v>
      </c>
      <c r="BC366" s="19"/>
      <c r="BD366" s="2"/>
      <c r="BE366" s="2"/>
      <c r="BF366" s="19"/>
      <c r="BG366" s="19"/>
      <c r="BH366" s="19"/>
      <c r="BI366" s="19"/>
      <c r="BJ366" s="9">
        <f>AC366/AZ366</f>
        <v>0.61061985721140444</v>
      </c>
      <c r="BK366" s="9">
        <f>AF366/AZ366</f>
        <v>0.36991418094221012</v>
      </c>
      <c r="BL366" s="9">
        <f>AW366/AZ366</f>
        <v>1.9465961846385386E-2</v>
      </c>
      <c r="BM366" s="2">
        <v>133.84985286944084</v>
      </c>
      <c r="BN366" s="2">
        <v>125.33514377020008</v>
      </c>
      <c r="BO366" s="2">
        <v>8.5147090992407737</v>
      </c>
      <c r="BP366" s="2">
        <v>0</v>
      </c>
      <c r="BQ366" s="2"/>
      <c r="BR366" s="2"/>
      <c r="BS366" s="2"/>
      <c r="BT366" s="2"/>
      <c r="BU366" s="2">
        <v>0</v>
      </c>
      <c r="BV366" s="2"/>
      <c r="BW366" s="9"/>
      <c r="BX366" s="2"/>
      <c r="BY366" s="2"/>
      <c r="BZ366" s="9"/>
      <c r="CA366" s="2"/>
      <c r="CB366" s="2"/>
      <c r="CC366" s="2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</row>
    <row r="367" spans="1:152" hidden="1" x14ac:dyDescent="0.45">
      <c r="A367" t="s">
        <v>116</v>
      </c>
      <c r="C367" s="1">
        <v>39514</v>
      </c>
      <c r="D367" s="2"/>
      <c r="E367" s="1"/>
      <c r="G367" s="2">
        <v>60</v>
      </c>
      <c r="H367" t="s">
        <v>106</v>
      </c>
      <c r="I367" s="19">
        <v>7.9</v>
      </c>
      <c r="J367">
        <v>750</v>
      </c>
      <c r="K367" s="2">
        <f t="shared" si="4"/>
        <v>168.77637130801685</v>
      </c>
      <c r="L367" s="2"/>
      <c r="M367" s="9"/>
      <c r="N367" s="19">
        <v>18.3</v>
      </c>
      <c r="O367" s="19"/>
      <c r="P367" s="19"/>
      <c r="Q367" s="2"/>
      <c r="R367" s="2"/>
      <c r="S367" s="2"/>
      <c r="T367" s="2"/>
      <c r="U367" s="2"/>
      <c r="V367" s="2"/>
      <c r="W367" s="2"/>
      <c r="X367" s="9"/>
      <c r="Y367" s="9"/>
      <c r="Z367" s="9"/>
      <c r="AA367" s="9"/>
      <c r="AB367" s="9"/>
      <c r="AC367" s="2"/>
      <c r="AD367" s="9"/>
      <c r="AE367" s="9"/>
      <c r="AF367" s="2"/>
      <c r="AG367" s="9"/>
      <c r="AH367" s="9"/>
      <c r="AI367" s="9"/>
      <c r="AJ367" s="9"/>
      <c r="AK367" s="9"/>
      <c r="AL367" s="9"/>
      <c r="AM367" s="15"/>
      <c r="AN367" s="9"/>
      <c r="AO367" s="9"/>
      <c r="AP367" s="9"/>
      <c r="AQ367" s="2"/>
      <c r="AR367" s="2"/>
      <c r="AS367" s="2"/>
      <c r="AT367" s="2"/>
      <c r="AU367" s="2"/>
      <c r="AV367" s="2"/>
      <c r="AW367" s="2"/>
      <c r="AX367" s="9"/>
      <c r="AY367" s="2"/>
      <c r="AZ367" s="2"/>
      <c r="BA367" s="2"/>
      <c r="BB367" s="9"/>
      <c r="BC367" s="19"/>
      <c r="BD367" s="2"/>
      <c r="BE367" s="2"/>
      <c r="BF367" s="19"/>
      <c r="BG367" s="19"/>
      <c r="BH367" s="19"/>
      <c r="BI367" s="19"/>
      <c r="BJ367" s="19"/>
      <c r="BK367" s="19"/>
      <c r="BL367" s="19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9"/>
      <c r="BX367" s="2"/>
      <c r="BY367" s="2"/>
      <c r="BZ367" s="9"/>
      <c r="CA367" s="2"/>
      <c r="CB367" s="2"/>
      <c r="CC367" s="2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</row>
    <row r="368" spans="1:152" s="5" customFormat="1" hidden="1" x14ac:dyDescent="0.45">
      <c r="A368" t="s">
        <v>116</v>
      </c>
      <c r="B368"/>
      <c r="C368" s="1">
        <v>39524</v>
      </c>
      <c r="D368" s="2"/>
      <c r="E368" s="1"/>
      <c r="F368"/>
      <c r="G368" s="2">
        <v>70</v>
      </c>
      <c r="H368" t="s">
        <v>106</v>
      </c>
      <c r="I368" s="19">
        <v>7.9</v>
      </c>
      <c r="J368">
        <v>750</v>
      </c>
      <c r="K368" s="2">
        <f t="shared" si="4"/>
        <v>168.77637130801685</v>
      </c>
      <c r="L368" s="2"/>
      <c r="M368" s="9"/>
      <c r="N368" s="19">
        <v>19.399999999999999</v>
      </c>
      <c r="O368" s="19"/>
      <c r="P368" s="19"/>
      <c r="Q368" s="2"/>
      <c r="R368" s="2"/>
      <c r="S368" s="2"/>
      <c r="T368" s="2"/>
      <c r="U368" s="2"/>
      <c r="V368" s="2"/>
      <c r="W368" s="2"/>
      <c r="X368" s="9"/>
      <c r="Y368" s="9"/>
      <c r="Z368" s="9"/>
      <c r="AA368" s="9"/>
      <c r="AB368" s="9"/>
      <c r="AC368" s="2">
        <v>433.04629913408189</v>
      </c>
      <c r="AD368" s="9"/>
      <c r="AE368" s="9"/>
      <c r="AF368" s="2">
        <v>226.01165549812964</v>
      </c>
      <c r="AG368" s="9">
        <v>3.5592237216868861</v>
      </c>
      <c r="AH368" s="9"/>
      <c r="AI368" s="9"/>
      <c r="AJ368" s="9"/>
      <c r="AK368" s="9"/>
      <c r="AL368" s="9"/>
      <c r="AM368" s="15">
        <f>AG368/AF368</f>
        <v>1.5747965359761459E-2</v>
      </c>
      <c r="AN368" s="9"/>
      <c r="AO368" s="9"/>
      <c r="AP368" s="9"/>
      <c r="AQ368" s="2">
        <v>27.136212675062971</v>
      </c>
      <c r="AR368" s="2"/>
      <c r="AS368" s="2">
        <v>608.97526858390461</v>
      </c>
      <c r="AT368" s="2"/>
      <c r="AU368" s="2">
        <v>0</v>
      </c>
      <c r="AV368" s="2">
        <v>0</v>
      </c>
      <c r="AW368" s="2">
        <v>636.11148125896761</v>
      </c>
      <c r="AX368" s="9"/>
      <c r="AY368" s="2"/>
      <c r="AZ368" s="2">
        <f>AC368+AF368+AW368</f>
        <v>1295.1694358911791</v>
      </c>
      <c r="BA368" s="2"/>
      <c r="BB368" s="9">
        <f>AW368/AZ368</f>
        <v>0.4911415168018326</v>
      </c>
      <c r="BC368" s="19"/>
      <c r="BD368" s="2"/>
      <c r="BE368" s="2"/>
      <c r="BF368" s="19"/>
      <c r="BG368" s="19"/>
      <c r="BH368" s="19"/>
      <c r="BI368" s="19"/>
      <c r="BJ368" s="9">
        <f>AC368/AZ368</f>
        <v>0.33435494008250105</v>
      </c>
      <c r="BK368" s="9">
        <f>AF368/AZ368</f>
        <v>0.17450354311566635</v>
      </c>
      <c r="BL368" s="9">
        <f>AW368/AZ368</f>
        <v>0.4911415168018326</v>
      </c>
      <c r="BM368" s="2">
        <v>295.63986959710473</v>
      </c>
      <c r="BN368" s="2">
        <v>232.16936723388199</v>
      </c>
      <c r="BO368" s="2">
        <v>63.470502363222721</v>
      </c>
      <c r="BP368" s="2">
        <v>0</v>
      </c>
      <c r="BQ368" s="2"/>
      <c r="BR368" s="2"/>
      <c r="BS368" s="2"/>
      <c r="BT368" s="2"/>
      <c r="BU368" s="2">
        <v>0</v>
      </c>
      <c r="BV368" s="2"/>
      <c r="BW368" s="9"/>
      <c r="BX368" s="2"/>
      <c r="BY368" s="2"/>
      <c r="BZ368" s="9"/>
      <c r="CA368" s="2"/>
      <c r="CB368" s="2"/>
      <c r="CC368" s="2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</row>
    <row r="369" spans="1:152" s="5" customFormat="1" hidden="1" x14ac:dyDescent="0.45">
      <c r="A369" t="s">
        <v>116</v>
      </c>
      <c r="B369"/>
      <c r="C369" s="1">
        <v>39532</v>
      </c>
      <c r="D369" s="2"/>
      <c r="E369" s="1"/>
      <c r="F369"/>
      <c r="G369" s="2">
        <v>78</v>
      </c>
      <c r="H369" t="s">
        <v>106</v>
      </c>
      <c r="I369" s="19">
        <v>7.9</v>
      </c>
      <c r="J369">
        <v>750</v>
      </c>
      <c r="K369" s="2">
        <f t="shared" si="4"/>
        <v>168.77637130801685</v>
      </c>
      <c r="L369" s="2"/>
      <c r="M369" s="9"/>
      <c r="N369" s="19">
        <v>21.2</v>
      </c>
      <c r="O369" s="19"/>
      <c r="P369" s="19"/>
      <c r="Q369" s="2"/>
      <c r="R369" s="2"/>
      <c r="S369" s="2"/>
      <c r="T369" s="2"/>
      <c r="U369" s="2"/>
      <c r="V369" s="2"/>
      <c r="W369" s="2"/>
      <c r="X369" s="9"/>
      <c r="Y369" s="9"/>
      <c r="Z369" s="9"/>
      <c r="AA369" s="9"/>
      <c r="AB369" s="9"/>
      <c r="AC369" s="2"/>
      <c r="AD369" s="9"/>
      <c r="AE369" s="9"/>
      <c r="AF369" s="2"/>
      <c r="AG369" s="9"/>
      <c r="AH369" s="9"/>
      <c r="AI369" s="9"/>
      <c r="AJ369" s="9"/>
      <c r="AK369" s="9"/>
      <c r="AL369" s="9"/>
      <c r="AM369" s="15"/>
      <c r="AN369" s="9"/>
      <c r="AO369" s="9"/>
      <c r="AP369" s="9"/>
      <c r="AQ369" s="2"/>
      <c r="AR369" s="2"/>
      <c r="AS369" s="2"/>
      <c r="AT369" s="2"/>
      <c r="AU369" s="2"/>
      <c r="AV369" s="2"/>
      <c r="AW369" s="2"/>
      <c r="AX369" s="9"/>
      <c r="AY369" s="2"/>
      <c r="AZ369" s="2"/>
      <c r="BA369" s="2"/>
      <c r="BB369" s="9"/>
      <c r="BC369" s="19"/>
      <c r="BD369" s="2"/>
      <c r="BE369" s="2"/>
      <c r="BF369" s="19"/>
      <c r="BG369" s="19"/>
      <c r="BH369" s="19"/>
      <c r="BI369" s="19"/>
      <c r="BJ369" s="19"/>
      <c r="BK369" s="19"/>
      <c r="BL369" s="19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9"/>
      <c r="BX369" s="2"/>
      <c r="BY369" s="2"/>
      <c r="BZ369" s="9"/>
      <c r="CA369" s="2"/>
      <c r="CB369" s="2"/>
      <c r="CC369" s="2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</row>
    <row r="370" spans="1:152" s="5" customFormat="1" hidden="1" x14ac:dyDescent="0.45">
      <c r="A370" t="s">
        <v>116</v>
      </c>
      <c r="B370"/>
      <c r="C370" s="1">
        <v>39538</v>
      </c>
      <c r="D370" s="2">
        <v>6</v>
      </c>
      <c r="E370" s="1" t="s">
        <v>229</v>
      </c>
      <c r="F370" t="s">
        <v>78</v>
      </c>
      <c r="G370" s="2">
        <v>84</v>
      </c>
      <c r="H370" t="s">
        <v>106</v>
      </c>
      <c r="I370" s="19">
        <v>7.9</v>
      </c>
      <c r="J370">
        <v>750</v>
      </c>
      <c r="K370" s="2">
        <f t="shared" si="4"/>
        <v>168.77637130801685</v>
      </c>
      <c r="L370" s="2"/>
      <c r="M370" s="9"/>
      <c r="N370" s="9"/>
      <c r="O370" s="9"/>
      <c r="P370" s="9"/>
      <c r="Q370" s="2"/>
      <c r="R370" s="2"/>
      <c r="S370" s="2"/>
      <c r="T370" s="2"/>
      <c r="U370" s="2"/>
      <c r="V370" s="2"/>
      <c r="W370" s="2"/>
      <c r="X370" s="9"/>
      <c r="Y370" s="9"/>
      <c r="Z370" s="9"/>
      <c r="AA370" s="9"/>
      <c r="AB370" s="9"/>
      <c r="AC370" s="2">
        <v>558.00450901037061</v>
      </c>
      <c r="AD370" s="9"/>
      <c r="AE370" s="9"/>
      <c r="AF370" s="2">
        <v>289.42046064783483</v>
      </c>
      <c r="AG370" s="9">
        <v>4.2539936715376765</v>
      </c>
      <c r="AH370" s="9"/>
      <c r="AI370" s="9"/>
      <c r="AJ370" s="9"/>
      <c r="AK370" s="9"/>
      <c r="AL370" s="9"/>
      <c r="AM370" s="15">
        <f>AG370/AF370</f>
        <v>1.4698316981514005E-2</v>
      </c>
      <c r="AN370" s="9"/>
      <c r="AO370" s="9"/>
      <c r="AP370" s="9"/>
      <c r="AQ370" s="2">
        <v>20.131335416551352</v>
      </c>
      <c r="AR370" s="2"/>
      <c r="AS370" s="2">
        <v>373.31020091682393</v>
      </c>
      <c r="AT370" s="2"/>
      <c r="AU370" s="2">
        <v>0</v>
      </c>
      <c r="AV370" s="2">
        <v>0</v>
      </c>
      <c r="AW370" s="2">
        <v>393.44153633337527</v>
      </c>
      <c r="AX370" s="9"/>
      <c r="AY370" s="2"/>
      <c r="AZ370" s="2">
        <f>AC370+AF370+AW370</f>
        <v>1240.8665059915807</v>
      </c>
      <c r="BA370" s="2"/>
      <c r="BB370" s="9">
        <f>AW370/AZ370</f>
        <v>0.31706999458332125</v>
      </c>
      <c r="BC370" s="19"/>
      <c r="BD370" s="2"/>
      <c r="BE370" s="2"/>
      <c r="BF370" s="19"/>
      <c r="BG370" s="19"/>
      <c r="BH370" s="19"/>
      <c r="BI370" s="19"/>
      <c r="BJ370" s="9">
        <f>AC370/AZ370</f>
        <v>0.4496893955280607</v>
      </c>
      <c r="BK370" s="9">
        <f>AF370/AZ370</f>
        <v>0.23324060988861808</v>
      </c>
      <c r="BL370" s="9">
        <f>AW370/AZ370</f>
        <v>0.31706999458332125</v>
      </c>
      <c r="BM370" s="2">
        <v>345.06405307439388</v>
      </c>
      <c r="BN370" s="2">
        <v>145.16641522362136</v>
      </c>
      <c r="BO370" s="2">
        <v>199.89763785077253</v>
      </c>
      <c r="BP370" s="2">
        <v>0</v>
      </c>
      <c r="BQ370" s="2"/>
      <c r="BR370" s="2"/>
      <c r="BS370" s="2"/>
      <c r="BT370" s="2"/>
      <c r="BU370" s="2">
        <v>0</v>
      </c>
      <c r="BV370" s="2"/>
      <c r="BW370" s="9"/>
      <c r="BX370" s="2"/>
      <c r="BY370" s="2"/>
      <c r="BZ370" s="9"/>
      <c r="CA370" s="2"/>
      <c r="CB370" s="2"/>
      <c r="CC370" s="2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</row>
    <row r="371" spans="1:152" s="5" customFormat="1" hidden="1" x14ac:dyDescent="0.45">
      <c r="A371" t="s">
        <v>116</v>
      </c>
      <c r="B371"/>
      <c r="C371" s="1">
        <v>39540</v>
      </c>
      <c r="D371" s="2"/>
      <c r="E371" s="1"/>
      <c r="F371"/>
      <c r="G371" s="2">
        <v>86</v>
      </c>
      <c r="H371" t="s">
        <v>106</v>
      </c>
      <c r="I371" s="19">
        <v>7.9</v>
      </c>
      <c r="J371">
        <v>750</v>
      </c>
      <c r="K371" s="2">
        <f t="shared" si="4"/>
        <v>168.77637130801685</v>
      </c>
      <c r="L371" s="2"/>
      <c r="M371" s="9"/>
      <c r="N371" s="19">
        <v>22.45</v>
      </c>
      <c r="O371" s="19"/>
      <c r="P371" s="19"/>
      <c r="Q371" s="2"/>
      <c r="R371" s="2"/>
      <c r="S371" s="2"/>
      <c r="T371" s="2"/>
      <c r="U371" s="2"/>
      <c r="V371" s="2"/>
      <c r="W371" s="2"/>
      <c r="X371" s="9"/>
      <c r="Y371" s="9"/>
      <c r="Z371" s="9"/>
      <c r="AA371" s="9"/>
      <c r="AB371" s="9"/>
      <c r="AC371" s="2"/>
      <c r="AD371" s="9"/>
      <c r="AE371" s="9"/>
      <c r="AF371" s="2"/>
      <c r="AG371" s="9"/>
      <c r="AH371" s="9"/>
      <c r="AI371" s="9"/>
      <c r="AJ371" s="9"/>
      <c r="AK371" s="9"/>
      <c r="AL371" s="9"/>
      <c r="AM371" s="15"/>
      <c r="AN371" s="9"/>
      <c r="AO371" s="9"/>
      <c r="AP371" s="9"/>
      <c r="AQ371" s="2"/>
      <c r="AR371" s="2"/>
      <c r="AS371" s="2"/>
      <c r="AT371" s="2"/>
      <c r="AU371" s="2"/>
      <c r="AV371" s="2"/>
      <c r="AW371" s="2"/>
      <c r="AX371" s="9"/>
      <c r="AY371" s="2"/>
      <c r="AZ371" s="2"/>
      <c r="BA371" s="2"/>
      <c r="BB371" s="9"/>
      <c r="BC371" s="19"/>
      <c r="BD371" s="2"/>
      <c r="BE371" s="2"/>
      <c r="BF371" s="19"/>
      <c r="BG371" s="19"/>
      <c r="BH371" s="19"/>
      <c r="BI371" s="19"/>
      <c r="BJ371" s="19"/>
      <c r="BK371" s="19"/>
      <c r="BL371" s="19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9"/>
      <c r="BX371" s="2"/>
      <c r="BY371" s="2"/>
      <c r="BZ371" s="9"/>
      <c r="CA371" s="2"/>
      <c r="CB371" s="2"/>
      <c r="CC371" s="2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</row>
    <row r="372" spans="1:152" s="5" customFormat="1" hidden="1" x14ac:dyDescent="0.45">
      <c r="A372" t="s">
        <v>116</v>
      </c>
      <c r="B372"/>
      <c r="C372" s="1">
        <v>39546</v>
      </c>
      <c r="D372" s="2"/>
      <c r="E372" s="1"/>
      <c r="F372"/>
      <c r="G372" s="2">
        <v>92</v>
      </c>
      <c r="H372" t="s">
        <v>106</v>
      </c>
      <c r="I372" s="19">
        <v>7.9</v>
      </c>
      <c r="J372">
        <v>750</v>
      </c>
      <c r="K372" s="2">
        <f t="shared" si="4"/>
        <v>168.77637130801685</v>
      </c>
      <c r="L372" s="2"/>
      <c r="M372" s="9"/>
      <c r="N372" s="19">
        <v>22.9</v>
      </c>
      <c r="O372" s="19"/>
      <c r="P372" s="19"/>
      <c r="Q372" s="2"/>
      <c r="R372" s="2"/>
      <c r="S372" s="2"/>
      <c r="T372" s="2"/>
      <c r="U372" s="2"/>
      <c r="V372" s="2"/>
      <c r="W372" s="2"/>
      <c r="X372" s="9"/>
      <c r="Y372" s="9"/>
      <c r="Z372" s="9"/>
      <c r="AA372" s="9"/>
      <c r="AB372" s="9"/>
      <c r="AC372" s="2"/>
      <c r="AD372" s="9"/>
      <c r="AE372" s="9"/>
      <c r="AF372" s="2"/>
      <c r="AG372" s="9"/>
      <c r="AH372" s="9"/>
      <c r="AI372" s="9"/>
      <c r="AJ372" s="9"/>
      <c r="AK372" s="9"/>
      <c r="AL372" s="9"/>
      <c r="AM372" s="15"/>
      <c r="AN372" s="9"/>
      <c r="AO372" s="9"/>
      <c r="AP372" s="9"/>
      <c r="AQ372" s="2"/>
      <c r="AR372" s="2"/>
      <c r="AS372" s="2"/>
      <c r="AT372" s="2"/>
      <c r="AU372" s="2"/>
      <c r="AV372" s="2"/>
      <c r="AW372" s="2"/>
      <c r="AX372" s="9"/>
      <c r="AY372" s="2"/>
      <c r="AZ372" s="2"/>
      <c r="BA372" s="2"/>
      <c r="BB372" s="9"/>
      <c r="BC372" s="19"/>
      <c r="BD372" s="2"/>
      <c r="BE372" s="2"/>
      <c r="BF372" s="19"/>
      <c r="BG372" s="19"/>
      <c r="BH372" s="19"/>
      <c r="BI372" s="19"/>
      <c r="BJ372" s="19"/>
      <c r="BK372" s="19"/>
      <c r="BL372" s="19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9"/>
      <c r="BX372" s="2"/>
      <c r="BY372" s="2"/>
      <c r="BZ372" s="9"/>
      <c r="CA372" s="2"/>
      <c r="CB372" s="2"/>
      <c r="CC372" s="2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</row>
    <row r="373" spans="1:152" s="5" customFormat="1" hidden="1" x14ac:dyDescent="0.45">
      <c r="A373" t="s">
        <v>116</v>
      </c>
      <c r="B373"/>
      <c r="C373" s="1">
        <v>39552</v>
      </c>
      <c r="D373" s="2"/>
      <c r="E373" s="1"/>
      <c r="F373"/>
      <c r="G373" s="2">
        <v>98</v>
      </c>
      <c r="H373" t="s">
        <v>106</v>
      </c>
      <c r="I373" s="19">
        <v>7.9</v>
      </c>
      <c r="J373">
        <v>750</v>
      </c>
      <c r="K373" s="2">
        <f t="shared" si="4"/>
        <v>168.77637130801685</v>
      </c>
      <c r="L373" s="2"/>
      <c r="M373" s="9"/>
      <c r="N373" s="9"/>
      <c r="O373" s="9"/>
      <c r="P373" s="9"/>
      <c r="Q373" s="2"/>
      <c r="R373" s="2"/>
      <c r="S373" s="2"/>
      <c r="T373" s="2"/>
      <c r="U373" s="2"/>
      <c r="V373" s="2"/>
      <c r="W373" s="2"/>
      <c r="X373" s="9"/>
      <c r="Y373" s="9"/>
      <c r="Z373" s="9"/>
      <c r="AA373" s="9"/>
      <c r="AB373" s="9"/>
      <c r="AC373" s="2">
        <v>494.29151434678249</v>
      </c>
      <c r="AD373" s="9"/>
      <c r="AE373" s="9"/>
      <c r="AF373" s="2">
        <v>247.99322114536798</v>
      </c>
      <c r="AG373" s="9">
        <v>3.3219264388390868</v>
      </c>
      <c r="AH373" s="9"/>
      <c r="AI373" s="9"/>
      <c r="AJ373" s="9"/>
      <c r="AK373" s="9"/>
      <c r="AL373" s="9"/>
      <c r="AM373" s="15">
        <f>AG373/AF373</f>
        <v>1.339523081919989E-2</v>
      </c>
      <c r="AN373" s="9"/>
      <c r="AO373" s="9"/>
      <c r="AP373" s="9"/>
      <c r="AQ373" s="2">
        <v>3.7461964342338603</v>
      </c>
      <c r="AR373" s="2"/>
      <c r="AS373" s="2">
        <v>485.16112135442006</v>
      </c>
      <c r="AT373" s="2"/>
      <c r="AU373" s="2">
        <v>0</v>
      </c>
      <c r="AV373" s="2">
        <v>0</v>
      </c>
      <c r="AW373" s="2">
        <v>488.90731778865393</v>
      </c>
      <c r="AX373" s="9"/>
      <c r="AY373" s="2"/>
      <c r="AZ373" s="2">
        <f>AC373+AF373+AW373</f>
        <v>1231.1920532808044</v>
      </c>
      <c r="BA373" s="2"/>
      <c r="BB373" s="9">
        <f>AW373/AZ373</f>
        <v>0.39710077439652403</v>
      </c>
      <c r="BC373" s="19"/>
      <c r="BD373" s="2"/>
      <c r="BE373" s="2"/>
      <c r="BF373" s="19"/>
      <c r="BG373" s="19"/>
      <c r="BH373" s="19"/>
      <c r="BI373" s="19"/>
      <c r="BJ373" s="9">
        <f>AC373/AZ373</f>
        <v>0.40147393173114221</v>
      </c>
      <c r="BK373" s="9">
        <f>AF373/AZ373</f>
        <v>0.20142529387233371</v>
      </c>
      <c r="BL373" s="9">
        <f>AW373/AZ373</f>
        <v>0.39710077439652403</v>
      </c>
      <c r="BM373" s="2">
        <v>216.05140609700038</v>
      </c>
      <c r="BN373" s="2">
        <v>23.75723905618462</v>
      </c>
      <c r="BO373" s="2">
        <v>192.29416704081575</v>
      </c>
      <c r="BP373" s="2">
        <v>0</v>
      </c>
      <c r="BQ373" s="2"/>
      <c r="BR373" s="2"/>
      <c r="BS373" s="2"/>
      <c r="BT373" s="2"/>
      <c r="BU373" s="2">
        <v>0</v>
      </c>
      <c r="BV373" s="2"/>
      <c r="BW373" s="9"/>
      <c r="BX373" s="2"/>
      <c r="BY373" s="2"/>
      <c r="BZ373" s="9"/>
      <c r="CA373" s="2"/>
      <c r="CB373" s="2"/>
      <c r="CC373" s="2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</row>
    <row r="374" spans="1:152" s="5" customFormat="1" hidden="1" x14ac:dyDescent="0.45">
      <c r="A374" t="s">
        <v>116</v>
      </c>
      <c r="B374"/>
      <c r="C374" s="1">
        <v>39555</v>
      </c>
      <c r="D374" s="2"/>
      <c r="E374" s="1"/>
      <c r="F374"/>
      <c r="G374" s="2">
        <v>101</v>
      </c>
      <c r="H374" t="s">
        <v>106</v>
      </c>
      <c r="I374" s="19">
        <v>7.9</v>
      </c>
      <c r="J374">
        <v>750</v>
      </c>
      <c r="K374" s="2">
        <f t="shared" si="4"/>
        <v>168.77637130801685</v>
      </c>
      <c r="L374" s="2"/>
      <c r="M374" s="9"/>
      <c r="N374" s="19">
        <v>23.35</v>
      </c>
      <c r="O374" s="19"/>
      <c r="P374" s="19"/>
      <c r="Q374" s="2"/>
      <c r="R374" s="2"/>
      <c r="S374" s="2"/>
      <c r="T374" s="2"/>
      <c r="U374" s="2"/>
      <c r="V374" s="2"/>
      <c r="W374" s="2"/>
      <c r="X374" s="9"/>
      <c r="Y374" s="9"/>
      <c r="Z374" s="9"/>
      <c r="AA374" s="9"/>
      <c r="AB374" s="9"/>
      <c r="AC374" s="2"/>
      <c r="AD374" s="9"/>
      <c r="AE374" s="9"/>
      <c r="AF374" s="2"/>
      <c r="AG374" s="9"/>
      <c r="AH374" s="9"/>
      <c r="AI374" s="9"/>
      <c r="AJ374" s="9"/>
      <c r="AK374" s="9"/>
      <c r="AL374" s="9"/>
      <c r="AM374" s="15"/>
      <c r="AN374" s="9"/>
      <c r="AO374" s="9"/>
      <c r="AP374" s="9"/>
      <c r="AQ374" s="2"/>
      <c r="AR374" s="2"/>
      <c r="AS374" s="2"/>
      <c r="AT374" s="2"/>
      <c r="AU374" s="2"/>
      <c r="AV374" s="2"/>
      <c r="AW374" s="2"/>
      <c r="AX374" s="9"/>
      <c r="AY374" s="2"/>
      <c r="AZ374" s="2"/>
      <c r="BA374" s="2"/>
      <c r="BB374" s="9"/>
      <c r="BC374" s="19"/>
      <c r="BD374" s="2"/>
      <c r="BE374" s="2"/>
      <c r="BF374" s="19"/>
      <c r="BG374" s="19"/>
      <c r="BH374" s="19"/>
      <c r="BI374" s="19"/>
      <c r="BJ374" s="19"/>
      <c r="BK374" s="19"/>
      <c r="BL374" s="19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9"/>
      <c r="BX374" s="2"/>
      <c r="BY374" s="2"/>
      <c r="BZ374" s="9"/>
      <c r="CA374" s="2"/>
      <c r="CB374" s="2"/>
      <c r="CC374" s="2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</row>
    <row r="375" spans="1:152" s="5" customFormat="1" hidden="1" x14ac:dyDescent="0.45">
      <c r="A375" t="s">
        <v>116</v>
      </c>
      <c r="B375"/>
      <c r="C375" s="1">
        <v>39566</v>
      </c>
      <c r="D375" s="2"/>
      <c r="E375" s="1"/>
      <c r="F375"/>
      <c r="G375" s="2">
        <v>112</v>
      </c>
      <c r="H375" t="s">
        <v>106</v>
      </c>
      <c r="I375" s="19">
        <v>7.9</v>
      </c>
      <c r="J375">
        <v>750</v>
      </c>
      <c r="K375" s="2">
        <f t="shared" si="4"/>
        <v>168.77637130801685</v>
      </c>
      <c r="L375" s="2"/>
      <c r="M375" s="9"/>
      <c r="N375" s="9"/>
      <c r="O375" s="9"/>
      <c r="P375" s="9"/>
      <c r="Q375" s="2"/>
      <c r="R375" s="2"/>
      <c r="S375" s="2"/>
      <c r="T375" s="2"/>
      <c r="U375" s="2"/>
      <c r="V375" s="2"/>
      <c r="W375" s="2"/>
      <c r="X375" s="9"/>
      <c r="Y375" s="9"/>
      <c r="Z375" s="9"/>
      <c r="AA375" s="9"/>
      <c r="AB375" s="9"/>
      <c r="AC375" s="2">
        <v>458.5514520745719</v>
      </c>
      <c r="AD375" s="9"/>
      <c r="AE375" s="9"/>
      <c r="AF375" s="2">
        <v>229.75288536744614</v>
      </c>
      <c r="AG375" s="9">
        <v>2.8019745790197295</v>
      </c>
      <c r="AH375" s="9"/>
      <c r="AI375" s="9"/>
      <c r="AJ375" s="9"/>
      <c r="AK375" s="9"/>
      <c r="AL375" s="9"/>
      <c r="AM375" s="15">
        <f>AG375/AF375</f>
        <v>1.2195601263237685E-2</v>
      </c>
      <c r="AN375" s="9"/>
      <c r="AO375" s="9"/>
      <c r="AP375" s="9"/>
      <c r="AQ375" s="2">
        <v>0</v>
      </c>
      <c r="AR375" s="2"/>
      <c r="AS375" s="2">
        <v>684.04331291499682</v>
      </c>
      <c r="AT375" s="2"/>
      <c r="AU375" s="2">
        <v>0</v>
      </c>
      <c r="AV375" s="2">
        <v>0</v>
      </c>
      <c r="AW375" s="2">
        <v>684.04331291499682</v>
      </c>
      <c r="AX375" s="9"/>
      <c r="AY375" s="2"/>
      <c r="AZ375" s="2">
        <f>AC375+AF375+AW375</f>
        <v>1372.347650357015</v>
      </c>
      <c r="BA375" s="2"/>
      <c r="BB375" s="9">
        <f>AW375/AZ375</f>
        <v>0.49844754187253032</v>
      </c>
      <c r="BC375" s="19"/>
      <c r="BD375" s="2"/>
      <c r="BE375" s="2"/>
      <c r="BF375" s="19"/>
      <c r="BG375" s="19"/>
      <c r="BH375" s="19"/>
      <c r="BI375" s="19"/>
      <c r="BJ375" s="9">
        <f>AC375/AZ375</f>
        <v>0.33413650830770186</v>
      </c>
      <c r="BK375" s="9">
        <f>AF375/AZ375</f>
        <v>0.16741594981976771</v>
      </c>
      <c r="BL375" s="9">
        <f>AW375/AZ375</f>
        <v>0.49844754187253032</v>
      </c>
      <c r="BM375" s="2">
        <v>163.90691876993307</v>
      </c>
      <c r="BN375" s="2">
        <v>0</v>
      </c>
      <c r="BO375" s="2">
        <v>163.90691876993307</v>
      </c>
      <c r="BP375" s="2">
        <v>0</v>
      </c>
      <c r="BQ375" s="2"/>
      <c r="BR375" s="2"/>
      <c r="BS375" s="2"/>
      <c r="BT375" s="2"/>
      <c r="BU375" s="2">
        <v>0</v>
      </c>
      <c r="BV375" s="2"/>
      <c r="BW375" s="9"/>
      <c r="BX375" s="2"/>
      <c r="BY375" s="2"/>
      <c r="BZ375" s="9"/>
      <c r="CA375" s="2"/>
      <c r="CB375" s="2"/>
      <c r="CC375" s="2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</row>
    <row r="376" spans="1:152" s="5" customFormat="1" hidden="1" x14ac:dyDescent="0.45">
      <c r="A376" t="s">
        <v>116</v>
      </c>
      <c r="B376"/>
      <c r="C376" s="1">
        <v>39568</v>
      </c>
      <c r="D376" s="2">
        <v>8</v>
      </c>
      <c r="E376" t="s">
        <v>197</v>
      </c>
      <c r="F376" t="s">
        <v>14</v>
      </c>
      <c r="G376" s="2">
        <v>114</v>
      </c>
      <c r="H376" t="s">
        <v>106</v>
      </c>
      <c r="I376" s="19">
        <v>7.9</v>
      </c>
      <c r="J376">
        <v>750</v>
      </c>
      <c r="K376" s="2">
        <f t="shared" si="4"/>
        <v>168.77637130801685</v>
      </c>
      <c r="L376" s="2"/>
      <c r="M376" s="9"/>
      <c r="N376" s="19">
        <v>25.4</v>
      </c>
      <c r="O376" s="19"/>
      <c r="P376" s="19"/>
      <c r="Q376" s="2"/>
      <c r="R376" s="2"/>
      <c r="S376" s="2"/>
      <c r="T376" s="2"/>
      <c r="U376" s="2">
        <v>114</v>
      </c>
      <c r="V376" s="2"/>
      <c r="W376" s="2"/>
      <c r="X376" s="9"/>
      <c r="Y376" s="9"/>
      <c r="Z376" s="9"/>
      <c r="AA376" s="9"/>
      <c r="AB376" s="9"/>
      <c r="AC376" s="2"/>
      <c r="AD376" s="9"/>
      <c r="AE376" s="9"/>
      <c r="AF376" s="2"/>
      <c r="AG376" s="9"/>
      <c r="AH376" s="9"/>
      <c r="AI376" s="9"/>
      <c r="AJ376" s="9"/>
      <c r="AK376" s="9"/>
      <c r="AL376" s="9"/>
      <c r="AM376" s="15"/>
      <c r="AN376" s="9"/>
      <c r="AO376" s="9"/>
      <c r="AP376" s="9"/>
      <c r="AQ376" s="2"/>
      <c r="AR376" s="2"/>
      <c r="AS376" s="2"/>
      <c r="AT376" s="2"/>
      <c r="AU376" s="2"/>
      <c r="AV376" s="2"/>
      <c r="AW376" s="2"/>
      <c r="AX376" s="9"/>
      <c r="AY376" s="2"/>
      <c r="AZ376" s="2"/>
      <c r="BA376" s="2"/>
      <c r="BB376" s="9"/>
      <c r="BC376" s="19"/>
      <c r="BD376" s="2"/>
      <c r="BE376" s="2"/>
      <c r="BF376" s="19"/>
      <c r="BG376" s="19"/>
      <c r="BH376" s="19"/>
      <c r="BI376" s="19"/>
      <c r="BJ376" s="19"/>
      <c r="BK376" s="19"/>
      <c r="BL376" s="19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9"/>
      <c r="BX376" s="2"/>
      <c r="BY376" s="2"/>
      <c r="BZ376" s="9"/>
      <c r="CA376" s="2"/>
      <c r="CB376" s="2"/>
      <c r="CC376" s="2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</row>
    <row r="377" spans="1:152" s="5" customFormat="1" hidden="1" x14ac:dyDescent="0.45">
      <c r="A377" t="s">
        <v>116</v>
      </c>
      <c r="B377"/>
      <c r="C377" s="1">
        <v>39596</v>
      </c>
      <c r="D377" s="2"/>
      <c r="E377" s="1"/>
      <c r="F377"/>
      <c r="G377" s="2">
        <v>142</v>
      </c>
      <c r="H377" t="s">
        <v>106</v>
      </c>
      <c r="I377" s="19">
        <v>7.9</v>
      </c>
      <c r="J377">
        <v>750</v>
      </c>
      <c r="K377" s="2">
        <f t="shared" si="4"/>
        <v>168.77637130801685</v>
      </c>
      <c r="L377" s="2"/>
      <c r="M377" s="9"/>
      <c r="N377" s="9"/>
      <c r="O377" s="9"/>
      <c r="P377" s="9"/>
      <c r="Q377" s="2"/>
      <c r="R377" s="2"/>
      <c r="S377" s="2"/>
      <c r="T377" s="2"/>
      <c r="U377" s="2"/>
      <c r="V377" s="2"/>
      <c r="W377" s="2"/>
      <c r="X377" s="9"/>
      <c r="Y377" s="9"/>
      <c r="Z377" s="9"/>
      <c r="AA377" s="9"/>
      <c r="AB377" s="9"/>
      <c r="AC377" s="2">
        <v>456.41496371446175</v>
      </c>
      <c r="AD377" s="9"/>
      <c r="AE377" s="9"/>
      <c r="AF377" s="2">
        <v>127.67554547803684</v>
      </c>
      <c r="AG377" s="9">
        <v>2.0402129674343867</v>
      </c>
      <c r="AH377" s="9"/>
      <c r="AI377" s="9"/>
      <c r="AJ377" s="9"/>
      <c r="AK377" s="9"/>
      <c r="AL377" s="9"/>
      <c r="AM377" s="15">
        <f>AG377/AF377</f>
        <v>1.597966908851273E-2</v>
      </c>
      <c r="AN377" s="9"/>
      <c r="AO377" s="9"/>
      <c r="AP377" s="9"/>
      <c r="AQ377" s="2">
        <v>0</v>
      </c>
      <c r="AR377" s="2"/>
      <c r="AS377" s="2">
        <v>362.40104771741403</v>
      </c>
      <c r="AT377" s="2"/>
      <c r="AU377" s="2">
        <v>13.466101121889201</v>
      </c>
      <c r="AV377" s="2">
        <v>639.29762974586254</v>
      </c>
      <c r="AW377" s="2">
        <v>1015.1647785851658</v>
      </c>
      <c r="AX377" s="9"/>
      <c r="AY377" s="2"/>
      <c r="AZ377" s="2">
        <f>AC377+AF377+AW377</f>
        <v>1599.2552877776643</v>
      </c>
      <c r="BA377" s="2"/>
      <c r="BB377" s="9">
        <f>AW377/AZ377</f>
        <v>0.63477343882717152</v>
      </c>
      <c r="BC377" s="19"/>
      <c r="BD377" s="2"/>
      <c r="BE377" s="2"/>
      <c r="BF377" s="19"/>
      <c r="BG377" s="19"/>
      <c r="BH377" s="19"/>
      <c r="BI377" s="19"/>
      <c r="BJ377" s="9">
        <f>AC377/AZ377</f>
        <v>0.28539218672754801</v>
      </c>
      <c r="BK377" s="9">
        <f>AF377/AZ377</f>
        <v>7.9834374445280479E-2</v>
      </c>
      <c r="BL377" s="9">
        <f>AW377/AZ377</f>
        <v>0.63477343882717152</v>
      </c>
      <c r="BM377" s="2">
        <v>162.96618709102728</v>
      </c>
      <c r="BN377" s="2">
        <v>0</v>
      </c>
      <c r="BO377" s="2">
        <v>64.663387194494248</v>
      </c>
      <c r="BP377" s="2">
        <v>90.228731592782012</v>
      </c>
      <c r="BQ377" s="2"/>
      <c r="BR377" s="2"/>
      <c r="BS377" s="2"/>
      <c r="BT377" s="2"/>
      <c r="BU377" s="2">
        <v>8.0740683037509982</v>
      </c>
      <c r="BV377" s="2"/>
      <c r="BW377" s="9"/>
      <c r="BX377" s="2"/>
      <c r="BY377" s="2"/>
      <c r="BZ377" s="9"/>
      <c r="CA377" s="2"/>
      <c r="CB377" s="2"/>
      <c r="CC377" s="2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</row>
    <row r="378" spans="1:152" s="5" customFormat="1" hidden="1" x14ac:dyDescent="0.45">
      <c r="A378" t="s">
        <v>116</v>
      </c>
      <c r="B378"/>
      <c r="C378" s="1">
        <v>39610</v>
      </c>
      <c r="D378" s="2"/>
      <c r="E378" s="1"/>
      <c r="F378"/>
      <c r="G378" s="2">
        <v>156</v>
      </c>
      <c r="H378" t="s">
        <v>106</v>
      </c>
      <c r="I378" s="19">
        <v>7.9</v>
      </c>
      <c r="J378">
        <v>750</v>
      </c>
      <c r="K378" s="2">
        <f t="shared" si="4"/>
        <v>168.77637130801685</v>
      </c>
      <c r="L378" s="2"/>
      <c r="M378" s="9"/>
      <c r="N378" s="9"/>
      <c r="O378" s="9"/>
      <c r="P378" s="9"/>
      <c r="Q378" s="2"/>
      <c r="R378" s="2"/>
      <c r="S378" s="2"/>
      <c r="T378" s="2"/>
      <c r="U378" s="2"/>
      <c r="V378" s="2"/>
      <c r="W378" s="2"/>
      <c r="X378" s="9"/>
      <c r="Y378" s="9"/>
      <c r="Z378" s="9"/>
      <c r="AA378" s="9"/>
      <c r="AB378" s="9"/>
      <c r="AC378" s="2">
        <v>681.42261494136267</v>
      </c>
      <c r="AD378" s="9"/>
      <c r="AE378" s="9"/>
      <c r="AF378" s="2">
        <v>120.67169175830865</v>
      </c>
      <c r="AG378" s="9"/>
      <c r="AH378" s="9"/>
      <c r="AI378" s="9"/>
      <c r="AJ378" s="9"/>
      <c r="AK378" s="9"/>
      <c r="AL378" s="9"/>
      <c r="AM378" s="15"/>
      <c r="AN378" s="9"/>
      <c r="AO378" s="9"/>
      <c r="AP378" s="9"/>
      <c r="AQ378" s="2">
        <v>0</v>
      </c>
      <c r="AR378" s="2"/>
      <c r="AS378" s="2">
        <v>69.72142190480055</v>
      </c>
      <c r="AT378" s="2"/>
      <c r="AU378" s="2">
        <v>0</v>
      </c>
      <c r="AV378" s="2">
        <v>1124.7793491052228</v>
      </c>
      <c r="AW378" s="2">
        <v>1194.5007710100233</v>
      </c>
      <c r="AX378" s="9"/>
      <c r="AY378" s="2"/>
      <c r="AZ378" s="2">
        <f>AC378+AF378+AW378</f>
        <v>1996.5950777096946</v>
      </c>
      <c r="BA378" s="2"/>
      <c r="BB378" s="9">
        <f>AW378/AZ378</f>
        <v>0.5982689150873004</v>
      </c>
      <c r="BC378" s="19"/>
      <c r="BD378" s="2"/>
      <c r="BE378" s="2"/>
      <c r="BF378" s="19"/>
      <c r="BG378" s="19"/>
      <c r="BH378" s="19"/>
      <c r="BI378" s="19"/>
      <c r="BJ378" s="9">
        <f>AC378/AZ378</f>
        <v>0.34129234442620504</v>
      </c>
      <c r="BK378" s="9">
        <f>AF378/AZ378</f>
        <v>6.0438740486494551E-2</v>
      </c>
      <c r="BL378" s="9">
        <f>AW378/AZ378</f>
        <v>0.5982689150873004</v>
      </c>
      <c r="BM378" s="2">
        <v>157.91604106642862</v>
      </c>
      <c r="BN378" s="2">
        <v>0</v>
      </c>
      <c r="BO378" s="2">
        <v>11.918191778598386</v>
      </c>
      <c r="BP378" s="2">
        <v>145.99784928783023</v>
      </c>
      <c r="BQ378" s="2"/>
      <c r="BR378" s="2"/>
      <c r="BS378" s="2"/>
      <c r="BT378" s="2"/>
      <c r="BU378" s="2">
        <v>0</v>
      </c>
      <c r="BV378" s="2"/>
      <c r="BW378" s="9"/>
      <c r="BX378" s="2"/>
      <c r="BY378" s="2"/>
      <c r="BZ378" s="9"/>
      <c r="CA378" s="2"/>
      <c r="CB378" s="2"/>
      <c r="CC378" s="2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</row>
    <row r="379" spans="1:152" s="5" customFormat="1" hidden="1" x14ac:dyDescent="0.45">
      <c r="A379" t="s">
        <v>116</v>
      </c>
      <c r="B379"/>
      <c r="C379" s="1">
        <v>39613</v>
      </c>
      <c r="D379" s="2">
        <v>9</v>
      </c>
      <c r="E379" s="1" t="s">
        <v>196</v>
      </c>
      <c r="F379" t="s">
        <v>15</v>
      </c>
      <c r="G379" s="2">
        <v>159</v>
      </c>
      <c r="H379" t="s">
        <v>106</v>
      </c>
      <c r="I379" s="19">
        <v>7.9</v>
      </c>
      <c r="J379">
        <v>750</v>
      </c>
      <c r="K379" s="2">
        <f t="shared" si="4"/>
        <v>168.77637130801685</v>
      </c>
      <c r="L379" s="2"/>
      <c r="M379" s="9"/>
      <c r="N379" s="9"/>
      <c r="O379" s="9"/>
      <c r="P379" s="9"/>
      <c r="Q379" s="2"/>
      <c r="R379" s="2"/>
      <c r="S379" s="2"/>
      <c r="T379" s="2"/>
      <c r="U379" s="2"/>
      <c r="V379" s="2">
        <v>159</v>
      </c>
      <c r="W379" s="2"/>
      <c r="X379" s="9"/>
      <c r="Y379" s="9"/>
      <c r="Z379" s="9"/>
      <c r="AA379" s="9"/>
      <c r="AB379" s="9"/>
      <c r="AC379" s="2"/>
      <c r="AD379" s="9"/>
      <c r="AE379" s="9"/>
      <c r="AF379" s="2"/>
      <c r="AG379" s="9"/>
      <c r="AH379" s="9"/>
      <c r="AI379" s="9"/>
      <c r="AJ379" s="9"/>
      <c r="AK379" s="9"/>
      <c r="AL379" s="9"/>
      <c r="AM379" s="15"/>
      <c r="AN379" s="9"/>
      <c r="AO379" s="9"/>
      <c r="AP379" s="9"/>
      <c r="AQ379" s="2"/>
      <c r="AR379" s="2"/>
      <c r="AS379" s="2"/>
      <c r="AT379" s="2"/>
      <c r="AU379" s="2"/>
      <c r="AV379" s="2"/>
      <c r="AW379" s="2"/>
      <c r="AX379" s="9"/>
      <c r="AY379" s="2"/>
      <c r="AZ379" s="2"/>
      <c r="BA379" s="2"/>
      <c r="BB379" s="9"/>
      <c r="BC379" s="19"/>
      <c r="BD379" s="2"/>
      <c r="BE379" s="2"/>
      <c r="BF379" s="19"/>
      <c r="BG379" s="19"/>
      <c r="BH379" s="19"/>
      <c r="BI379" s="19"/>
      <c r="BJ379" s="19"/>
      <c r="BK379" s="19"/>
      <c r="BL379" s="19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9"/>
      <c r="BX379" s="2"/>
      <c r="BY379" s="2"/>
      <c r="BZ379" s="9"/>
      <c r="CA379" s="2"/>
      <c r="CB379" s="2"/>
      <c r="CC379" s="2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</row>
    <row r="380" spans="1:152" s="5" customFormat="1" hidden="1" x14ac:dyDescent="0.45">
      <c r="A380" t="s">
        <v>121</v>
      </c>
      <c r="B380"/>
      <c r="C380" s="1">
        <v>39783</v>
      </c>
      <c r="D380" s="2">
        <v>1</v>
      </c>
      <c r="E380" s="1" t="s">
        <v>198</v>
      </c>
      <c r="F380" t="s">
        <v>10</v>
      </c>
      <c r="G380">
        <v>0</v>
      </c>
      <c r="H380" t="s">
        <v>103</v>
      </c>
      <c r="I380" s="19">
        <v>8.3000000000000007</v>
      </c>
      <c r="J380">
        <v>750</v>
      </c>
      <c r="K380" s="2">
        <f t="shared" si="4"/>
        <v>160.64257028112448</v>
      </c>
      <c r="L380" s="2"/>
      <c r="M380" s="9"/>
      <c r="N380" s="9"/>
      <c r="O380" s="9"/>
      <c r="P380" s="9"/>
      <c r="Q380" s="2"/>
      <c r="R380" s="2"/>
      <c r="S380" s="2"/>
      <c r="T380" s="2"/>
      <c r="U380" s="2"/>
      <c r="V380" s="2"/>
      <c r="W380" s="2"/>
      <c r="X380" s="9"/>
      <c r="Y380" s="9"/>
      <c r="Z380" s="9"/>
      <c r="AA380" s="9"/>
      <c r="AB380" s="9"/>
      <c r="AC380" s="2"/>
      <c r="AD380" s="9"/>
      <c r="AE380" s="9"/>
      <c r="AF380" s="2"/>
      <c r="AG380" s="9"/>
      <c r="AH380" s="9"/>
      <c r="AI380" s="9"/>
      <c r="AJ380" s="9"/>
      <c r="AK380" s="9"/>
      <c r="AL380" s="9"/>
      <c r="AM380" s="15"/>
      <c r="AN380" s="9"/>
      <c r="AO380" s="9"/>
      <c r="AP380" s="9"/>
      <c r="AQ380" s="2">
        <v>0</v>
      </c>
      <c r="AR380" s="2"/>
      <c r="AS380" s="2">
        <v>0</v>
      </c>
      <c r="AT380" s="2"/>
      <c r="AU380" s="2">
        <v>0</v>
      </c>
      <c r="AV380" s="2">
        <v>0</v>
      </c>
      <c r="AW380" s="2"/>
      <c r="AX380" s="9"/>
      <c r="AY380" s="2"/>
      <c r="AZ380" s="2"/>
      <c r="BA380" s="2"/>
      <c r="BB380" s="9"/>
      <c r="BC380" s="19"/>
      <c r="BD380" s="2"/>
      <c r="BE380" s="2"/>
      <c r="BF380" s="19"/>
      <c r="BG380" s="19"/>
      <c r="BH380" s="19"/>
      <c r="BI380" s="19"/>
      <c r="BJ380" s="19"/>
      <c r="BK380" s="19"/>
      <c r="BL380" s="19"/>
      <c r="BM380" s="2">
        <v>0</v>
      </c>
      <c r="BN380" s="2">
        <v>0</v>
      </c>
      <c r="BO380" s="2">
        <v>0</v>
      </c>
      <c r="BP380" s="2">
        <v>0</v>
      </c>
      <c r="BQ380" s="2"/>
      <c r="BR380" s="2"/>
      <c r="BS380" s="2"/>
      <c r="BT380" s="2"/>
      <c r="BU380" s="2">
        <v>0</v>
      </c>
      <c r="BV380" s="2"/>
      <c r="BW380" s="9"/>
      <c r="BX380" s="2"/>
      <c r="BY380" s="2"/>
      <c r="BZ380" s="9"/>
      <c r="CA380" s="2"/>
      <c r="CB380" s="2"/>
      <c r="CC380" s="2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</row>
    <row r="381" spans="1:152" s="5" customFormat="1" hidden="1" x14ac:dyDescent="0.45">
      <c r="A381" t="s">
        <v>121</v>
      </c>
      <c r="B381"/>
      <c r="C381" s="1">
        <v>39798</v>
      </c>
      <c r="D381" s="2"/>
      <c r="E381" s="1"/>
      <c r="F381"/>
      <c r="G381">
        <v>15</v>
      </c>
      <c r="H381" t="s">
        <v>103</v>
      </c>
      <c r="I381" s="19">
        <v>8.3000000000000007</v>
      </c>
      <c r="J381">
        <v>750</v>
      </c>
      <c r="K381" s="2">
        <f t="shared" si="4"/>
        <v>160.64257028112448</v>
      </c>
      <c r="L381" s="2"/>
      <c r="M381" s="9"/>
      <c r="N381" s="19">
        <v>5.75</v>
      </c>
      <c r="O381" s="19"/>
      <c r="P381" s="19"/>
      <c r="Q381" s="2"/>
      <c r="R381" s="2"/>
      <c r="S381" s="2"/>
      <c r="T381" s="2"/>
      <c r="U381" s="2"/>
      <c r="V381" s="2"/>
      <c r="W381" s="2"/>
      <c r="X381" s="9"/>
      <c r="Y381" s="9"/>
      <c r="Z381" s="9"/>
      <c r="AA381" s="9"/>
      <c r="AB381" s="9"/>
      <c r="AC381" s="2"/>
      <c r="AD381" s="9"/>
      <c r="AE381" s="9"/>
      <c r="AF381" s="2"/>
      <c r="AG381" s="9"/>
      <c r="AH381" s="9"/>
      <c r="AI381" s="9"/>
      <c r="AJ381" s="9"/>
      <c r="AK381" s="9"/>
      <c r="AL381" s="9"/>
      <c r="AM381" s="15"/>
      <c r="AN381" s="9"/>
      <c r="AO381" s="9"/>
      <c r="AP381" s="9"/>
      <c r="AQ381" s="2"/>
      <c r="AR381" s="2"/>
      <c r="AS381" s="2"/>
      <c r="AT381" s="2"/>
      <c r="AU381" s="2"/>
      <c r="AV381" s="2"/>
      <c r="AW381" s="2"/>
      <c r="AX381" s="9"/>
      <c r="AY381" s="2"/>
      <c r="AZ381" s="2"/>
      <c r="BA381" s="2"/>
      <c r="BB381" s="9"/>
      <c r="BC381" s="19"/>
      <c r="BD381" s="2"/>
      <c r="BE381" s="2"/>
      <c r="BF381" s="19"/>
      <c r="BG381" s="19"/>
      <c r="BH381" s="19"/>
      <c r="BI381" s="19"/>
      <c r="BJ381" s="19"/>
      <c r="BK381" s="19"/>
      <c r="BL381" s="19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9"/>
      <c r="BX381" s="2"/>
      <c r="BY381" s="2"/>
      <c r="BZ381" s="9"/>
      <c r="CA381" s="2"/>
      <c r="CB381" s="2"/>
      <c r="CC381" s="2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</row>
    <row r="382" spans="1:152" s="5" customFormat="1" hidden="1" x14ac:dyDescent="0.45">
      <c r="A382" t="s">
        <v>121</v>
      </c>
      <c r="B382"/>
      <c r="C382" s="1">
        <v>39804</v>
      </c>
      <c r="D382" s="2">
        <v>4</v>
      </c>
      <c r="E382" t="s">
        <v>199</v>
      </c>
      <c r="F382" t="s">
        <v>12</v>
      </c>
      <c r="G382">
        <v>21</v>
      </c>
      <c r="H382" t="s">
        <v>103</v>
      </c>
      <c r="I382" s="19">
        <v>8.3000000000000007</v>
      </c>
      <c r="J382">
        <v>750</v>
      </c>
      <c r="K382" s="2">
        <f t="shared" si="4"/>
        <v>160.64257028112448</v>
      </c>
      <c r="L382" s="2"/>
      <c r="M382" s="9"/>
      <c r="N382" s="9"/>
      <c r="O382" s="9"/>
      <c r="P382" s="9"/>
      <c r="Q382" s="2"/>
      <c r="R382" s="2">
        <v>21</v>
      </c>
      <c r="S382" s="2"/>
      <c r="T382" s="2"/>
      <c r="U382" s="2"/>
      <c r="V382" s="2"/>
      <c r="W382" s="2"/>
      <c r="X382" s="9"/>
      <c r="Y382" s="9"/>
      <c r="Z382" s="9"/>
      <c r="AA382" s="9"/>
      <c r="AB382" s="9"/>
      <c r="AC382" s="2"/>
      <c r="AD382" s="9"/>
      <c r="AE382" s="9"/>
      <c r="AF382" s="2"/>
      <c r="AG382" s="9"/>
      <c r="AH382" s="9"/>
      <c r="AI382" s="9"/>
      <c r="AJ382" s="9"/>
      <c r="AK382" s="9"/>
      <c r="AL382" s="9"/>
      <c r="AM382" s="15"/>
      <c r="AN382" s="9"/>
      <c r="AO382" s="9"/>
      <c r="AP382" s="9"/>
      <c r="AQ382" s="2"/>
      <c r="AR382" s="2"/>
      <c r="AS382" s="2"/>
      <c r="AT382" s="2"/>
      <c r="AU382" s="2"/>
      <c r="AV382" s="2"/>
      <c r="AW382" s="2"/>
      <c r="AX382" s="9"/>
      <c r="AY382" s="2"/>
      <c r="AZ382" s="2"/>
      <c r="BA382" s="2"/>
      <c r="BB382" s="9"/>
      <c r="BC382" s="19"/>
      <c r="BD382" s="2"/>
      <c r="BE382" s="2"/>
      <c r="BF382" s="19"/>
      <c r="BG382" s="19"/>
      <c r="BH382" s="19"/>
      <c r="BI382" s="19"/>
      <c r="BJ382" s="19"/>
      <c r="BK382" s="19"/>
      <c r="BL382" s="19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9"/>
      <c r="BX382" s="2"/>
      <c r="BY382" s="2"/>
      <c r="BZ382" s="9"/>
      <c r="CA382" s="2"/>
      <c r="CB382" s="2"/>
      <c r="CC382" s="2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</row>
    <row r="383" spans="1:152" s="5" customFormat="1" hidden="1" x14ac:dyDescent="0.45">
      <c r="A383" t="s">
        <v>121</v>
      </c>
      <c r="B383"/>
      <c r="C383" s="1">
        <v>39806</v>
      </c>
      <c r="D383" s="2"/>
      <c r="E383" s="1"/>
      <c r="F383"/>
      <c r="G383">
        <v>23</v>
      </c>
      <c r="H383" t="s">
        <v>103</v>
      </c>
      <c r="I383" s="19">
        <v>8.3000000000000007</v>
      </c>
      <c r="J383">
        <v>750</v>
      </c>
      <c r="K383" s="2">
        <f t="shared" si="4"/>
        <v>160.64257028112448</v>
      </c>
      <c r="L383" s="2"/>
      <c r="M383" s="9"/>
      <c r="N383" s="19">
        <v>9.1999999999999993</v>
      </c>
      <c r="O383" s="19"/>
      <c r="P383" s="19"/>
      <c r="Q383" s="2"/>
      <c r="R383" s="2"/>
      <c r="S383" s="2"/>
      <c r="T383" s="2"/>
      <c r="U383" s="2"/>
      <c r="V383" s="2"/>
      <c r="W383" s="2"/>
      <c r="X383" s="9"/>
      <c r="Y383" s="9"/>
      <c r="Z383" s="9"/>
      <c r="AA383" s="9"/>
      <c r="AB383" s="9"/>
      <c r="AC383" s="2"/>
      <c r="AD383" s="9"/>
      <c r="AE383" s="9"/>
      <c r="AF383" s="2"/>
      <c r="AG383" s="9"/>
      <c r="AH383" s="9"/>
      <c r="AI383" s="9"/>
      <c r="AJ383" s="9"/>
      <c r="AK383" s="9"/>
      <c r="AL383" s="9"/>
      <c r="AM383" s="15"/>
      <c r="AN383" s="9"/>
      <c r="AO383" s="9"/>
      <c r="AP383" s="9"/>
      <c r="AQ383" s="2"/>
      <c r="AR383" s="2"/>
      <c r="AS383" s="2"/>
      <c r="AT383" s="2"/>
      <c r="AU383" s="2"/>
      <c r="AV383" s="2"/>
      <c r="AW383" s="2"/>
      <c r="AX383" s="9"/>
      <c r="AY383" s="2"/>
      <c r="AZ383" s="2"/>
      <c r="BA383" s="2"/>
      <c r="BB383" s="9"/>
      <c r="BC383" s="19"/>
      <c r="BD383" s="2"/>
      <c r="BE383" s="2"/>
      <c r="BF383" s="19"/>
      <c r="BG383" s="19"/>
      <c r="BH383" s="19"/>
      <c r="BI383" s="19"/>
      <c r="BJ383" s="19"/>
      <c r="BK383" s="19"/>
      <c r="BL383" s="19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9"/>
      <c r="BX383" s="2"/>
      <c r="BY383" s="2"/>
      <c r="BZ383" s="9"/>
      <c r="CA383" s="2"/>
      <c r="CB383" s="2"/>
      <c r="CC383" s="2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</row>
    <row r="384" spans="1:152" s="5" customFormat="1" hidden="1" x14ac:dyDescent="0.45">
      <c r="A384" t="s">
        <v>121</v>
      </c>
      <c r="B384"/>
      <c r="C384" s="1">
        <v>39813</v>
      </c>
      <c r="D384" s="2"/>
      <c r="E384" s="1"/>
      <c r="F384"/>
      <c r="G384">
        <v>30</v>
      </c>
      <c r="H384" t="s">
        <v>103</v>
      </c>
      <c r="I384" s="19">
        <v>8.3000000000000007</v>
      </c>
      <c r="J384">
        <v>750</v>
      </c>
      <c r="K384" s="2">
        <f t="shared" si="4"/>
        <v>160.64257028112448</v>
      </c>
      <c r="L384" s="2"/>
      <c r="M384" s="9"/>
      <c r="N384" s="19">
        <v>11.05</v>
      </c>
      <c r="O384" s="19"/>
      <c r="P384" s="19"/>
      <c r="Q384" s="2"/>
      <c r="R384" s="2"/>
      <c r="S384" s="2"/>
      <c r="T384" s="2"/>
      <c r="U384" s="2"/>
      <c r="V384" s="2"/>
      <c r="W384" s="2"/>
      <c r="X384" s="9"/>
      <c r="Y384" s="9"/>
      <c r="Z384" s="9"/>
      <c r="AA384" s="9"/>
      <c r="AB384" s="9"/>
      <c r="AC384" s="2"/>
      <c r="AD384" s="9"/>
      <c r="AE384" s="9"/>
      <c r="AF384" s="2"/>
      <c r="AG384" s="9"/>
      <c r="AH384" s="9"/>
      <c r="AI384" s="9"/>
      <c r="AJ384" s="9"/>
      <c r="AK384" s="9"/>
      <c r="AL384" s="9"/>
      <c r="AM384" s="15"/>
      <c r="AN384" s="9"/>
      <c r="AO384" s="9"/>
      <c r="AP384" s="9"/>
      <c r="AQ384" s="2"/>
      <c r="AR384" s="2"/>
      <c r="AS384" s="2"/>
      <c r="AT384" s="2"/>
      <c r="AU384" s="2"/>
      <c r="AV384" s="2"/>
      <c r="AW384" s="2"/>
      <c r="AX384" s="9"/>
      <c r="AY384" s="2"/>
      <c r="AZ384" s="2"/>
      <c r="BA384" s="2"/>
      <c r="BB384" s="9"/>
      <c r="BC384" s="19"/>
      <c r="BD384" s="2"/>
      <c r="BE384" s="2"/>
      <c r="BF384" s="19"/>
      <c r="BG384" s="19"/>
      <c r="BH384" s="19"/>
      <c r="BI384" s="19"/>
      <c r="BJ384" s="19"/>
      <c r="BK384" s="19"/>
      <c r="BL384" s="19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9"/>
      <c r="BX384" s="2"/>
      <c r="BY384" s="2"/>
      <c r="BZ384" s="9"/>
      <c r="CA384" s="2"/>
      <c r="CB384" s="2"/>
      <c r="CC384" s="2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</row>
    <row r="385" spans="1:152" s="5" customFormat="1" hidden="1" x14ac:dyDescent="0.45">
      <c r="A385" t="s">
        <v>121</v>
      </c>
      <c r="B385"/>
      <c r="C385" s="1">
        <v>39818</v>
      </c>
      <c r="D385" s="2"/>
      <c r="E385" s="1"/>
      <c r="F385"/>
      <c r="G385">
        <v>35</v>
      </c>
      <c r="H385" t="s">
        <v>103</v>
      </c>
      <c r="I385" s="19">
        <v>8.3000000000000007</v>
      </c>
      <c r="J385">
        <v>750</v>
      </c>
      <c r="K385" s="2">
        <f t="shared" si="4"/>
        <v>160.64257028112448</v>
      </c>
      <c r="L385" s="2"/>
      <c r="M385" s="9"/>
      <c r="N385" s="9"/>
      <c r="O385" s="9"/>
      <c r="P385" s="9"/>
      <c r="Q385" s="2"/>
      <c r="R385" s="2"/>
      <c r="S385" s="2"/>
      <c r="T385" s="2"/>
      <c r="U385" s="2"/>
      <c r="V385" s="2"/>
      <c r="W385" s="2"/>
      <c r="X385" s="9"/>
      <c r="Y385" s="9"/>
      <c r="Z385" s="9"/>
      <c r="AA385" s="9"/>
      <c r="AB385" s="9"/>
      <c r="AC385" s="2"/>
      <c r="AD385" s="9"/>
      <c r="AE385" s="9"/>
      <c r="AF385" s="2">
        <v>111.77244661249192</v>
      </c>
      <c r="AG385" s="9">
        <v>1.5990840160604942</v>
      </c>
      <c r="AH385" s="9"/>
      <c r="AI385" s="9"/>
      <c r="AJ385" s="9"/>
      <c r="AK385" s="9"/>
      <c r="AL385" s="9"/>
      <c r="AM385" s="15">
        <f>AG385/AF385</f>
        <v>1.4306602964542938E-2</v>
      </c>
      <c r="AN385" s="9"/>
      <c r="AO385" s="9"/>
      <c r="AP385" s="9"/>
      <c r="AQ385" s="2">
        <v>0</v>
      </c>
      <c r="AR385" s="2"/>
      <c r="AS385" s="2">
        <v>0</v>
      </c>
      <c r="AT385" s="2"/>
      <c r="AU385" s="2">
        <v>0</v>
      </c>
      <c r="AV385" s="2">
        <v>0</v>
      </c>
      <c r="AW385" s="2"/>
      <c r="AX385" s="9"/>
      <c r="AY385" s="2"/>
      <c r="AZ385" s="2">
        <f>AC385+AF385+AW385</f>
        <v>111.77244661249192</v>
      </c>
      <c r="BA385" s="2"/>
      <c r="BB385" s="9">
        <f>AW385/AZ385</f>
        <v>0</v>
      </c>
      <c r="BC385" s="19"/>
      <c r="BD385" s="2"/>
      <c r="BE385" s="2"/>
      <c r="BF385" s="19"/>
      <c r="BG385" s="19"/>
      <c r="BH385" s="19"/>
      <c r="BI385" s="19"/>
      <c r="BJ385" s="9">
        <f>AC385/AZ385</f>
        <v>0</v>
      </c>
      <c r="BK385" s="9">
        <f>AF385/AZ385</f>
        <v>1</v>
      </c>
      <c r="BL385" s="9">
        <f>AW385/AZ385</f>
        <v>0</v>
      </c>
      <c r="BM385" s="2">
        <v>180.78249125934727</v>
      </c>
      <c r="BN385" s="2">
        <v>180.78249125934727</v>
      </c>
      <c r="BO385" s="2">
        <v>0</v>
      </c>
      <c r="BP385" s="2">
        <v>0</v>
      </c>
      <c r="BQ385" s="2"/>
      <c r="BR385" s="2"/>
      <c r="BS385" s="2"/>
      <c r="BT385" s="2"/>
      <c r="BU385" s="2">
        <v>0</v>
      </c>
      <c r="BV385" s="2"/>
      <c r="BW385" s="9"/>
      <c r="BX385" s="2"/>
      <c r="BY385" s="2"/>
      <c r="BZ385" s="9"/>
      <c r="CA385" s="2"/>
      <c r="CB385" s="2"/>
      <c r="CC385" s="2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</row>
    <row r="386" spans="1:152" s="5" customFormat="1" hidden="1" x14ac:dyDescent="0.45">
      <c r="A386" t="s">
        <v>121</v>
      </c>
      <c r="B386"/>
      <c r="C386" s="1">
        <v>39819</v>
      </c>
      <c r="D386" s="2"/>
      <c r="E386" s="1"/>
      <c r="F386"/>
      <c r="G386">
        <v>36</v>
      </c>
      <c r="H386" t="s">
        <v>103</v>
      </c>
      <c r="I386" s="19">
        <v>8.3000000000000007</v>
      </c>
      <c r="J386">
        <v>750</v>
      </c>
      <c r="K386" s="2">
        <f t="shared" si="4"/>
        <v>160.64257028112448</v>
      </c>
      <c r="L386" s="2"/>
      <c r="M386" s="9"/>
      <c r="N386" s="19">
        <v>14.55</v>
      </c>
      <c r="O386" s="19"/>
      <c r="P386" s="19"/>
      <c r="Q386" s="2"/>
      <c r="R386" s="2"/>
      <c r="S386" s="2"/>
      <c r="T386" s="2"/>
      <c r="U386" s="2"/>
      <c r="V386" s="2"/>
      <c r="W386" s="2"/>
      <c r="X386" s="9"/>
      <c r="Y386" s="9"/>
      <c r="Z386" s="9"/>
      <c r="AA386" s="9"/>
      <c r="AB386" s="9"/>
      <c r="AC386" s="2"/>
      <c r="AD386" s="9"/>
      <c r="AE386" s="9"/>
      <c r="AF386" s="2"/>
      <c r="AG386" s="9"/>
      <c r="AH386" s="9"/>
      <c r="AI386" s="9"/>
      <c r="AJ386" s="9"/>
      <c r="AK386" s="9"/>
      <c r="AL386" s="9"/>
      <c r="AM386" s="15"/>
      <c r="AN386" s="9"/>
      <c r="AO386" s="9"/>
      <c r="AP386" s="9"/>
      <c r="AQ386" s="2"/>
      <c r="AR386" s="2"/>
      <c r="AS386" s="2"/>
      <c r="AT386" s="2"/>
      <c r="AU386" s="2"/>
      <c r="AV386" s="2"/>
      <c r="AW386" s="2"/>
      <c r="AX386" s="9"/>
      <c r="AY386" s="2"/>
      <c r="AZ386" s="2"/>
      <c r="BA386" s="2"/>
      <c r="BB386" s="9"/>
      <c r="BC386" s="19"/>
      <c r="BD386" s="2"/>
      <c r="BE386" s="2"/>
      <c r="BF386" s="19"/>
      <c r="BG386" s="19"/>
      <c r="BH386" s="19"/>
      <c r="BI386" s="19"/>
      <c r="BJ386" s="19"/>
      <c r="BK386" s="19"/>
      <c r="BL386" s="19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9"/>
      <c r="BX386" s="2"/>
      <c r="BY386" s="2"/>
      <c r="BZ386" s="9"/>
      <c r="CA386" s="2"/>
      <c r="CB386" s="2"/>
      <c r="CC386" s="2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</row>
    <row r="387" spans="1:152" s="5" customFormat="1" hidden="1" x14ac:dyDescent="0.45">
      <c r="A387" t="s">
        <v>121</v>
      </c>
      <c r="B387"/>
      <c r="C387" s="1">
        <v>39825</v>
      </c>
      <c r="D387" s="2">
        <v>4</v>
      </c>
      <c r="E387" t="s">
        <v>195</v>
      </c>
      <c r="F387" t="s">
        <v>13</v>
      </c>
      <c r="G387">
        <v>42</v>
      </c>
      <c r="H387" t="s">
        <v>103</v>
      </c>
      <c r="I387" s="19">
        <v>8.3000000000000007</v>
      </c>
      <c r="J387">
        <v>750</v>
      </c>
      <c r="K387" s="2">
        <f t="shared" si="4"/>
        <v>160.64257028112448</v>
      </c>
      <c r="L387" s="2"/>
      <c r="M387" s="9"/>
      <c r="N387" s="9"/>
      <c r="O387" s="9"/>
      <c r="P387" s="9"/>
      <c r="Q387" s="2"/>
      <c r="R387" s="2"/>
      <c r="S387" s="2">
        <v>42</v>
      </c>
      <c r="T387" s="2"/>
      <c r="U387" s="2"/>
      <c r="V387" s="2"/>
      <c r="W387" s="2"/>
      <c r="X387" s="9"/>
      <c r="Y387" s="9"/>
      <c r="Z387" s="9"/>
      <c r="AA387" s="9"/>
      <c r="AB387" s="9"/>
      <c r="AC387" s="2">
        <v>193.11159392194858</v>
      </c>
      <c r="AD387" s="9"/>
      <c r="AE387" s="9"/>
      <c r="AF387" s="2">
        <v>176.62434780885332</v>
      </c>
      <c r="AG387" s="9">
        <v>3.7587160265084436</v>
      </c>
      <c r="AH387" s="9"/>
      <c r="AI387" s="9"/>
      <c r="AJ387" s="9"/>
      <c r="AK387" s="9"/>
      <c r="AL387" s="9"/>
      <c r="AM387" s="15">
        <f>AG387/AF387</f>
        <v>2.1280848722941684E-2</v>
      </c>
      <c r="AN387" s="9"/>
      <c r="AO387" s="9"/>
      <c r="AP387" s="9"/>
      <c r="AQ387" s="2">
        <v>21.146160006906314</v>
      </c>
      <c r="AR387" s="2"/>
      <c r="AS387" s="2">
        <v>2.5303568330122532</v>
      </c>
      <c r="AT387" s="2"/>
      <c r="AU387" s="2">
        <v>0</v>
      </c>
      <c r="AV387" s="2">
        <v>0</v>
      </c>
      <c r="AW387" s="2">
        <v>23.676516839918566</v>
      </c>
      <c r="AX387" s="9"/>
      <c r="AY387" s="2"/>
      <c r="AZ387" s="2">
        <f>AC387+AF387+AW387</f>
        <v>393.41245857072045</v>
      </c>
      <c r="BA387" s="2"/>
      <c r="BB387" s="9">
        <f>AW387/AZ387</f>
        <v>6.0182427689087631E-2</v>
      </c>
      <c r="BC387" s="19"/>
      <c r="BD387" s="2"/>
      <c r="BE387" s="2"/>
      <c r="BF387" s="19"/>
      <c r="BG387" s="19"/>
      <c r="BH387" s="19"/>
      <c r="BI387" s="19"/>
      <c r="BJ387" s="9">
        <f>AC387/AZ387</f>
        <v>0.49086293459929797</v>
      </c>
      <c r="BK387" s="9">
        <f>AF387/AZ387</f>
        <v>0.44895463771161442</v>
      </c>
      <c r="BL387" s="9">
        <f>AW387/AZ387</f>
        <v>6.0182427689087631E-2</v>
      </c>
      <c r="BM387" s="2">
        <v>234.15089200422833</v>
      </c>
      <c r="BN387" s="2">
        <v>227.24211980620129</v>
      </c>
      <c r="BO387" s="2">
        <v>6.9087721980270445</v>
      </c>
      <c r="BP387" s="2">
        <v>0</v>
      </c>
      <c r="BQ387" s="2"/>
      <c r="BR387" s="2"/>
      <c r="BS387" s="2"/>
      <c r="BT387" s="2"/>
      <c r="BU387" s="2">
        <v>0</v>
      </c>
      <c r="BV387" s="2"/>
      <c r="BW387" s="9"/>
      <c r="BX387" s="2"/>
      <c r="BY387" s="2"/>
      <c r="BZ387" s="9"/>
      <c r="CA387" s="2"/>
      <c r="CB387" s="2"/>
      <c r="CC387" s="2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</row>
    <row r="388" spans="1:152" s="5" customFormat="1" hidden="1" x14ac:dyDescent="0.45">
      <c r="A388" t="s">
        <v>121</v>
      </c>
      <c r="B388"/>
      <c r="C388" s="1">
        <v>39827</v>
      </c>
      <c r="D388" s="2"/>
      <c r="E388" s="1"/>
      <c r="F388"/>
      <c r="G388">
        <v>44</v>
      </c>
      <c r="H388" t="s">
        <v>103</v>
      </c>
      <c r="I388" s="19">
        <v>8.3000000000000007</v>
      </c>
      <c r="J388">
        <v>750</v>
      </c>
      <c r="K388" s="2">
        <f t="shared" si="4"/>
        <v>160.64257028112448</v>
      </c>
      <c r="L388" s="2"/>
      <c r="M388" s="9"/>
      <c r="N388" s="19">
        <v>16.149999999999999</v>
      </c>
      <c r="O388" s="19"/>
      <c r="P388" s="19"/>
      <c r="Q388" s="2"/>
      <c r="R388" s="2"/>
      <c r="S388" s="2"/>
      <c r="T388" s="2"/>
      <c r="U388" s="2"/>
      <c r="V388" s="2"/>
      <c r="W388" s="2"/>
      <c r="X388" s="9"/>
      <c r="Y388" s="9"/>
      <c r="Z388" s="9"/>
      <c r="AA388" s="9"/>
      <c r="AB388" s="9"/>
      <c r="AC388" s="2"/>
      <c r="AD388" s="9"/>
      <c r="AE388" s="9"/>
      <c r="AF388" s="2"/>
      <c r="AG388" s="9"/>
      <c r="AH388" s="9"/>
      <c r="AI388" s="9"/>
      <c r="AJ388" s="9"/>
      <c r="AK388" s="9"/>
      <c r="AL388" s="9"/>
      <c r="AM388" s="15"/>
      <c r="AN388" s="9"/>
      <c r="AO388" s="9"/>
      <c r="AP388" s="9"/>
      <c r="AQ388" s="2"/>
      <c r="AR388" s="2"/>
      <c r="AS388" s="2"/>
      <c r="AT388" s="2"/>
      <c r="AU388" s="2"/>
      <c r="AV388" s="2"/>
      <c r="AW388" s="2"/>
      <c r="AX388" s="9"/>
      <c r="AY388" s="2"/>
      <c r="AZ388" s="2"/>
      <c r="BA388" s="2"/>
      <c r="BB388" s="9"/>
      <c r="BC388" s="19"/>
      <c r="BD388" s="2"/>
      <c r="BE388" s="2"/>
      <c r="BF388" s="19"/>
      <c r="BG388" s="19"/>
      <c r="BH388" s="19"/>
      <c r="BI388" s="19"/>
      <c r="BJ388" s="19"/>
      <c r="BK388" s="19"/>
      <c r="BL388" s="19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9"/>
      <c r="BX388" s="2"/>
      <c r="BY388" s="2"/>
      <c r="BZ388" s="9"/>
      <c r="CA388" s="2"/>
      <c r="CB388" s="2"/>
      <c r="CC388" s="2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</row>
    <row r="389" spans="1:152" hidden="1" x14ac:dyDescent="0.45">
      <c r="A389" t="s">
        <v>121</v>
      </c>
      <c r="C389" s="1">
        <v>39833</v>
      </c>
      <c r="D389" s="2"/>
      <c r="E389" s="1"/>
      <c r="G389">
        <v>50</v>
      </c>
      <c r="H389" t="s">
        <v>103</v>
      </c>
      <c r="I389" s="19">
        <v>8.3000000000000007</v>
      </c>
      <c r="J389">
        <v>750</v>
      </c>
      <c r="K389" s="2">
        <f t="shared" si="4"/>
        <v>160.64257028112448</v>
      </c>
      <c r="L389" s="2"/>
      <c r="M389" s="9"/>
      <c r="N389" s="19">
        <v>17.850000000000001</v>
      </c>
      <c r="O389" s="19"/>
      <c r="P389" s="19"/>
      <c r="Q389" s="2"/>
      <c r="R389" s="2"/>
      <c r="S389" s="2"/>
      <c r="T389" s="2"/>
      <c r="U389" s="2"/>
      <c r="V389" s="2"/>
      <c r="W389" s="2"/>
      <c r="X389" s="9"/>
      <c r="Y389" s="9"/>
      <c r="Z389" s="9"/>
      <c r="AA389" s="9"/>
      <c r="AB389" s="9"/>
      <c r="AC389" s="2"/>
      <c r="AD389" s="9"/>
      <c r="AE389" s="9"/>
      <c r="AF389" s="2"/>
      <c r="AG389" s="9"/>
      <c r="AH389" s="9"/>
      <c r="AI389" s="9"/>
      <c r="AJ389" s="9"/>
      <c r="AK389" s="9"/>
      <c r="AL389" s="9"/>
      <c r="AM389" s="15"/>
      <c r="AN389" s="9"/>
      <c r="AO389" s="9"/>
      <c r="AP389" s="9"/>
      <c r="AQ389" s="2"/>
      <c r="AR389" s="2"/>
      <c r="AS389" s="2"/>
      <c r="AT389" s="2"/>
      <c r="AU389" s="2"/>
      <c r="AV389" s="2"/>
      <c r="AW389" s="2"/>
      <c r="AX389" s="9"/>
      <c r="AY389" s="2"/>
      <c r="AZ389" s="2"/>
      <c r="BA389" s="2"/>
      <c r="BB389" s="9"/>
      <c r="BC389" s="19"/>
      <c r="BD389" s="2"/>
      <c r="BE389" s="2"/>
      <c r="BF389" s="19"/>
      <c r="BG389" s="19"/>
      <c r="BH389" s="19"/>
      <c r="BI389" s="19"/>
      <c r="BJ389" s="19"/>
      <c r="BK389" s="19"/>
      <c r="BL389" s="19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9"/>
      <c r="BX389" s="2"/>
      <c r="BY389" s="2"/>
      <c r="BZ389" s="9"/>
      <c r="CA389" s="2"/>
      <c r="CB389" s="2"/>
      <c r="CC389" s="2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</row>
    <row r="390" spans="1:152" hidden="1" x14ac:dyDescent="0.45">
      <c r="A390" t="s">
        <v>121</v>
      </c>
      <c r="C390" s="1">
        <v>39840</v>
      </c>
      <c r="D390" s="2"/>
      <c r="E390" s="1"/>
      <c r="G390">
        <v>57</v>
      </c>
      <c r="H390" t="s">
        <v>103</v>
      </c>
      <c r="I390" s="19">
        <v>8.3000000000000007</v>
      </c>
      <c r="J390">
        <v>750</v>
      </c>
      <c r="K390" s="2">
        <f t="shared" si="4"/>
        <v>160.64257028112448</v>
      </c>
      <c r="L390" s="2"/>
      <c r="M390" s="9"/>
      <c r="N390" s="19">
        <v>18.649999999999999</v>
      </c>
      <c r="O390" s="19"/>
      <c r="P390" s="19"/>
      <c r="Q390" s="2"/>
      <c r="R390" s="2"/>
      <c r="S390" s="2"/>
      <c r="T390" s="2"/>
      <c r="U390" s="2"/>
      <c r="V390" s="2"/>
      <c r="W390" s="2"/>
      <c r="X390" s="9"/>
      <c r="Y390" s="9"/>
      <c r="Z390" s="9"/>
      <c r="AA390" s="9"/>
      <c r="AB390" s="9"/>
      <c r="AC390" s="2"/>
      <c r="AD390" s="9"/>
      <c r="AE390" s="9"/>
      <c r="AF390" s="2"/>
      <c r="AG390" s="9"/>
      <c r="AH390" s="9"/>
      <c r="AI390" s="9"/>
      <c r="AJ390" s="9"/>
      <c r="AK390" s="9"/>
      <c r="AL390" s="9"/>
      <c r="AM390" s="15"/>
      <c r="AN390" s="9"/>
      <c r="AO390" s="9"/>
      <c r="AP390" s="9"/>
      <c r="AQ390" s="2"/>
      <c r="AR390" s="2"/>
      <c r="AS390" s="2"/>
      <c r="AT390" s="2"/>
      <c r="AU390" s="2"/>
      <c r="AV390" s="2"/>
      <c r="AW390" s="2"/>
      <c r="AX390" s="9"/>
      <c r="AY390" s="2"/>
      <c r="AZ390" s="2"/>
      <c r="BA390" s="2"/>
      <c r="BB390" s="9"/>
      <c r="BC390" s="19"/>
      <c r="BD390" s="2"/>
      <c r="BE390" s="2"/>
      <c r="BF390" s="19"/>
      <c r="BG390" s="19"/>
      <c r="BH390" s="19"/>
      <c r="BI390" s="19"/>
      <c r="BJ390" s="19"/>
      <c r="BK390" s="19"/>
      <c r="BL390" s="19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9"/>
      <c r="BX390" s="2"/>
      <c r="BY390" s="2"/>
      <c r="BZ390" s="9"/>
      <c r="CA390" s="2"/>
      <c r="CB390" s="2"/>
      <c r="CC390" s="2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</row>
    <row r="391" spans="1:152" hidden="1" x14ac:dyDescent="0.45">
      <c r="A391" t="s">
        <v>121</v>
      </c>
      <c r="C391" s="1">
        <v>39841</v>
      </c>
      <c r="D391" s="2"/>
      <c r="E391" s="1"/>
      <c r="G391">
        <v>58</v>
      </c>
      <c r="H391" t="s">
        <v>103</v>
      </c>
      <c r="I391" s="19">
        <v>8.3000000000000007</v>
      </c>
      <c r="J391">
        <v>750</v>
      </c>
      <c r="K391" s="2">
        <f t="shared" si="4"/>
        <v>160.64257028112448</v>
      </c>
      <c r="L391" s="2"/>
      <c r="M391" s="9"/>
      <c r="N391" s="9"/>
      <c r="O391" s="9"/>
      <c r="P391" s="9"/>
      <c r="Q391" s="2"/>
      <c r="R391" s="2"/>
      <c r="S391" s="2"/>
      <c r="T391" s="2"/>
      <c r="U391" s="2"/>
      <c r="V391" s="2"/>
      <c r="W391" s="2"/>
      <c r="X391" s="9"/>
      <c r="Y391" s="9"/>
      <c r="Z391" s="9"/>
      <c r="AA391" s="9"/>
      <c r="AB391" s="9"/>
      <c r="AC391" s="2">
        <v>331.12740762876905</v>
      </c>
      <c r="AD391" s="9"/>
      <c r="AE391" s="9"/>
      <c r="AF391" s="2">
        <v>243.22387211708264</v>
      </c>
      <c r="AG391" s="9">
        <v>4.6007077525506919</v>
      </c>
      <c r="AH391" s="9"/>
      <c r="AI391" s="9"/>
      <c r="AJ391" s="9"/>
      <c r="AK391" s="9"/>
      <c r="AL391" s="9"/>
      <c r="AM391" s="15">
        <f>AG391/AF391</f>
        <v>1.891552713352089E-2</v>
      </c>
      <c r="AN391" s="9"/>
      <c r="AO391" s="9"/>
      <c r="AP391" s="9"/>
      <c r="AQ391" s="2">
        <v>25.862670848385267</v>
      </c>
      <c r="AR391" s="2"/>
      <c r="AS391" s="2">
        <v>49.277897605765048</v>
      </c>
      <c r="AT391" s="2"/>
      <c r="AU391" s="2">
        <v>0</v>
      </c>
      <c r="AV391" s="2">
        <v>0</v>
      </c>
      <c r="AW391" s="2">
        <v>75.140568454150326</v>
      </c>
      <c r="AX391" s="9"/>
      <c r="AY391" s="2"/>
      <c r="AZ391" s="2">
        <f>AC391+AF391+AW391</f>
        <v>649.49184820000198</v>
      </c>
      <c r="BA391" s="2"/>
      <c r="BB391" s="9">
        <f>AW391/AZ391</f>
        <v>0.11569131877851041</v>
      </c>
      <c r="BC391" s="19"/>
      <c r="BD391" s="2"/>
      <c r="BE391" s="2"/>
      <c r="BF391" s="19"/>
      <c r="BG391" s="19"/>
      <c r="BH391" s="19"/>
      <c r="BI391" s="19"/>
      <c r="BJ391" s="9">
        <f>AC391/AZ391</f>
        <v>0.50982534814940894</v>
      </c>
      <c r="BK391" s="9">
        <f>AF391/AZ391</f>
        <v>0.3744833330720807</v>
      </c>
      <c r="BL391" s="9">
        <f>AW391/AZ391</f>
        <v>0.11569131877851041</v>
      </c>
      <c r="BM391" s="2">
        <v>197.24260473728742</v>
      </c>
      <c r="BN391" s="2">
        <v>148.73347760819021</v>
      </c>
      <c r="BO391" s="2">
        <v>48.509127129097202</v>
      </c>
      <c r="BP391" s="2">
        <v>0</v>
      </c>
      <c r="BQ391" s="2"/>
      <c r="BR391" s="2"/>
      <c r="BS391" s="2"/>
      <c r="BT391" s="2"/>
      <c r="BU391" s="2">
        <v>0</v>
      </c>
      <c r="BV391" s="2"/>
      <c r="BW391" s="9"/>
      <c r="BX391" s="2"/>
      <c r="BY391" s="2"/>
      <c r="BZ391" s="9"/>
      <c r="CA391" s="2"/>
      <c r="CB391" s="2"/>
      <c r="CC391" s="2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</row>
    <row r="392" spans="1:152" hidden="1" x14ac:dyDescent="0.45">
      <c r="A392" t="s">
        <v>121</v>
      </c>
      <c r="C392" s="1">
        <v>39848</v>
      </c>
      <c r="D392" s="2"/>
      <c r="E392" s="1"/>
      <c r="G392">
        <v>65</v>
      </c>
      <c r="H392" t="s">
        <v>103</v>
      </c>
      <c r="I392" s="19">
        <v>8.3000000000000007</v>
      </c>
      <c r="J392">
        <v>750</v>
      </c>
      <c r="K392" s="2">
        <f t="shared" si="4"/>
        <v>160.64257028112448</v>
      </c>
      <c r="L392" s="2"/>
      <c r="M392" s="9"/>
      <c r="N392" s="19">
        <v>20.149999999999999</v>
      </c>
      <c r="O392" s="19"/>
      <c r="P392" s="19"/>
      <c r="Q392" s="2"/>
      <c r="R392" s="2"/>
      <c r="S392" s="2"/>
      <c r="T392" s="2"/>
      <c r="U392" s="2"/>
      <c r="V392" s="2"/>
      <c r="W392" s="2"/>
      <c r="X392" s="9"/>
      <c r="Y392" s="9"/>
      <c r="Z392" s="9"/>
      <c r="AA392" s="9"/>
      <c r="AB392" s="9"/>
      <c r="AC392" s="2"/>
      <c r="AD392" s="9"/>
      <c r="AE392" s="9"/>
      <c r="AF392" s="2"/>
      <c r="AG392" s="9"/>
      <c r="AH392" s="9"/>
      <c r="AI392" s="9"/>
      <c r="AJ392" s="9"/>
      <c r="AK392" s="9"/>
      <c r="AL392" s="9"/>
      <c r="AM392" s="15"/>
      <c r="AN392" s="9"/>
      <c r="AO392" s="9"/>
      <c r="AP392" s="9"/>
      <c r="AQ392" s="2"/>
      <c r="AR392" s="2"/>
      <c r="AS392" s="2"/>
      <c r="AT392" s="2"/>
      <c r="AU392" s="2"/>
      <c r="AV392" s="2"/>
      <c r="AW392" s="2"/>
      <c r="AX392" s="9"/>
      <c r="AY392" s="2"/>
      <c r="AZ392" s="2"/>
      <c r="BA392" s="2"/>
      <c r="BB392" s="9"/>
      <c r="BC392" s="19"/>
      <c r="BD392" s="2"/>
      <c r="BE392" s="2"/>
      <c r="BF392" s="19"/>
      <c r="BG392" s="19"/>
      <c r="BH392" s="19"/>
      <c r="BI392" s="19"/>
      <c r="BJ392" s="19"/>
      <c r="BK392" s="19"/>
      <c r="BL392" s="19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9"/>
      <c r="BX392" s="2"/>
      <c r="BY392" s="2"/>
      <c r="BZ392" s="9"/>
      <c r="CA392" s="2"/>
      <c r="CB392" s="2"/>
      <c r="CC392" s="2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</row>
    <row r="393" spans="1:152" hidden="1" x14ac:dyDescent="0.45">
      <c r="A393" t="s">
        <v>121</v>
      </c>
      <c r="C393" s="1">
        <v>39853</v>
      </c>
      <c r="D393" s="2">
        <v>6</v>
      </c>
      <c r="E393" s="1" t="s">
        <v>229</v>
      </c>
      <c r="F393" t="s">
        <v>78</v>
      </c>
      <c r="G393">
        <v>70</v>
      </c>
      <c r="H393" t="s">
        <v>103</v>
      </c>
      <c r="I393" s="19">
        <v>8.3000000000000007</v>
      </c>
      <c r="J393">
        <v>750</v>
      </c>
      <c r="K393" s="2">
        <f t="shared" si="4"/>
        <v>160.64257028112448</v>
      </c>
      <c r="L393" s="2"/>
      <c r="M393" s="9"/>
      <c r="N393" s="9"/>
      <c r="O393" s="9"/>
      <c r="P393" s="9"/>
      <c r="Q393" s="2"/>
      <c r="R393" s="2"/>
      <c r="S393" s="2"/>
      <c r="T393" s="2"/>
      <c r="U393" s="2"/>
      <c r="V393" s="2"/>
      <c r="W393" s="2"/>
      <c r="X393" s="9"/>
      <c r="Y393" s="9"/>
      <c r="Z393" s="9"/>
      <c r="AA393" s="9"/>
      <c r="AB393" s="9"/>
      <c r="AC393" s="2">
        <v>312.13028265057881</v>
      </c>
      <c r="AD393" s="9"/>
      <c r="AE393" s="9"/>
      <c r="AF393" s="2">
        <v>187.48641766041609</v>
      </c>
      <c r="AG393" s="9">
        <v>3.8769690559152243</v>
      </c>
      <c r="AH393" s="9"/>
      <c r="AI393" s="9"/>
      <c r="AJ393" s="9"/>
      <c r="AK393" s="9"/>
      <c r="AL393" s="9"/>
      <c r="AM393" s="15">
        <f>AG393/AF393</f>
        <v>2.0678666243105496E-2</v>
      </c>
      <c r="AN393" s="9"/>
      <c r="AO393" s="9"/>
      <c r="AP393" s="9"/>
      <c r="AQ393" s="2">
        <v>2.5518707795870457</v>
      </c>
      <c r="AR393" s="2"/>
      <c r="AS393" s="2">
        <v>135.070591829438</v>
      </c>
      <c r="AT393" s="2"/>
      <c r="AU393" s="2">
        <v>0</v>
      </c>
      <c r="AV393" s="2">
        <v>0</v>
      </c>
      <c r="AW393" s="2">
        <v>137.62246260902504</v>
      </c>
      <c r="AX393" s="9"/>
      <c r="AY393" s="2"/>
      <c r="AZ393" s="2">
        <f>AC393+AF393+AW393</f>
        <v>637.23916292001991</v>
      </c>
      <c r="BA393" s="2"/>
      <c r="BB393" s="9">
        <f>AW393/AZ393</f>
        <v>0.2159667368502555</v>
      </c>
      <c r="BC393" s="19"/>
      <c r="BD393" s="2"/>
      <c r="BE393" s="2"/>
      <c r="BF393" s="19"/>
      <c r="BG393" s="19"/>
      <c r="BH393" s="19"/>
      <c r="BI393" s="19"/>
      <c r="BJ393" s="9">
        <f>AC393/AZ393</f>
        <v>0.48981654112453599</v>
      </c>
      <c r="BK393" s="9">
        <f>AF393/AZ393</f>
        <v>0.2942167220252086</v>
      </c>
      <c r="BL393" s="9">
        <f>AW393/AZ393</f>
        <v>0.2159667368502555</v>
      </c>
      <c r="BM393" s="2">
        <v>78.741442797433479</v>
      </c>
      <c r="BN393" s="2">
        <v>16.502645131142849</v>
      </c>
      <c r="BO393" s="2">
        <v>62.238797666290623</v>
      </c>
      <c r="BP393" s="2">
        <v>0</v>
      </c>
      <c r="BQ393" s="2"/>
      <c r="BR393" s="2"/>
      <c r="BS393" s="2"/>
      <c r="BT393" s="2"/>
      <c r="BU393" s="2">
        <v>0</v>
      </c>
      <c r="BV393" s="2"/>
      <c r="BW393" s="9"/>
      <c r="BX393" s="2"/>
      <c r="BY393" s="2"/>
      <c r="BZ393" s="9"/>
      <c r="CA393" s="2"/>
      <c r="CB393" s="2"/>
      <c r="CC393" s="2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</row>
    <row r="394" spans="1:152" hidden="1" x14ac:dyDescent="0.45">
      <c r="A394" t="s">
        <v>121</v>
      </c>
      <c r="C394" s="1">
        <v>39854</v>
      </c>
      <c r="D394" s="2"/>
      <c r="E394" s="1"/>
      <c r="G394">
        <v>71</v>
      </c>
      <c r="H394" t="s">
        <v>103</v>
      </c>
      <c r="I394" s="19">
        <v>8.3000000000000007</v>
      </c>
      <c r="J394">
        <v>750</v>
      </c>
      <c r="K394" s="2">
        <f t="shared" si="4"/>
        <v>160.64257028112448</v>
      </c>
      <c r="L394" s="2"/>
      <c r="M394" s="9"/>
      <c r="N394" s="19">
        <v>20.65</v>
      </c>
      <c r="O394" s="19"/>
      <c r="P394" s="19"/>
      <c r="Q394" s="2"/>
      <c r="R394" s="2"/>
      <c r="S394" s="2"/>
      <c r="T394" s="2"/>
      <c r="U394" s="2"/>
      <c r="V394" s="2"/>
      <c r="W394" s="2"/>
      <c r="X394" s="9"/>
      <c r="Y394" s="9"/>
      <c r="Z394" s="9"/>
      <c r="AA394" s="9"/>
      <c r="AB394" s="9"/>
      <c r="AC394" s="2"/>
      <c r="AD394" s="9"/>
      <c r="AE394" s="9"/>
      <c r="AF394" s="2"/>
      <c r="AG394" s="9"/>
      <c r="AH394" s="9"/>
      <c r="AI394" s="9"/>
      <c r="AJ394" s="9"/>
      <c r="AK394" s="9"/>
      <c r="AL394" s="9"/>
      <c r="AM394" s="15"/>
      <c r="AN394" s="9"/>
      <c r="AO394" s="9"/>
      <c r="AP394" s="9"/>
      <c r="AQ394" s="2"/>
      <c r="AR394" s="2"/>
      <c r="AS394" s="2"/>
      <c r="AT394" s="2"/>
      <c r="AU394" s="2"/>
      <c r="AV394" s="2"/>
      <c r="AW394" s="2"/>
      <c r="AX394" s="9"/>
      <c r="AY394" s="2"/>
      <c r="AZ394" s="2"/>
      <c r="BA394" s="2"/>
      <c r="BB394" s="9"/>
      <c r="BC394" s="19"/>
      <c r="BD394" s="2"/>
      <c r="BE394" s="2"/>
      <c r="BF394" s="19"/>
      <c r="BG394" s="19"/>
      <c r="BH394" s="19"/>
      <c r="BI394" s="19"/>
      <c r="BJ394" s="19"/>
      <c r="BK394" s="19"/>
      <c r="BL394" s="19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9"/>
      <c r="BX394" s="2"/>
      <c r="BY394" s="2"/>
      <c r="BZ394" s="9"/>
      <c r="CA394" s="2"/>
      <c r="CB394" s="2"/>
      <c r="CC394" s="2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</row>
    <row r="395" spans="1:152" hidden="1" x14ac:dyDescent="0.45">
      <c r="A395" t="s">
        <v>121</v>
      </c>
      <c r="C395" s="1">
        <v>39860</v>
      </c>
      <c r="D395" s="2"/>
      <c r="E395" s="1"/>
      <c r="G395">
        <v>77</v>
      </c>
      <c r="H395" t="s">
        <v>103</v>
      </c>
      <c r="I395" s="19">
        <v>8.3000000000000007</v>
      </c>
      <c r="J395">
        <v>750</v>
      </c>
      <c r="K395" s="2">
        <f t="shared" si="4"/>
        <v>160.64257028112448</v>
      </c>
      <c r="L395" s="2"/>
      <c r="M395" s="9"/>
      <c r="N395" s="19">
        <v>21.9</v>
      </c>
      <c r="O395" s="19"/>
      <c r="P395" s="19"/>
      <c r="Q395" s="2"/>
      <c r="R395" s="2"/>
      <c r="S395" s="2"/>
      <c r="T395" s="2"/>
      <c r="U395" s="2"/>
      <c r="V395" s="2"/>
      <c r="W395" s="2"/>
      <c r="X395" s="9"/>
      <c r="Y395" s="9"/>
      <c r="Z395" s="9"/>
      <c r="AA395" s="9"/>
      <c r="AB395" s="9"/>
      <c r="AC395" s="2"/>
      <c r="AD395" s="9"/>
      <c r="AE395" s="9"/>
      <c r="AF395" s="2"/>
      <c r="AG395" s="9"/>
      <c r="AH395" s="9"/>
      <c r="AI395" s="9"/>
      <c r="AJ395" s="9"/>
      <c r="AK395" s="9"/>
      <c r="AL395" s="9"/>
      <c r="AM395" s="15"/>
      <c r="AN395" s="9"/>
      <c r="AO395" s="9"/>
      <c r="AP395" s="9"/>
      <c r="AQ395" s="2"/>
      <c r="AR395" s="2"/>
      <c r="AS395" s="2"/>
      <c r="AT395" s="2"/>
      <c r="AU395" s="2"/>
      <c r="AV395" s="2"/>
      <c r="AW395" s="2"/>
      <c r="AX395" s="9"/>
      <c r="AY395" s="2"/>
      <c r="AZ395" s="2"/>
      <c r="BA395" s="2"/>
      <c r="BB395" s="9"/>
      <c r="BC395" s="19"/>
      <c r="BD395" s="2"/>
      <c r="BE395" s="2"/>
      <c r="BF395" s="19"/>
      <c r="BG395" s="19"/>
      <c r="BH395" s="19"/>
      <c r="BI395" s="19"/>
      <c r="BJ395" s="19"/>
      <c r="BK395" s="19"/>
      <c r="BL395" s="19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9"/>
      <c r="BX395" s="2"/>
      <c r="BY395" s="2"/>
      <c r="BZ395" s="9"/>
      <c r="CA395" s="2"/>
      <c r="CB395" s="2"/>
      <c r="CC395" s="2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</row>
    <row r="396" spans="1:152" hidden="1" x14ac:dyDescent="0.45">
      <c r="A396" t="s">
        <v>121</v>
      </c>
      <c r="C396" s="1">
        <v>39874</v>
      </c>
      <c r="D396" s="2"/>
      <c r="E396" s="1"/>
      <c r="G396">
        <v>91</v>
      </c>
      <c r="H396" t="s">
        <v>103</v>
      </c>
      <c r="I396" s="19">
        <v>8.3000000000000007</v>
      </c>
      <c r="J396">
        <v>750</v>
      </c>
      <c r="K396" s="2">
        <f t="shared" si="4"/>
        <v>160.64257028112448</v>
      </c>
      <c r="L396" s="2"/>
      <c r="M396" s="9"/>
      <c r="N396" s="19">
        <v>25.15</v>
      </c>
      <c r="O396" s="19"/>
      <c r="P396" s="19"/>
      <c r="Q396" s="2"/>
      <c r="R396" s="2"/>
      <c r="S396" s="2"/>
      <c r="T396" s="2"/>
      <c r="U396" s="2"/>
      <c r="V396" s="2"/>
      <c r="W396" s="2"/>
      <c r="X396" s="9"/>
      <c r="Y396" s="9"/>
      <c r="Z396" s="9"/>
      <c r="AA396" s="9"/>
      <c r="AB396" s="9"/>
      <c r="AC396" s="2"/>
      <c r="AD396" s="9"/>
      <c r="AE396" s="9"/>
      <c r="AF396" s="2"/>
      <c r="AG396" s="9"/>
      <c r="AH396" s="9"/>
      <c r="AI396" s="9"/>
      <c r="AJ396" s="9"/>
      <c r="AK396" s="9"/>
      <c r="AL396" s="9"/>
      <c r="AM396" s="15"/>
      <c r="AN396" s="9"/>
      <c r="AO396" s="9"/>
      <c r="AP396" s="9"/>
      <c r="AQ396" s="2"/>
      <c r="AR396" s="2"/>
      <c r="AS396" s="2"/>
      <c r="AT396" s="2"/>
      <c r="AU396" s="2"/>
      <c r="AV396" s="2"/>
      <c r="AW396" s="2"/>
      <c r="AX396" s="9"/>
      <c r="AY396" s="2"/>
      <c r="AZ396" s="2"/>
      <c r="BA396" s="2"/>
      <c r="BB396" s="9"/>
      <c r="BC396" s="19"/>
      <c r="BD396" s="2"/>
      <c r="BE396" s="2"/>
      <c r="BF396" s="19"/>
      <c r="BG396" s="19"/>
      <c r="BH396" s="19"/>
      <c r="BI396" s="19"/>
      <c r="BJ396" s="19"/>
      <c r="BK396" s="19"/>
      <c r="BL396" s="19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9"/>
      <c r="BX396" s="2"/>
      <c r="BY396" s="2"/>
      <c r="BZ396" s="9"/>
      <c r="CA396" s="2"/>
      <c r="CB396" s="2"/>
      <c r="CC396" s="2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</row>
    <row r="397" spans="1:152" hidden="1" x14ac:dyDescent="0.45">
      <c r="A397" t="s">
        <v>121</v>
      </c>
      <c r="C397" s="1">
        <v>39875</v>
      </c>
      <c r="D397" s="2"/>
      <c r="E397" s="1"/>
      <c r="G397">
        <v>92</v>
      </c>
      <c r="H397" t="s">
        <v>103</v>
      </c>
      <c r="I397" s="19">
        <v>8.3000000000000007</v>
      </c>
      <c r="J397">
        <v>750</v>
      </c>
      <c r="K397" s="2">
        <f t="shared" si="4"/>
        <v>160.64257028112448</v>
      </c>
      <c r="L397" s="2"/>
      <c r="M397" s="9"/>
      <c r="N397" s="9"/>
      <c r="O397" s="9"/>
      <c r="P397" s="9"/>
      <c r="Q397" s="2"/>
      <c r="R397" s="2"/>
      <c r="S397" s="2"/>
      <c r="T397" s="2"/>
      <c r="U397" s="2"/>
      <c r="V397" s="2"/>
      <c r="W397" s="2"/>
      <c r="X397" s="9"/>
      <c r="Y397" s="9"/>
      <c r="Z397" s="9"/>
      <c r="AA397" s="9"/>
      <c r="AB397" s="9"/>
      <c r="AC397" s="2">
        <v>544.94365704358461</v>
      </c>
      <c r="AD397" s="9"/>
      <c r="AE397" s="9"/>
      <c r="AF397" s="2">
        <v>171.78947062024196</v>
      </c>
      <c r="AG397" s="9">
        <v>2.7488838194405214</v>
      </c>
      <c r="AH397" s="9"/>
      <c r="AI397" s="9"/>
      <c r="AJ397" s="9"/>
      <c r="AK397" s="9"/>
      <c r="AL397" s="9"/>
      <c r="AM397" s="15">
        <f>AG397/AF397</f>
        <v>1.6001468597090028E-2</v>
      </c>
      <c r="AN397" s="9"/>
      <c r="AO397" s="9"/>
      <c r="AP397" s="9"/>
      <c r="AQ397" s="2">
        <v>5.2596608502570454</v>
      </c>
      <c r="AR397" s="2"/>
      <c r="AS397" s="2">
        <v>308.13018945949437</v>
      </c>
      <c r="AT397" s="2"/>
      <c r="AU397" s="2">
        <v>0</v>
      </c>
      <c r="AV397" s="2">
        <v>0</v>
      </c>
      <c r="AW397" s="2">
        <v>313.38985030975141</v>
      </c>
      <c r="AX397" s="9"/>
      <c r="AY397" s="2"/>
      <c r="AZ397" s="2">
        <f>AC397+AF397+AW397</f>
        <v>1030.1229779735779</v>
      </c>
      <c r="BA397" s="2"/>
      <c r="BB397" s="9">
        <f>AW397/AZ397</f>
        <v>0.30422566723658667</v>
      </c>
      <c r="BC397" s="19"/>
      <c r="BD397" s="2"/>
      <c r="BE397" s="2"/>
      <c r="BF397" s="19"/>
      <c r="BG397" s="19"/>
      <c r="BH397" s="19"/>
      <c r="BI397" s="19"/>
      <c r="BJ397" s="9">
        <f>AC397/AZ397</f>
        <v>0.5290083501637628</v>
      </c>
      <c r="BK397" s="9">
        <f>AF397/AZ397</f>
        <v>0.16676598259965061</v>
      </c>
      <c r="BL397" s="9">
        <f>AW397/AZ397</f>
        <v>0.30422566723658667</v>
      </c>
      <c r="BM397" s="2">
        <v>158.77605198308686</v>
      </c>
      <c r="BN397" s="2">
        <v>85.717103081664447</v>
      </c>
      <c r="BO397" s="2">
        <v>73.058948901422397</v>
      </c>
      <c r="BP397" s="2">
        <v>0</v>
      </c>
      <c r="BQ397" s="2"/>
      <c r="BR397" s="2"/>
      <c r="BS397" s="2"/>
      <c r="BT397" s="2"/>
      <c r="BU397" s="2">
        <v>0</v>
      </c>
      <c r="BV397" s="2"/>
      <c r="BW397" s="9"/>
      <c r="BX397" s="2"/>
      <c r="BY397" s="2"/>
      <c r="BZ397" s="9"/>
      <c r="CA397" s="2"/>
      <c r="CB397" s="2"/>
      <c r="CC397" s="2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</row>
    <row r="398" spans="1:152" hidden="1" x14ac:dyDescent="0.45">
      <c r="A398" t="s">
        <v>121</v>
      </c>
      <c r="C398" s="1">
        <v>39877</v>
      </c>
      <c r="D398" s="2">
        <v>8</v>
      </c>
      <c r="E398" t="s">
        <v>197</v>
      </c>
      <c r="F398" t="s">
        <v>14</v>
      </c>
      <c r="G398">
        <v>94</v>
      </c>
      <c r="H398" t="s">
        <v>103</v>
      </c>
      <c r="I398" s="19">
        <v>8.3000000000000007</v>
      </c>
      <c r="J398">
        <v>750</v>
      </c>
      <c r="K398" s="2">
        <f t="shared" si="4"/>
        <v>160.64257028112448</v>
      </c>
      <c r="L398" s="2"/>
      <c r="M398" s="9"/>
      <c r="N398" s="9"/>
      <c r="O398" s="9"/>
      <c r="P398" s="9"/>
      <c r="Q398" s="2"/>
      <c r="R398" s="2"/>
      <c r="S398" s="2"/>
      <c r="T398" s="2"/>
      <c r="U398" s="2">
        <v>94</v>
      </c>
      <c r="V398" s="2"/>
      <c r="W398" s="2"/>
      <c r="X398" s="9"/>
      <c r="Y398" s="9"/>
      <c r="Z398" s="9"/>
      <c r="AA398" s="9"/>
      <c r="AB398" s="9"/>
      <c r="AC398" s="2"/>
      <c r="AD398" s="9"/>
      <c r="AE398" s="9"/>
      <c r="AF398" s="2"/>
      <c r="AG398" s="9"/>
      <c r="AH398" s="9"/>
      <c r="AI398" s="9"/>
      <c r="AJ398" s="9"/>
      <c r="AK398" s="9"/>
      <c r="AL398" s="9"/>
      <c r="AM398" s="15"/>
      <c r="AN398" s="9"/>
      <c r="AO398" s="9"/>
      <c r="AP398" s="9"/>
      <c r="AQ398" s="2"/>
      <c r="AR398" s="2"/>
      <c r="AS398" s="2"/>
      <c r="AT398" s="2"/>
      <c r="AU398" s="2"/>
      <c r="AV398" s="2"/>
      <c r="AW398" s="2"/>
      <c r="AX398" s="9"/>
      <c r="AY398" s="2"/>
      <c r="AZ398" s="2"/>
      <c r="BA398" s="2"/>
      <c r="BB398" s="9"/>
      <c r="BC398" s="19"/>
      <c r="BD398" s="2"/>
      <c r="BE398" s="2"/>
      <c r="BF398" s="19"/>
      <c r="BG398" s="19"/>
      <c r="BH398" s="19"/>
      <c r="BI398" s="19"/>
      <c r="BJ398" s="19"/>
      <c r="BK398" s="19"/>
      <c r="BL398" s="19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9"/>
      <c r="BX398" s="2"/>
      <c r="BY398" s="2"/>
      <c r="BZ398" s="9"/>
      <c r="CA398" s="2"/>
      <c r="CB398" s="2"/>
      <c r="CC398" s="2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</row>
    <row r="399" spans="1:152" hidden="1" x14ac:dyDescent="0.45">
      <c r="A399" t="s">
        <v>121</v>
      </c>
      <c r="C399" s="1">
        <v>39884</v>
      </c>
      <c r="D399" s="2"/>
      <c r="E399" s="1"/>
      <c r="G399">
        <v>101</v>
      </c>
      <c r="H399" t="s">
        <v>103</v>
      </c>
      <c r="I399" s="19">
        <v>8.3000000000000007</v>
      </c>
      <c r="J399">
        <v>750</v>
      </c>
      <c r="K399" s="2">
        <f t="shared" si="4"/>
        <v>160.64257028112448</v>
      </c>
      <c r="L399" s="2"/>
      <c r="M399" s="9"/>
      <c r="N399" s="19">
        <v>25.9</v>
      </c>
      <c r="O399" s="19"/>
      <c r="P399" s="19"/>
      <c r="Q399" s="2"/>
      <c r="R399" s="2"/>
      <c r="S399" s="2"/>
      <c r="T399" s="2"/>
      <c r="U399" s="2"/>
      <c r="V399" s="2"/>
      <c r="W399" s="2"/>
      <c r="X399" s="9"/>
      <c r="Y399" s="9"/>
      <c r="Z399" s="9"/>
      <c r="AA399" s="9"/>
      <c r="AB399" s="9"/>
      <c r="AC399" s="2"/>
      <c r="AD399" s="9"/>
      <c r="AE399" s="9"/>
      <c r="AF399" s="2"/>
      <c r="AG399" s="9"/>
      <c r="AH399" s="9"/>
      <c r="AI399" s="9"/>
      <c r="AJ399" s="9"/>
      <c r="AK399" s="9"/>
      <c r="AL399" s="9"/>
      <c r="AM399" s="15"/>
      <c r="AN399" s="9"/>
      <c r="AO399" s="9"/>
      <c r="AP399" s="9"/>
      <c r="AQ399" s="2"/>
      <c r="AR399" s="2"/>
      <c r="AS399" s="2"/>
      <c r="AT399" s="2"/>
      <c r="AU399" s="2"/>
      <c r="AV399" s="2"/>
      <c r="AW399" s="2"/>
      <c r="AX399" s="9"/>
      <c r="AY399" s="2"/>
      <c r="AZ399" s="2"/>
      <c r="BA399" s="2"/>
      <c r="BB399" s="9"/>
      <c r="BC399" s="19"/>
      <c r="BD399" s="2"/>
      <c r="BE399" s="2"/>
      <c r="BF399" s="19"/>
      <c r="BG399" s="19"/>
      <c r="BH399" s="19"/>
      <c r="BI399" s="19"/>
      <c r="BJ399" s="19"/>
      <c r="BK399" s="19"/>
      <c r="BL399" s="19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9"/>
      <c r="BX399" s="2"/>
      <c r="BY399" s="2"/>
      <c r="BZ399" s="9"/>
      <c r="CA399" s="2"/>
      <c r="CB399" s="2"/>
      <c r="CC399" s="2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</row>
    <row r="400" spans="1:152" hidden="1" x14ac:dyDescent="0.45">
      <c r="A400" t="s">
        <v>121</v>
      </c>
      <c r="C400" s="1">
        <v>39889</v>
      </c>
      <c r="D400" s="2"/>
      <c r="E400" s="1"/>
      <c r="G400">
        <v>106</v>
      </c>
      <c r="H400" t="s">
        <v>103</v>
      </c>
      <c r="I400" s="19">
        <v>8.3000000000000007</v>
      </c>
      <c r="J400">
        <v>750</v>
      </c>
      <c r="K400" s="2">
        <f t="shared" si="4"/>
        <v>160.64257028112448</v>
      </c>
      <c r="L400" s="2"/>
      <c r="M400" s="9"/>
      <c r="N400" s="9"/>
      <c r="O400" s="9"/>
      <c r="P400" s="9"/>
      <c r="Q400" s="2"/>
      <c r="R400" s="2"/>
      <c r="S400" s="2"/>
      <c r="T400" s="2"/>
      <c r="U400" s="2"/>
      <c r="V400" s="2"/>
      <c r="W400" s="2"/>
      <c r="X400" s="9"/>
      <c r="Y400" s="9"/>
      <c r="Z400" s="9"/>
      <c r="AA400" s="9"/>
      <c r="AB400" s="9"/>
      <c r="AC400" s="2">
        <v>668.81888337689065</v>
      </c>
      <c r="AD400" s="9"/>
      <c r="AE400" s="9"/>
      <c r="AF400" s="2">
        <v>287.48376542738509</v>
      </c>
      <c r="AG400" s="9">
        <v>3.4481074349776382</v>
      </c>
      <c r="AH400" s="9"/>
      <c r="AI400" s="9"/>
      <c r="AJ400" s="9"/>
      <c r="AK400" s="9"/>
      <c r="AL400" s="9"/>
      <c r="AM400" s="15">
        <f>AG400/AF400</f>
        <v>1.1994094448608397E-2</v>
      </c>
      <c r="AN400" s="9"/>
      <c r="AO400" s="9"/>
      <c r="AP400" s="9"/>
      <c r="AQ400" s="2">
        <v>21.628203394371774</v>
      </c>
      <c r="AR400" s="2"/>
      <c r="AS400" s="2">
        <v>164.17715700758899</v>
      </c>
      <c r="AT400" s="2"/>
      <c r="AU400" s="2">
        <v>78.912645290740841</v>
      </c>
      <c r="AV400" s="2">
        <v>98.768659969592747</v>
      </c>
      <c r="AW400" s="2">
        <v>363.4866656622944</v>
      </c>
      <c r="AX400" s="9"/>
      <c r="AY400" s="2"/>
      <c r="AZ400" s="2">
        <f>AC400+AF400+AW400</f>
        <v>1319.7893144665702</v>
      </c>
      <c r="BA400" s="2"/>
      <c r="BB400" s="9">
        <f>AW400/AZ400</f>
        <v>0.27541264478960242</v>
      </c>
      <c r="BC400" s="19"/>
      <c r="BD400" s="2"/>
      <c r="BE400" s="2"/>
      <c r="BF400" s="19"/>
      <c r="BG400" s="19"/>
      <c r="BH400" s="19"/>
      <c r="BI400" s="19"/>
      <c r="BJ400" s="9">
        <f>AC400/AZ400</f>
        <v>0.5067618566431662</v>
      </c>
      <c r="BK400" s="9">
        <f>AF400/AZ400</f>
        <v>0.21782549856723132</v>
      </c>
      <c r="BL400" s="9">
        <f>AW400/AZ400</f>
        <v>0.27541264478960242</v>
      </c>
      <c r="BM400" s="2">
        <v>258.12114249097766</v>
      </c>
      <c r="BN400" s="2">
        <v>148.47620703233844</v>
      </c>
      <c r="BO400" s="2">
        <v>64.893617251048653</v>
      </c>
      <c r="BP400" s="2">
        <v>19.191592977352663</v>
      </c>
      <c r="BQ400" s="2"/>
      <c r="BR400" s="2"/>
      <c r="BS400" s="2"/>
      <c r="BT400" s="2"/>
      <c r="BU400" s="2">
        <v>25.559725230237941</v>
      </c>
      <c r="BV400" s="2"/>
      <c r="BW400" s="9"/>
      <c r="BX400" s="2"/>
      <c r="BY400" s="2"/>
      <c r="BZ400" s="9"/>
      <c r="CA400" s="2"/>
      <c r="CB400" s="2"/>
      <c r="CC400" s="2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</row>
    <row r="401" spans="1:152" hidden="1" x14ac:dyDescent="0.45">
      <c r="A401" t="s">
        <v>121</v>
      </c>
      <c r="C401" s="1">
        <v>39895</v>
      </c>
      <c r="D401" s="2"/>
      <c r="E401" s="1"/>
      <c r="G401">
        <v>112</v>
      </c>
      <c r="H401" t="s">
        <v>103</v>
      </c>
      <c r="I401" s="19">
        <v>8.3000000000000007</v>
      </c>
      <c r="J401">
        <v>750</v>
      </c>
      <c r="K401" s="2">
        <f t="shared" si="4"/>
        <v>160.64257028112448</v>
      </c>
      <c r="L401" s="2"/>
      <c r="M401" s="9"/>
      <c r="N401" s="19">
        <v>26.3</v>
      </c>
      <c r="O401" s="19"/>
      <c r="P401" s="19"/>
      <c r="Q401" s="2"/>
      <c r="R401" s="2"/>
      <c r="S401" s="2"/>
      <c r="T401" s="2"/>
      <c r="U401" s="2"/>
      <c r="V401" s="2"/>
      <c r="W401" s="2"/>
      <c r="X401" s="9"/>
      <c r="Y401" s="9"/>
      <c r="Z401" s="9"/>
      <c r="AA401" s="9"/>
      <c r="AB401" s="9"/>
      <c r="AC401" s="2"/>
      <c r="AD401" s="9"/>
      <c r="AE401" s="9"/>
      <c r="AF401" s="2"/>
      <c r="AG401" s="9"/>
      <c r="AH401" s="9"/>
      <c r="AI401" s="9"/>
      <c r="AJ401" s="9"/>
      <c r="AK401" s="9"/>
      <c r="AL401" s="9"/>
      <c r="AM401" s="15"/>
      <c r="AN401" s="9"/>
      <c r="AO401" s="9"/>
      <c r="AP401" s="9"/>
      <c r="AQ401" s="2"/>
      <c r="AR401" s="2"/>
      <c r="AS401" s="2"/>
      <c r="AT401" s="2"/>
      <c r="AU401" s="2"/>
      <c r="AV401" s="2"/>
      <c r="AW401" s="2"/>
      <c r="AX401" s="9"/>
      <c r="AY401" s="2"/>
      <c r="AZ401" s="2"/>
      <c r="BA401" s="2"/>
      <c r="BB401" s="9"/>
      <c r="BC401" s="19"/>
      <c r="BD401" s="2"/>
      <c r="BE401" s="2"/>
      <c r="BF401" s="19"/>
      <c r="BG401" s="19"/>
      <c r="BH401" s="19"/>
      <c r="BI401" s="19"/>
      <c r="BJ401" s="19"/>
      <c r="BK401" s="19"/>
      <c r="BL401" s="19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9"/>
      <c r="BX401" s="2"/>
      <c r="BY401" s="2"/>
      <c r="BZ401" s="9"/>
      <c r="CA401" s="2"/>
      <c r="CB401" s="2"/>
      <c r="CC401" s="2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</row>
    <row r="402" spans="1:152" hidden="1" x14ac:dyDescent="0.45">
      <c r="A402" t="s">
        <v>121</v>
      </c>
      <c r="C402" s="1">
        <v>39904</v>
      </c>
      <c r="D402" s="2"/>
      <c r="E402" s="1"/>
      <c r="G402">
        <v>121</v>
      </c>
      <c r="H402" t="s">
        <v>103</v>
      </c>
      <c r="I402" s="19">
        <v>8.3000000000000007</v>
      </c>
      <c r="J402">
        <v>750</v>
      </c>
      <c r="K402" s="2">
        <f t="shared" si="4"/>
        <v>160.64257028112448</v>
      </c>
      <c r="L402" s="2"/>
      <c r="M402" s="9"/>
      <c r="N402" s="9"/>
      <c r="O402" s="9"/>
      <c r="P402" s="9"/>
      <c r="Q402" s="2"/>
      <c r="R402" s="2"/>
      <c r="S402" s="2"/>
      <c r="T402" s="2"/>
      <c r="U402" s="2"/>
      <c r="V402" s="2"/>
      <c r="W402" s="2"/>
      <c r="X402" s="9"/>
      <c r="Y402" s="9"/>
      <c r="Z402" s="9"/>
      <c r="AA402" s="9"/>
      <c r="AB402" s="9"/>
      <c r="AC402" s="2"/>
      <c r="AD402" s="9"/>
      <c r="AE402" s="9"/>
      <c r="AF402" s="2"/>
      <c r="AG402" s="9"/>
      <c r="AH402" s="9"/>
      <c r="AI402" s="9"/>
      <c r="AJ402" s="9"/>
      <c r="AK402" s="9"/>
      <c r="AL402" s="9"/>
      <c r="AM402" s="15"/>
      <c r="AN402" s="9"/>
      <c r="AO402" s="9"/>
      <c r="AP402" s="9"/>
      <c r="AQ402" s="2"/>
      <c r="AR402" s="2"/>
      <c r="AS402" s="2"/>
      <c r="AT402" s="2"/>
      <c r="AU402" s="2"/>
      <c r="AV402" s="2"/>
      <c r="AW402" s="2"/>
      <c r="AX402" s="9"/>
      <c r="AY402" s="2"/>
      <c r="AZ402" s="2"/>
      <c r="BA402" s="2"/>
      <c r="BB402" s="9"/>
      <c r="BC402" s="19"/>
      <c r="BD402" s="2"/>
      <c r="BE402" s="2"/>
      <c r="BF402" s="19"/>
      <c r="BG402" s="19"/>
      <c r="BH402" s="19"/>
      <c r="BI402" s="19"/>
      <c r="BJ402" s="19"/>
      <c r="BK402" s="19"/>
      <c r="BL402" s="19"/>
      <c r="BM402" s="2"/>
      <c r="BN402" s="2"/>
      <c r="BO402" s="2"/>
      <c r="BP402" s="2"/>
      <c r="BQ402" s="2"/>
      <c r="BR402" s="2"/>
      <c r="BS402" s="2"/>
      <c r="BT402" s="2"/>
      <c r="BU402" s="2"/>
      <c r="BV402" s="2">
        <v>4.6640475470937846</v>
      </c>
      <c r="BW402" s="9">
        <v>3.8583333333333329</v>
      </c>
      <c r="BX402" s="2"/>
      <c r="BY402" s="2"/>
      <c r="BZ402" s="9"/>
      <c r="CA402" s="2"/>
      <c r="CB402" s="2"/>
      <c r="CC402" s="2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</row>
    <row r="403" spans="1:152" hidden="1" x14ac:dyDescent="0.45">
      <c r="A403" t="s">
        <v>121</v>
      </c>
      <c r="C403" s="1">
        <v>39910</v>
      </c>
      <c r="D403" s="2"/>
      <c r="E403" s="1"/>
      <c r="G403">
        <v>127</v>
      </c>
      <c r="H403" t="s">
        <v>103</v>
      </c>
      <c r="I403" s="19">
        <v>8.3000000000000007</v>
      </c>
      <c r="J403">
        <v>750</v>
      </c>
      <c r="K403" s="2">
        <f t="shared" si="4"/>
        <v>160.64257028112448</v>
      </c>
      <c r="L403" s="2"/>
      <c r="M403" s="9"/>
      <c r="N403" s="9"/>
      <c r="O403" s="9"/>
      <c r="P403" s="9"/>
      <c r="Q403" s="2"/>
      <c r="R403" s="2"/>
      <c r="S403" s="2"/>
      <c r="T403" s="2"/>
      <c r="U403" s="2"/>
      <c r="V403" s="2"/>
      <c r="W403" s="2"/>
      <c r="X403" s="9"/>
      <c r="Y403" s="9"/>
      <c r="Z403" s="9"/>
      <c r="AA403" s="9"/>
      <c r="AB403" s="9"/>
      <c r="AC403" s="2">
        <v>713.77536695713025</v>
      </c>
      <c r="AD403" s="9"/>
      <c r="AE403" s="9"/>
      <c r="AF403" s="2">
        <v>268.5153694136016</v>
      </c>
      <c r="AG403" s="9">
        <v>2.8804539756916885</v>
      </c>
      <c r="AH403" s="9"/>
      <c r="AI403" s="9"/>
      <c r="AJ403" s="9"/>
      <c r="AK403" s="9"/>
      <c r="AL403" s="9"/>
      <c r="AM403" s="15">
        <f>AG403/AF403</f>
        <v>1.0727333716435599E-2</v>
      </c>
      <c r="AN403" s="9"/>
      <c r="AO403" s="9"/>
      <c r="AP403" s="9"/>
      <c r="AQ403" s="2">
        <v>16.852560774943406</v>
      </c>
      <c r="AR403" s="2"/>
      <c r="AS403" s="2">
        <v>196.94933674960089</v>
      </c>
      <c r="AT403" s="2"/>
      <c r="AU403" s="2">
        <v>180.55655331682664</v>
      </c>
      <c r="AV403" s="2">
        <v>76.357144414105363</v>
      </c>
      <c r="AW403" s="2">
        <v>470.71559525547639</v>
      </c>
      <c r="AX403" s="9"/>
      <c r="AY403" s="2"/>
      <c r="AZ403" s="2">
        <f>AC403+AF403+AW403</f>
        <v>1453.0063316262081</v>
      </c>
      <c r="BA403" s="2"/>
      <c r="BB403" s="9">
        <f>AW403/AZ403</f>
        <v>0.32395976879787608</v>
      </c>
      <c r="BC403" s="19"/>
      <c r="BD403" s="2"/>
      <c r="BE403" s="2"/>
      <c r="BF403" s="19"/>
      <c r="BG403" s="19"/>
      <c r="BH403" s="19"/>
      <c r="BI403" s="19"/>
      <c r="BJ403" s="9">
        <f>AC403/AZ403</f>
        <v>0.49124036930952064</v>
      </c>
      <c r="BK403" s="9">
        <f>AF403/AZ403</f>
        <v>0.18479986189260345</v>
      </c>
      <c r="BL403" s="9">
        <f>AW403/AZ403</f>
        <v>0.32395976879787608</v>
      </c>
      <c r="BM403" s="2">
        <v>272.61950969513458</v>
      </c>
      <c r="BN403" s="2">
        <v>91.035482973198057</v>
      </c>
      <c r="BO403" s="2">
        <v>124.00024713240077</v>
      </c>
      <c r="BP403" s="2">
        <v>16.27935275747393</v>
      </c>
      <c r="BQ403" s="2"/>
      <c r="BR403" s="2"/>
      <c r="BS403" s="2"/>
      <c r="BT403" s="2"/>
      <c r="BU403" s="2">
        <v>41.30442683206185</v>
      </c>
      <c r="BV403" s="2"/>
      <c r="BW403" s="9"/>
      <c r="BX403" s="2"/>
      <c r="BY403" s="2"/>
      <c r="BZ403" s="9"/>
      <c r="CA403" s="2"/>
      <c r="CB403" s="2"/>
      <c r="CC403" s="2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</row>
    <row r="404" spans="1:152" hidden="1" x14ac:dyDescent="0.45">
      <c r="A404" t="s">
        <v>121</v>
      </c>
      <c r="C404" s="1">
        <v>39911</v>
      </c>
      <c r="D404" s="2"/>
      <c r="E404" s="1"/>
      <c r="G404">
        <v>128</v>
      </c>
      <c r="H404" t="s">
        <v>103</v>
      </c>
      <c r="I404" s="19">
        <v>8.3000000000000007</v>
      </c>
      <c r="J404">
        <v>750</v>
      </c>
      <c r="K404" s="2">
        <f t="shared" si="4"/>
        <v>160.64257028112448</v>
      </c>
      <c r="L404" s="2"/>
      <c r="M404" s="9"/>
      <c r="N404" s="9"/>
      <c r="O404" s="9"/>
      <c r="P404" s="9"/>
      <c r="Q404" s="2"/>
      <c r="R404" s="2"/>
      <c r="S404" s="2"/>
      <c r="T404" s="2"/>
      <c r="U404" s="2"/>
      <c r="V404" s="2"/>
      <c r="W404" s="2"/>
      <c r="X404" s="9"/>
      <c r="Y404" s="9"/>
      <c r="Z404" s="9"/>
      <c r="AA404" s="9"/>
      <c r="AB404" s="9"/>
      <c r="AC404" s="2"/>
      <c r="AD404" s="9"/>
      <c r="AE404" s="9"/>
      <c r="AF404" s="2"/>
      <c r="AG404" s="9"/>
      <c r="AH404" s="9"/>
      <c r="AI404" s="9"/>
      <c r="AJ404" s="9"/>
      <c r="AK404" s="9"/>
      <c r="AL404" s="9"/>
      <c r="AM404" s="15"/>
      <c r="AN404" s="9"/>
      <c r="AO404" s="9"/>
      <c r="AP404" s="9"/>
      <c r="AQ404" s="2"/>
      <c r="AR404" s="2"/>
      <c r="AS404" s="2"/>
      <c r="AT404" s="2"/>
      <c r="AU404" s="2"/>
      <c r="AV404" s="2"/>
      <c r="AW404" s="2"/>
      <c r="AX404" s="9"/>
      <c r="AY404" s="2"/>
      <c r="AZ404" s="2"/>
      <c r="BA404" s="2"/>
      <c r="BB404" s="9"/>
      <c r="BC404" s="19"/>
      <c r="BD404" s="2"/>
      <c r="BE404" s="2"/>
      <c r="BF404" s="19"/>
      <c r="BG404" s="19"/>
      <c r="BH404" s="19"/>
      <c r="BI404" s="19"/>
      <c r="BJ404" s="19"/>
      <c r="BK404" s="19"/>
      <c r="BL404" s="19"/>
      <c r="BM404" s="2"/>
      <c r="BN404" s="2"/>
      <c r="BO404" s="2"/>
      <c r="BP404" s="2"/>
      <c r="BQ404" s="2"/>
      <c r="BR404" s="2"/>
      <c r="BS404" s="2"/>
      <c r="BT404" s="2"/>
      <c r="BU404" s="2"/>
      <c r="BV404" s="2">
        <v>12.6548806285887</v>
      </c>
      <c r="BW404" s="9">
        <v>4.8075757575757576</v>
      </c>
      <c r="BX404" s="2"/>
      <c r="BY404" s="2"/>
      <c r="BZ404" s="9"/>
      <c r="CA404" s="2"/>
      <c r="CB404" s="2"/>
      <c r="CC404" s="2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</row>
    <row r="405" spans="1:152" hidden="1" x14ac:dyDescent="0.45">
      <c r="A405" t="s">
        <v>121</v>
      </c>
      <c r="C405" s="1">
        <v>39920</v>
      </c>
      <c r="D405" s="2"/>
      <c r="E405" s="1"/>
      <c r="G405">
        <v>137</v>
      </c>
      <c r="H405" t="s">
        <v>103</v>
      </c>
      <c r="I405" s="19">
        <v>8.3000000000000007</v>
      </c>
      <c r="J405">
        <v>750</v>
      </c>
      <c r="K405" s="2">
        <f t="shared" si="4"/>
        <v>160.64257028112448</v>
      </c>
      <c r="L405" s="2"/>
      <c r="M405" s="9"/>
      <c r="N405" s="9"/>
      <c r="O405" s="9"/>
      <c r="P405" s="9"/>
      <c r="Q405" s="2"/>
      <c r="R405" s="2"/>
      <c r="S405" s="2"/>
      <c r="T405" s="2"/>
      <c r="U405" s="2"/>
      <c r="V405" s="2"/>
      <c r="W405" s="2"/>
      <c r="X405" s="9"/>
      <c r="Y405" s="9"/>
      <c r="Z405" s="9"/>
      <c r="AA405" s="9"/>
      <c r="AB405" s="9"/>
      <c r="AC405" s="2"/>
      <c r="AD405" s="9"/>
      <c r="AE405" s="9"/>
      <c r="AF405" s="2"/>
      <c r="AG405" s="9"/>
      <c r="AH405" s="9"/>
      <c r="AI405" s="9"/>
      <c r="AJ405" s="9"/>
      <c r="AK405" s="9"/>
      <c r="AL405" s="9"/>
      <c r="AM405" s="15"/>
      <c r="AN405" s="9"/>
      <c r="AO405" s="9"/>
      <c r="AP405" s="9"/>
      <c r="AQ405" s="2"/>
      <c r="AR405" s="2"/>
      <c r="AS405" s="2"/>
      <c r="AT405" s="2"/>
      <c r="AU405" s="2"/>
      <c r="AV405" s="2"/>
      <c r="AW405" s="2"/>
      <c r="AX405" s="9"/>
      <c r="AY405" s="2"/>
      <c r="AZ405" s="2"/>
      <c r="BA405" s="2"/>
      <c r="BB405" s="9"/>
      <c r="BC405" s="19"/>
      <c r="BD405" s="2"/>
      <c r="BE405" s="2"/>
      <c r="BF405" s="19"/>
      <c r="BG405" s="19"/>
      <c r="BH405" s="19"/>
      <c r="BI405" s="19"/>
      <c r="BJ405" s="19"/>
      <c r="BK405" s="19"/>
      <c r="BL405" s="19"/>
      <c r="BM405" s="2"/>
      <c r="BN405" s="2"/>
      <c r="BO405" s="2"/>
      <c r="BP405" s="2"/>
      <c r="BQ405" s="2"/>
      <c r="BR405" s="2"/>
      <c r="BS405" s="2"/>
      <c r="BT405" s="2"/>
      <c r="BU405" s="2"/>
      <c r="BV405" s="2">
        <v>17.062052986803668</v>
      </c>
      <c r="BW405" s="9">
        <v>4.375</v>
      </c>
      <c r="BX405" s="2"/>
      <c r="BY405" s="2"/>
      <c r="BZ405" s="9"/>
      <c r="CA405" s="2"/>
      <c r="CB405" s="2"/>
      <c r="CC405" s="2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</row>
    <row r="406" spans="1:152" hidden="1" x14ac:dyDescent="0.45">
      <c r="A406" t="s">
        <v>121</v>
      </c>
      <c r="C406" s="1">
        <v>39925</v>
      </c>
      <c r="D406" s="2"/>
      <c r="E406" s="1"/>
      <c r="G406">
        <v>142</v>
      </c>
      <c r="H406" t="s">
        <v>103</v>
      </c>
      <c r="I406" s="19">
        <v>8.3000000000000007</v>
      </c>
      <c r="J406">
        <v>750</v>
      </c>
      <c r="K406" s="2">
        <f t="shared" si="4"/>
        <v>160.64257028112448</v>
      </c>
      <c r="L406" s="2"/>
      <c r="M406" s="9"/>
      <c r="N406" s="9"/>
      <c r="O406" s="9"/>
      <c r="P406" s="9"/>
      <c r="Q406" s="2"/>
      <c r="R406" s="2"/>
      <c r="S406" s="2"/>
      <c r="T406" s="2"/>
      <c r="U406" s="2"/>
      <c r="V406" s="2"/>
      <c r="W406" s="2"/>
      <c r="X406" s="9"/>
      <c r="Y406" s="9"/>
      <c r="Z406" s="9"/>
      <c r="AA406" s="9"/>
      <c r="AB406" s="9"/>
      <c r="AC406" s="2"/>
      <c r="AD406" s="9"/>
      <c r="AE406" s="9"/>
      <c r="AF406" s="2"/>
      <c r="AG406" s="9"/>
      <c r="AH406" s="9"/>
      <c r="AI406" s="9"/>
      <c r="AJ406" s="9"/>
      <c r="AK406" s="9"/>
      <c r="AL406" s="9"/>
      <c r="AM406" s="15"/>
      <c r="AN406" s="9"/>
      <c r="AO406" s="9"/>
      <c r="AP406" s="9"/>
      <c r="AQ406" s="2"/>
      <c r="AR406" s="2"/>
      <c r="AS406" s="2"/>
      <c r="AT406" s="2"/>
      <c r="AU406" s="2"/>
      <c r="AV406" s="2"/>
      <c r="AW406" s="2"/>
      <c r="AX406" s="9"/>
      <c r="AY406" s="2"/>
      <c r="AZ406" s="2"/>
      <c r="BA406" s="2"/>
      <c r="BB406" s="9"/>
      <c r="BC406" s="19"/>
      <c r="BD406" s="2"/>
      <c r="BE406" s="2"/>
      <c r="BF406" s="19"/>
      <c r="BG406" s="19"/>
      <c r="BH406" s="19"/>
      <c r="BI406" s="19"/>
      <c r="BJ406" s="19"/>
      <c r="BK406" s="19"/>
      <c r="BL406" s="19"/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21.86713004936033</v>
      </c>
      <c r="BW406" s="9">
        <v>4.24</v>
      </c>
      <c r="BX406" s="2"/>
      <c r="BY406" s="2"/>
      <c r="BZ406" s="9"/>
      <c r="CA406" s="2"/>
      <c r="CB406" s="2"/>
      <c r="CC406" s="2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</row>
    <row r="407" spans="1:152" hidden="1" x14ac:dyDescent="0.45">
      <c r="A407" t="s">
        <v>121</v>
      </c>
      <c r="C407" s="1">
        <v>39932</v>
      </c>
      <c r="D407" s="2"/>
      <c r="E407" s="1"/>
      <c r="G407">
        <v>149</v>
      </c>
      <c r="H407" t="s">
        <v>103</v>
      </c>
      <c r="I407" s="19">
        <v>8.3000000000000007</v>
      </c>
      <c r="J407">
        <v>750</v>
      </c>
      <c r="K407" s="2">
        <f t="shared" si="4"/>
        <v>160.64257028112448</v>
      </c>
      <c r="L407" s="2"/>
      <c r="M407" s="9"/>
      <c r="N407" s="9"/>
      <c r="O407" s="9"/>
      <c r="P407" s="9"/>
      <c r="Q407" s="2"/>
      <c r="R407" s="2"/>
      <c r="S407" s="2"/>
      <c r="T407" s="2"/>
      <c r="U407" s="2"/>
      <c r="V407" s="2"/>
      <c r="W407" s="2"/>
      <c r="X407" s="9"/>
      <c r="Y407" s="9"/>
      <c r="Z407" s="9"/>
      <c r="AA407" s="9"/>
      <c r="AB407" s="9"/>
      <c r="AC407" s="2"/>
      <c r="AD407" s="9"/>
      <c r="AE407" s="9"/>
      <c r="AF407" s="2"/>
      <c r="AG407" s="9"/>
      <c r="AH407" s="9"/>
      <c r="AI407" s="9"/>
      <c r="AJ407" s="9"/>
      <c r="AK407" s="9"/>
      <c r="AL407" s="9"/>
      <c r="AM407" s="15"/>
      <c r="AN407" s="9"/>
      <c r="AO407" s="9"/>
      <c r="AP407" s="9"/>
      <c r="AQ407" s="2"/>
      <c r="AR407" s="2"/>
      <c r="AS407" s="2"/>
      <c r="AT407" s="2"/>
      <c r="AU407" s="2"/>
      <c r="AV407" s="2"/>
      <c r="AW407" s="2"/>
      <c r="AX407" s="9"/>
      <c r="AY407" s="2"/>
      <c r="AZ407" s="2"/>
      <c r="BA407" s="2"/>
      <c r="BB407" s="9"/>
      <c r="BC407" s="19"/>
      <c r="BD407" s="2"/>
      <c r="BE407" s="2"/>
      <c r="BF407" s="19"/>
      <c r="BG407" s="19"/>
      <c r="BH407" s="19"/>
      <c r="BI407" s="19"/>
      <c r="BJ407" s="19"/>
      <c r="BK407" s="19"/>
      <c r="BL407" s="19"/>
      <c r="BM407" s="2"/>
      <c r="BN407" s="2"/>
      <c r="BO407" s="2"/>
      <c r="BP407" s="2"/>
      <c r="BQ407" s="2"/>
      <c r="BR407" s="2"/>
      <c r="BS407" s="2"/>
      <c r="BT407" s="2"/>
      <c r="BU407" s="2"/>
      <c r="BV407" s="2">
        <v>24.9571874685202</v>
      </c>
      <c r="BW407" s="9">
        <v>3.9580645161290322</v>
      </c>
      <c r="BX407" s="2"/>
      <c r="BY407" s="2"/>
      <c r="BZ407" s="9"/>
      <c r="CA407" s="2"/>
      <c r="CB407" s="2"/>
      <c r="CC407" s="2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</row>
    <row r="408" spans="1:152" hidden="1" x14ac:dyDescent="0.45">
      <c r="A408" t="s">
        <v>121</v>
      </c>
      <c r="C408" s="1">
        <v>39939</v>
      </c>
      <c r="D408" s="2"/>
      <c r="E408" s="1"/>
      <c r="G408">
        <v>156</v>
      </c>
      <c r="H408" t="s">
        <v>103</v>
      </c>
      <c r="I408" s="19">
        <v>8.3000000000000007</v>
      </c>
      <c r="J408">
        <v>750</v>
      </c>
      <c r="K408" s="2">
        <f t="shared" si="4"/>
        <v>160.64257028112448</v>
      </c>
      <c r="L408" s="2"/>
      <c r="M408" s="9"/>
      <c r="N408" s="9"/>
      <c r="O408" s="9"/>
      <c r="P408" s="9"/>
      <c r="Q408" s="2"/>
      <c r="R408" s="2"/>
      <c r="S408" s="2"/>
      <c r="T408" s="2"/>
      <c r="U408" s="2"/>
      <c r="V408" s="2"/>
      <c r="W408" s="2"/>
      <c r="X408" s="9"/>
      <c r="Y408" s="9"/>
      <c r="Z408" s="9"/>
      <c r="AA408" s="9"/>
      <c r="AB408" s="9"/>
      <c r="AC408" s="2"/>
      <c r="AD408" s="9"/>
      <c r="AE408" s="9"/>
      <c r="AF408" s="2"/>
      <c r="AG408" s="9"/>
      <c r="AH408" s="9"/>
      <c r="AI408" s="9"/>
      <c r="AJ408" s="9"/>
      <c r="AK408" s="9"/>
      <c r="AL408" s="9"/>
      <c r="AM408" s="15"/>
      <c r="AN408" s="9"/>
      <c r="AO408" s="9"/>
      <c r="AP408" s="9"/>
      <c r="AQ408" s="2"/>
      <c r="AR408" s="2"/>
      <c r="AS408" s="2"/>
      <c r="AT408" s="2"/>
      <c r="AU408" s="2"/>
      <c r="AV408" s="2"/>
      <c r="AW408" s="2"/>
      <c r="AX408" s="9"/>
      <c r="AY408" s="2"/>
      <c r="AZ408" s="2"/>
      <c r="BA408" s="2"/>
      <c r="BB408" s="9"/>
      <c r="BC408" s="19"/>
      <c r="BD408" s="2"/>
      <c r="BE408" s="2"/>
      <c r="BF408" s="19"/>
      <c r="BG408" s="19"/>
      <c r="BH408" s="19"/>
      <c r="BI408" s="19"/>
      <c r="BJ408" s="19"/>
      <c r="BK408" s="19"/>
      <c r="BL408" s="19"/>
      <c r="BM408" s="2"/>
      <c r="BN408" s="2"/>
      <c r="BO408" s="2"/>
      <c r="BP408" s="2"/>
      <c r="BQ408" s="2"/>
      <c r="BR408" s="2"/>
      <c r="BS408" s="2"/>
      <c r="BT408" s="2"/>
      <c r="BU408" s="2"/>
      <c r="BV408" s="2">
        <v>38.823410899566845</v>
      </c>
      <c r="BW408" s="9">
        <v>4.4403225806451614</v>
      </c>
      <c r="BX408" s="2"/>
      <c r="BY408" s="2"/>
      <c r="BZ408" s="9"/>
      <c r="CA408" s="2"/>
      <c r="CB408" s="2"/>
      <c r="CC408" s="2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</row>
    <row r="409" spans="1:152" hidden="1" x14ac:dyDescent="0.45">
      <c r="A409" t="s">
        <v>121</v>
      </c>
      <c r="C409" s="1">
        <v>39946</v>
      </c>
      <c r="D409" s="2"/>
      <c r="E409" s="1"/>
      <c r="G409">
        <v>163</v>
      </c>
      <c r="H409" t="s">
        <v>103</v>
      </c>
      <c r="I409" s="19">
        <v>8.3000000000000007</v>
      </c>
      <c r="J409">
        <v>750</v>
      </c>
      <c r="K409" s="2">
        <f t="shared" si="4"/>
        <v>160.64257028112448</v>
      </c>
      <c r="L409" s="2"/>
      <c r="M409" s="9"/>
      <c r="N409" s="9"/>
      <c r="O409" s="9"/>
      <c r="P409" s="9"/>
      <c r="Q409" s="2"/>
      <c r="R409" s="2"/>
      <c r="S409" s="2"/>
      <c r="T409" s="2"/>
      <c r="U409" s="2"/>
      <c r="V409" s="2"/>
      <c r="W409" s="2"/>
      <c r="X409" s="9"/>
      <c r="Y409" s="9"/>
      <c r="Z409" s="9"/>
      <c r="AA409" s="9"/>
      <c r="AB409" s="9"/>
      <c r="AC409" s="2"/>
      <c r="AD409" s="9"/>
      <c r="AE409" s="9"/>
      <c r="AF409" s="2"/>
      <c r="AG409" s="9"/>
      <c r="AH409" s="9"/>
      <c r="AI409" s="9"/>
      <c r="AJ409" s="9"/>
      <c r="AK409" s="9"/>
      <c r="AL409" s="9"/>
      <c r="AM409" s="15"/>
      <c r="AN409" s="9"/>
      <c r="AO409" s="9"/>
      <c r="AP409" s="9"/>
      <c r="AQ409" s="2"/>
      <c r="AR409" s="2"/>
      <c r="AS409" s="2"/>
      <c r="AT409" s="2"/>
      <c r="AU409" s="2"/>
      <c r="AV409" s="2"/>
      <c r="AW409" s="2"/>
      <c r="AX409" s="9"/>
      <c r="AY409" s="2"/>
      <c r="AZ409" s="2"/>
      <c r="BA409" s="2"/>
      <c r="BB409" s="9"/>
      <c r="BC409" s="19"/>
      <c r="BD409" s="2"/>
      <c r="BE409" s="2"/>
      <c r="BF409" s="19"/>
      <c r="BG409" s="19"/>
      <c r="BH409" s="19"/>
      <c r="BI409" s="19"/>
      <c r="BJ409" s="19"/>
      <c r="BK409" s="19"/>
      <c r="BL409" s="19"/>
      <c r="BM409" s="2"/>
      <c r="BN409" s="2"/>
      <c r="BO409" s="2"/>
      <c r="BP409" s="2"/>
      <c r="BQ409" s="2"/>
      <c r="BR409" s="2"/>
      <c r="BS409" s="2"/>
      <c r="BT409" s="2"/>
      <c r="BU409" s="2"/>
      <c r="BV409" s="2">
        <v>58.784124105973611</v>
      </c>
      <c r="BW409" s="9">
        <v>5.0484076433121023</v>
      </c>
      <c r="BX409" s="2"/>
      <c r="BY409" s="2"/>
      <c r="BZ409" s="9"/>
      <c r="CA409" s="2"/>
      <c r="CB409" s="2"/>
      <c r="CC409" s="2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</row>
    <row r="410" spans="1:152" hidden="1" x14ac:dyDescent="0.45">
      <c r="A410" t="s">
        <v>121</v>
      </c>
      <c r="C410" s="1">
        <v>39947</v>
      </c>
      <c r="D410" s="2">
        <v>9</v>
      </c>
      <c r="E410" s="1" t="s">
        <v>196</v>
      </c>
      <c r="F410" t="s">
        <v>15</v>
      </c>
      <c r="G410">
        <v>164</v>
      </c>
      <c r="H410" t="s">
        <v>103</v>
      </c>
      <c r="I410" s="19">
        <v>8.3000000000000007</v>
      </c>
      <c r="J410">
        <v>750</v>
      </c>
      <c r="K410" s="2">
        <f t="shared" si="4"/>
        <v>160.64257028112448</v>
      </c>
      <c r="L410" s="2"/>
      <c r="M410" s="9"/>
      <c r="N410" s="9"/>
      <c r="O410" s="9"/>
      <c r="P410" s="9"/>
      <c r="Q410" s="2"/>
      <c r="R410" s="2"/>
      <c r="S410" s="2"/>
      <c r="T410" s="2"/>
      <c r="U410" s="2"/>
      <c r="V410" s="2">
        <v>164</v>
      </c>
      <c r="W410" s="2"/>
      <c r="X410" s="9"/>
      <c r="Y410" s="9"/>
      <c r="Z410" s="9"/>
      <c r="AA410" s="9"/>
      <c r="AB410" s="9"/>
      <c r="AC410" s="2"/>
      <c r="AD410" s="9"/>
      <c r="AE410" s="9"/>
      <c r="AF410" s="2"/>
      <c r="AG410" s="9"/>
      <c r="AH410" s="9"/>
      <c r="AI410" s="9"/>
      <c r="AJ410" s="9"/>
      <c r="AK410" s="9"/>
      <c r="AL410" s="9"/>
      <c r="AM410" s="15"/>
      <c r="AN410" s="9"/>
      <c r="AO410" s="9"/>
      <c r="AP410" s="9"/>
      <c r="AQ410" s="2"/>
      <c r="AR410" s="2"/>
      <c r="AS410" s="2"/>
      <c r="AT410" s="2"/>
      <c r="AU410" s="2"/>
      <c r="AV410" s="2"/>
      <c r="AW410" s="2"/>
      <c r="AX410" s="9"/>
      <c r="AY410" s="2"/>
      <c r="AZ410" s="2"/>
      <c r="BA410" s="2"/>
      <c r="BB410" s="9"/>
      <c r="BC410" s="19"/>
      <c r="BD410" s="2"/>
      <c r="BE410" s="2"/>
      <c r="BF410" s="19"/>
      <c r="BG410" s="19"/>
      <c r="BH410" s="19"/>
      <c r="BI410" s="19"/>
      <c r="BJ410" s="19"/>
      <c r="BK410" s="19"/>
      <c r="BL410" s="19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9"/>
      <c r="BX410" s="2"/>
      <c r="BY410" s="2"/>
      <c r="BZ410" s="9"/>
      <c r="CA410" s="2"/>
      <c r="CB410" s="2"/>
      <c r="CC410" s="2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</row>
    <row r="411" spans="1:152" hidden="1" x14ac:dyDescent="0.45">
      <c r="A411" t="s">
        <v>121</v>
      </c>
      <c r="C411" s="1">
        <v>39953</v>
      </c>
      <c r="D411" s="2">
        <v>10</v>
      </c>
      <c r="E411" s="1" t="s">
        <v>97</v>
      </c>
      <c r="F411" t="s">
        <v>16</v>
      </c>
      <c r="G411">
        <v>170</v>
      </c>
      <c r="H411" t="s">
        <v>103</v>
      </c>
      <c r="I411" s="19">
        <v>8.3000000000000007</v>
      </c>
      <c r="J411">
        <v>750</v>
      </c>
      <c r="K411" s="2">
        <f t="shared" ref="K411:K474" si="5">1000000/I411/J411</f>
        <v>160.64257028112448</v>
      </c>
      <c r="L411" s="2"/>
      <c r="M411" s="9"/>
      <c r="N411" s="9"/>
      <c r="O411" s="9"/>
      <c r="P411" s="9"/>
      <c r="Q411" s="2"/>
      <c r="R411" s="2"/>
      <c r="S411" s="2"/>
      <c r="T411" s="2"/>
      <c r="U411" s="2"/>
      <c r="V411" s="2"/>
      <c r="W411" s="2"/>
      <c r="X411" s="9"/>
      <c r="Y411" s="9"/>
      <c r="Z411" s="9"/>
      <c r="AA411" s="9"/>
      <c r="AB411" s="9"/>
      <c r="AC411" s="2"/>
      <c r="AD411" s="9"/>
      <c r="AE411" s="9"/>
      <c r="AF411" s="2"/>
      <c r="AG411" s="9"/>
      <c r="AH411" s="9"/>
      <c r="AI411" s="9"/>
      <c r="AJ411" s="9"/>
      <c r="AK411" s="9"/>
      <c r="AL411" s="9"/>
      <c r="AM411" s="15"/>
      <c r="AN411" s="9"/>
      <c r="AO411" s="9"/>
      <c r="AP411" s="9"/>
      <c r="AQ411" s="2"/>
      <c r="AR411" s="2"/>
      <c r="AS411" s="2"/>
      <c r="AT411" s="2"/>
      <c r="AU411" s="2"/>
      <c r="AV411" s="2">
        <v>529.27417013341983</v>
      </c>
      <c r="AW411" s="2"/>
      <c r="AX411" s="9"/>
      <c r="AY411" s="2"/>
      <c r="AZ411" s="2"/>
      <c r="BA411" s="2"/>
      <c r="BB411" s="9"/>
      <c r="BC411" s="19">
        <v>36.729669836852487</v>
      </c>
      <c r="BD411" s="2">
        <v>194.40065522174601</v>
      </c>
      <c r="BE411" s="2"/>
      <c r="BF411" s="19">
        <v>8.5639055163764759</v>
      </c>
      <c r="BG411" s="19"/>
      <c r="BH411" s="19"/>
      <c r="BI411" s="19"/>
      <c r="BJ411" s="19"/>
      <c r="BK411" s="19"/>
      <c r="BL411" s="19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9"/>
      <c r="BX411" s="2"/>
      <c r="BY411" s="2"/>
      <c r="BZ411" s="9"/>
      <c r="CA411" s="2"/>
      <c r="CB411" s="2"/>
      <c r="CC411" s="2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</row>
    <row r="412" spans="1:152" hidden="1" x14ac:dyDescent="0.45">
      <c r="A412" t="s">
        <v>121</v>
      </c>
      <c r="C412" s="1">
        <v>39954</v>
      </c>
      <c r="D412" s="2"/>
      <c r="E412" s="1"/>
      <c r="G412">
        <v>171</v>
      </c>
      <c r="H412" t="s">
        <v>103</v>
      </c>
      <c r="I412" s="19">
        <v>8.3000000000000007</v>
      </c>
      <c r="J412">
        <v>750</v>
      </c>
      <c r="K412" s="2">
        <f t="shared" si="5"/>
        <v>160.64257028112448</v>
      </c>
      <c r="L412" s="2"/>
      <c r="M412" s="9"/>
      <c r="N412" s="9"/>
      <c r="O412" s="9"/>
      <c r="P412" s="9"/>
      <c r="Q412" s="2"/>
      <c r="R412" s="2"/>
      <c r="S412" s="2"/>
      <c r="T412" s="2"/>
      <c r="U412" s="2"/>
      <c r="V412" s="2"/>
      <c r="W412" s="2"/>
      <c r="X412" s="9"/>
      <c r="Y412" s="9"/>
      <c r="Z412" s="9"/>
      <c r="AA412" s="9"/>
      <c r="AB412" s="9"/>
      <c r="AC412" s="2"/>
      <c r="AD412" s="9"/>
      <c r="AE412" s="9"/>
      <c r="AF412" s="2"/>
      <c r="AG412" s="9"/>
      <c r="AH412" s="9"/>
      <c r="AI412" s="9"/>
      <c r="AJ412" s="9"/>
      <c r="AK412" s="9"/>
      <c r="AL412" s="9"/>
      <c r="AM412" s="15"/>
      <c r="AN412" s="9"/>
      <c r="AO412" s="9"/>
      <c r="AP412" s="9"/>
      <c r="AQ412" s="2"/>
      <c r="AR412" s="2"/>
      <c r="AS412" s="2"/>
      <c r="AT412" s="2"/>
      <c r="AU412" s="2"/>
      <c r="AV412" s="2"/>
      <c r="AW412" s="2"/>
      <c r="AX412" s="9"/>
      <c r="AY412" s="2"/>
      <c r="AZ412" s="2"/>
      <c r="BA412" s="2"/>
      <c r="BB412" s="9"/>
      <c r="BC412" s="19"/>
      <c r="BD412" s="2"/>
      <c r="BE412" s="2"/>
      <c r="BF412" s="19"/>
      <c r="BG412" s="19"/>
      <c r="BH412" s="19"/>
      <c r="BI412" s="19"/>
      <c r="BJ412" s="19"/>
      <c r="BK412" s="19"/>
      <c r="BL412" s="19"/>
      <c r="BM412" s="2"/>
      <c r="BN412" s="2"/>
      <c r="BO412" s="2"/>
      <c r="BP412" s="2"/>
      <c r="BQ412" s="2"/>
      <c r="BR412" s="2"/>
      <c r="BS412" s="2"/>
      <c r="BT412" s="2"/>
      <c r="BU412" s="2"/>
      <c r="BV412" s="2">
        <v>87.73546892313891</v>
      </c>
      <c r="BW412" s="9">
        <v>4.3381132075471696</v>
      </c>
      <c r="BX412" s="2"/>
      <c r="BY412" s="2"/>
      <c r="BZ412" s="9"/>
      <c r="CA412" s="2"/>
      <c r="CB412" s="2"/>
      <c r="CC412" s="2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</row>
    <row r="413" spans="1:152" hidden="1" x14ac:dyDescent="0.45">
      <c r="A413" t="s">
        <v>121</v>
      </c>
      <c r="C413" s="1">
        <v>39960</v>
      </c>
      <c r="D413" s="2"/>
      <c r="E413" s="1"/>
      <c r="G413">
        <v>177</v>
      </c>
      <c r="H413" t="s">
        <v>103</v>
      </c>
      <c r="I413" s="19">
        <v>8.3000000000000007</v>
      </c>
      <c r="J413">
        <v>750</v>
      </c>
      <c r="K413" s="2">
        <f t="shared" si="5"/>
        <v>160.64257028112448</v>
      </c>
      <c r="L413" s="2"/>
      <c r="M413" s="9"/>
      <c r="N413" s="9"/>
      <c r="O413" s="9"/>
      <c r="P413" s="9"/>
      <c r="Q413" s="2"/>
      <c r="R413" s="2"/>
      <c r="S413" s="2"/>
      <c r="T413" s="2"/>
      <c r="U413" s="2"/>
      <c r="V413" s="2"/>
      <c r="W413" s="2"/>
      <c r="X413" s="9"/>
      <c r="Y413" s="9"/>
      <c r="Z413" s="9"/>
      <c r="AA413" s="9"/>
      <c r="AB413" s="9"/>
      <c r="AC413" s="2"/>
      <c r="AD413" s="9"/>
      <c r="AE413" s="9"/>
      <c r="AF413" s="2"/>
      <c r="AG413" s="9"/>
      <c r="AH413" s="9"/>
      <c r="AI413" s="9"/>
      <c r="AJ413" s="9"/>
      <c r="AK413" s="9"/>
      <c r="AL413" s="9"/>
      <c r="AM413" s="15"/>
      <c r="AN413" s="9"/>
      <c r="AO413" s="9"/>
      <c r="AP413" s="9"/>
      <c r="AQ413" s="2"/>
      <c r="AR413" s="2"/>
      <c r="AS413" s="2"/>
      <c r="AT413" s="2"/>
      <c r="AU413" s="2"/>
      <c r="AV413" s="2"/>
      <c r="AW413" s="2"/>
      <c r="AX413" s="9"/>
      <c r="AY413" s="2"/>
      <c r="AZ413" s="2"/>
      <c r="BA413" s="2"/>
      <c r="BB413" s="9"/>
      <c r="BC413" s="19"/>
      <c r="BD413" s="2"/>
      <c r="BE413" s="2"/>
      <c r="BF413" s="19"/>
      <c r="BG413" s="19"/>
      <c r="BH413" s="19"/>
      <c r="BI413" s="19"/>
      <c r="BJ413" s="19"/>
      <c r="BK413" s="19"/>
      <c r="BL413" s="19"/>
      <c r="BM413" s="2"/>
      <c r="BN413" s="2"/>
      <c r="BO413" s="2"/>
      <c r="BP413" s="2"/>
      <c r="BQ413" s="2"/>
      <c r="BR413" s="2"/>
      <c r="BS413" s="2"/>
      <c r="BT413" s="2"/>
      <c r="BU413" s="2"/>
      <c r="BV413" s="2">
        <v>100</v>
      </c>
      <c r="BW413" s="9">
        <v>4.1982758620689653</v>
      </c>
      <c r="BX413" s="2"/>
      <c r="BY413" s="2"/>
      <c r="BZ413" s="9"/>
      <c r="CA413" s="2"/>
      <c r="CB413" s="2"/>
      <c r="CC413" s="2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</row>
    <row r="414" spans="1:152" hidden="1" x14ac:dyDescent="0.45">
      <c r="A414" t="s">
        <v>118</v>
      </c>
      <c r="C414" s="1">
        <v>39783</v>
      </c>
      <c r="D414" s="2">
        <v>1</v>
      </c>
      <c r="E414" s="1" t="s">
        <v>198</v>
      </c>
      <c r="F414" t="s">
        <v>10</v>
      </c>
      <c r="G414">
        <v>0</v>
      </c>
      <c r="H414" t="s">
        <v>104</v>
      </c>
      <c r="I414" s="19">
        <v>8.3000000000000007</v>
      </c>
      <c r="J414">
        <v>750</v>
      </c>
      <c r="K414" s="2">
        <f t="shared" si="5"/>
        <v>160.64257028112448</v>
      </c>
      <c r="L414" s="2"/>
      <c r="M414" s="9"/>
      <c r="N414" s="9"/>
      <c r="O414" s="9"/>
      <c r="P414" s="9"/>
      <c r="Q414" s="2"/>
      <c r="R414" s="2"/>
      <c r="S414" s="2"/>
      <c r="T414" s="2"/>
      <c r="U414" s="2"/>
      <c r="V414" s="2"/>
      <c r="W414" s="2"/>
      <c r="X414" s="9"/>
      <c r="Y414" s="9"/>
      <c r="Z414" s="9"/>
      <c r="AA414" s="9"/>
      <c r="AB414" s="9"/>
      <c r="AC414" s="2"/>
      <c r="AD414" s="9"/>
      <c r="AE414" s="9"/>
      <c r="AF414" s="2"/>
      <c r="AG414" s="9"/>
      <c r="AH414" s="9"/>
      <c r="AI414" s="9"/>
      <c r="AJ414" s="9"/>
      <c r="AK414" s="9"/>
      <c r="AL414" s="9"/>
      <c r="AM414" s="15"/>
      <c r="AN414" s="9"/>
      <c r="AO414" s="9"/>
      <c r="AP414" s="9"/>
      <c r="AQ414" s="2">
        <v>0</v>
      </c>
      <c r="AR414" s="2"/>
      <c r="AS414" s="2">
        <v>0</v>
      </c>
      <c r="AT414" s="2"/>
      <c r="AU414" s="2">
        <v>0</v>
      </c>
      <c r="AV414" s="2">
        <v>0</v>
      </c>
      <c r="AW414" s="2"/>
      <c r="AX414" s="9"/>
      <c r="AY414" s="2"/>
      <c r="AZ414" s="2"/>
      <c r="BA414" s="2"/>
      <c r="BB414" s="9"/>
      <c r="BC414" s="19"/>
      <c r="BD414" s="2"/>
      <c r="BE414" s="2"/>
      <c r="BF414" s="19"/>
      <c r="BG414" s="19"/>
      <c r="BH414" s="19"/>
      <c r="BI414" s="19"/>
      <c r="BJ414" s="19"/>
      <c r="BK414" s="19"/>
      <c r="BL414" s="19"/>
      <c r="BM414" s="2">
        <v>0</v>
      </c>
      <c r="BN414" s="2">
        <v>0</v>
      </c>
      <c r="BO414" s="2">
        <v>0</v>
      </c>
      <c r="BP414" s="2">
        <v>0</v>
      </c>
      <c r="BQ414" s="2"/>
      <c r="BR414" s="2"/>
      <c r="BS414" s="2"/>
      <c r="BT414" s="2"/>
      <c r="BU414" s="2">
        <v>0</v>
      </c>
      <c r="BV414" s="2"/>
      <c r="BW414" s="9"/>
      <c r="BX414" s="2"/>
      <c r="BY414" s="2"/>
      <c r="BZ414" s="9"/>
      <c r="CA414" s="2"/>
      <c r="CB414" s="2"/>
      <c r="CC414" s="2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</row>
    <row r="415" spans="1:152" hidden="1" x14ac:dyDescent="0.45">
      <c r="A415" t="s">
        <v>118</v>
      </c>
      <c r="C415" s="1">
        <v>39798</v>
      </c>
      <c r="D415" s="2"/>
      <c r="E415" s="1"/>
      <c r="G415">
        <v>15</v>
      </c>
      <c r="H415" t="s">
        <v>104</v>
      </c>
      <c r="I415" s="19">
        <v>8.3000000000000007</v>
      </c>
      <c r="J415">
        <v>750</v>
      </c>
      <c r="K415" s="2">
        <f t="shared" si="5"/>
        <v>160.64257028112448</v>
      </c>
      <c r="L415" s="2"/>
      <c r="M415" s="9"/>
      <c r="N415" s="19">
        <v>5.6</v>
      </c>
      <c r="O415" s="19"/>
      <c r="P415" s="19"/>
      <c r="Q415" s="2"/>
      <c r="R415" s="2"/>
      <c r="S415" s="2"/>
      <c r="T415" s="2"/>
      <c r="U415" s="2"/>
      <c r="V415" s="2"/>
      <c r="W415" s="2"/>
      <c r="X415" s="9"/>
      <c r="Y415" s="9"/>
      <c r="Z415" s="9"/>
      <c r="AA415" s="9"/>
      <c r="AB415" s="9"/>
      <c r="AC415" s="2"/>
      <c r="AD415" s="9"/>
      <c r="AE415" s="9"/>
      <c r="AF415" s="2"/>
      <c r="AG415" s="9"/>
      <c r="AH415" s="9"/>
      <c r="AI415" s="9"/>
      <c r="AJ415" s="9"/>
      <c r="AK415" s="9"/>
      <c r="AL415" s="9"/>
      <c r="AM415" s="15"/>
      <c r="AN415" s="9"/>
      <c r="AO415" s="9"/>
      <c r="AP415" s="9"/>
      <c r="AQ415" s="2"/>
      <c r="AR415" s="2"/>
      <c r="AS415" s="2"/>
      <c r="AT415" s="2"/>
      <c r="AU415" s="2"/>
      <c r="AV415" s="2"/>
      <c r="AW415" s="2"/>
      <c r="AX415" s="9"/>
      <c r="AY415" s="2"/>
      <c r="AZ415" s="2"/>
      <c r="BA415" s="2"/>
      <c r="BB415" s="9"/>
      <c r="BC415" s="19"/>
      <c r="BD415" s="2"/>
      <c r="BE415" s="2"/>
      <c r="BF415" s="19"/>
      <c r="BG415" s="19"/>
      <c r="BH415" s="19"/>
      <c r="BI415" s="19"/>
      <c r="BJ415" s="19"/>
      <c r="BK415" s="19"/>
      <c r="BL415" s="19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9"/>
      <c r="BX415" s="2"/>
      <c r="BY415" s="2"/>
      <c r="BZ415" s="9"/>
      <c r="CA415" s="2"/>
      <c r="CB415" s="2"/>
      <c r="CC415" s="2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</row>
    <row r="416" spans="1:152" hidden="1" x14ac:dyDescent="0.45">
      <c r="A416" t="s">
        <v>118</v>
      </c>
      <c r="C416" s="1">
        <v>39804</v>
      </c>
      <c r="D416" s="2">
        <v>4</v>
      </c>
      <c r="E416" t="s">
        <v>199</v>
      </c>
      <c r="F416" t="s">
        <v>12</v>
      </c>
      <c r="G416">
        <v>21</v>
      </c>
      <c r="H416" t="s">
        <v>104</v>
      </c>
      <c r="I416" s="19">
        <v>8.3000000000000007</v>
      </c>
      <c r="J416">
        <v>750</v>
      </c>
      <c r="K416" s="2">
        <f t="shared" si="5"/>
        <v>160.64257028112448</v>
      </c>
      <c r="L416" s="2"/>
      <c r="M416" s="9"/>
      <c r="N416" s="9"/>
      <c r="O416" s="9"/>
      <c r="P416" s="9"/>
      <c r="Q416" s="2"/>
      <c r="R416" s="2">
        <v>21</v>
      </c>
      <c r="S416" s="2"/>
      <c r="T416" s="2"/>
      <c r="U416" s="2"/>
      <c r="V416" s="2"/>
      <c r="W416" s="2"/>
      <c r="X416" s="9"/>
      <c r="Y416" s="9"/>
      <c r="Z416" s="9"/>
      <c r="AA416" s="9"/>
      <c r="AB416" s="9"/>
      <c r="AC416" s="2"/>
      <c r="AD416" s="9"/>
      <c r="AE416" s="9"/>
      <c r="AF416" s="2"/>
      <c r="AG416" s="9"/>
      <c r="AH416" s="9"/>
      <c r="AI416" s="9"/>
      <c r="AJ416" s="9"/>
      <c r="AK416" s="9"/>
      <c r="AL416" s="9"/>
      <c r="AM416" s="15"/>
      <c r="AN416" s="9"/>
      <c r="AO416" s="9"/>
      <c r="AP416" s="9"/>
      <c r="AQ416" s="2"/>
      <c r="AR416" s="2"/>
      <c r="AS416" s="2"/>
      <c r="AT416" s="2"/>
      <c r="AU416" s="2"/>
      <c r="AV416" s="2"/>
      <c r="AW416" s="2"/>
      <c r="AX416" s="9"/>
      <c r="AY416" s="2"/>
      <c r="AZ416" s="2"/>
      <c r="BA416" s="2"/>
      <c r="BB416" s="9"/>
      <c r="BC416" s="19"/>
      <c r="BD416" s="2"/>
      <c r="BE416" s="2"/>
      <c r="BF416" s="19"/>
      <c r="BG416" s="19"/>
      <c r="BH416" s="19"/>
      <c r="BI416" s="19"/>
      <c r="BJ416" s="19"/>
      <c r="BK416" s="19"/>
      <c r="BL416" s="19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9"/>
      <c r="BX416" s="2"/>
      <c r="BY416" s="2"/>
      <c r="BZ416" s="9"/>
      <c r="CA416" s="2"/>
      <c r="CB416" s="2"/>
      <c r="CC416" s="2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</row>
    <row r="417" spans="1:152" hidden="1" x14ac:dyDescent="0.45">
      <c r="A417" t="s">
        <v>118</v>
      </c>
      <c r="C417" s="1">
        <v>39806</v>
      </c>
      <c r="D417" s="2"/>
      <c r="E417" s="1"/>
      <c r="G417">
        <v>23</v>
      </c>
      <c r="H417" t="s">
        <v>104</v>
      </c>
      <c r="I417" s="19">
        <v>8.3000000000000007</v>
      </c>
      <c r="J417">
        <v>750</v>
      </c>
      <c r="K417" s="2">
        <f t="shared" si="5"/>
        <v>160.64257028112448</v>
      </c>
      <c r="L417" s="2"/>
      <c r="M417" s="9"/>
      <c r="N417" s="19">
        <v>9.1333333333333329</v>
      </c>
      <c r="O417" s="19"/>
      <c r="P417" s="19"/>
      <c r="Q417" s="2"/>
      <c r="R417" s="2"/>
      <c r="S417" s="2"/>
      <c r="T417" s="2"/>
      <c r="U417" s="2"/>
      <c r="V417" s="2"/>
      <c r="W417" s="2"/>
      <c r="X417" s="9"/>
      <c r="Y417" s="9"/>
      <c r="Z417" s="9"/>
      <c r="AA417" s="9"/>
      <c r="AB417" s="9"/>
      <c r="AC417" s="2"/>
      <c r="AD417" s="9"/>
      <c r="AE417" s="9"/>
      <c r="AF417" s="2"/>
      <c r="AG417" s="9"/>
      <c r="AH417" s="9"/>
      <c r="AI417" s="9"/>
      <c r="AJ417" s="9"/>
      <c r="AK417" s="9"/>
      <c r="AL417" s="9"/>
      <c r="AM417" s="15"/>
      <c r="AN417" s="9"/>
      <c r="AO417" s="9"/>
      <c r="AP417" s="9"/>
      <c r="AQ417" s="2"/>
      <c r="AR417" s="2"/>
      <c r="AS417" s="2"/>
      <c r="AT417" s="2"/>
      <c r="AU417" s="2"/>
      <c r="AV417" s="2"/>
      <c r="AW417" s="2"/>
      <c r="AX417" s="9"/>
      <c r="AY417" s="2"/>
      <c r="AZ417" s="2"/>
      <c r="BA417" s="2"/>
      <c r="BB417" s="9"/>
      <c r="BC417" s="19"/>
      <c r="BD417" s="2"/>
      <c r="BE417" s="2"/>
      <c r="BF417" s="19"/>
      <c r="BG417" s="19"/>
      <c r="BH417" s="19"/>
      <c r="BI417" s="19"/>
      <c r="BJ417" s="19"/>
      <c r="BK417" s="19"/>
      <c r="BL417" s="19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9"/>
      <c r="BX417" s="2"/>
      <c r="BY417" s="2"/>
      <c r="BZ417" s="9"/>
      <c r="CA417" s="2"/>
      <c r="CB417" s="2"/>
      <c r="CC417" s="2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</row>
    <row r="418" spans="1:152" hidden="1" x14ac:dyDescent="0.45">
      <c r="A418" t="s">
        <v>118</v>
      </c>
      <c r="C418" s="1">
        <v>39813</v>
      </c>
      <c r="D418" s="2"/>
      <c r="E418" s="1"/>
      <c r="G418">
        <v>30</v>
      </c>
      <c r="H418" t="s">
        <v>104</v>
      </c>
      <c r="I418" s="19">
        <v>8.3000000000000007</v>
      </c>
      <c r="J418">
        <v>750</v>
      </c>
      <c r="K418" s="2">
        <f t="shared" si="5"/>
        <v>160.64257028112448</v>
      </c>
      <c r="L418" s="2"/>
      <c r="M418" s="9"/>
      <c r="N418" s="19">
        <v>11</v>
      </c>
      <c r="O418" s="19"/>
      <c r="P418" s="19"/>
      <c r="Q418" s="2"/>
      <c r="R418" s="2"/>
      <c r="S418" s="2"/>
      <c r="T418" s="2"/>
      <c r="U418" s="2"/>
      <c r="V418" s="2"/>
      <c r="W418" s="2"/>
      <c r="X418" s="9"/>
      <c r="Y418" s="9"/>
      <c r="Z418" s="9"/>
      <c r="AA418" s="9"/>
      <c r="AB418" s="9"/>
      <c r="AC418" s="2"/>
      <c r="AD418" s="9"/>
      <c r="AE418" s="9"/>
      <c r="AF418" s="2"/>
      <c r="AG418" s="9"/>
      <c r="AH418" s="9"/>
      <c r="AI418" s="9"/>
      <c r="AJ418" s="9"/>
      <c r="AK418" s="9"/>
      <c r="AL418" s="9"/>
      <c r="AM418" s="15"/>
      <c r="AN418" s="9"/>
      <c r="AO418" s="9"/>
      <c r="AP418" s="9"/>
      <c r="AQ418" s="2"/>
      <c r="AR418" s="2"/>
      <c r="AS418" s="2"/>
      <c r="AT418" s="2"/>
      <c r="AU418" s="2"/>
      <c r="AV418" s="2"/>
      <c r="AW418" s="2"/>
      <c r="AX418" s="9"/>
      <c r="AY418" s="2"/>
      <c r="AZ418" s="2"/>
      <c r="BA418" s="2"/>
      <c r="BB418" s="9"/>
      <c r="BC418" s="19"/>
      <c r="BD418" s="2"/>
      <c r="BE418" s="2"/>
      <c r="BF418" s="19"/>
      <c r="BG418" s="19"/>
      <c r="BH418" s="19"/>
      <c r="BI418" s="19"/>
      <c r="BJ418" s="19"/>
      <c r="BK418" s="19"/>
      <c r="BL418" s="19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9"/>
      <c r="BX418" s="2"/>
      <c r="BY418" s="2"/>
      <c r="BZ418" s="9"/>
      <c r="CA418" s="2"/>
      <c r="CB418" s="2"/>
      <c r="CC418" s="2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</row>
    <row r="419" spans="1:152" hidden="1" x14ac:dyDescent="0.45">
      <c r="A419" t="s">
        <v>118</v>
      </c>
      <c r="C419" s="1">
        <v>39818</v>
      </c>
      <c r="D419" s="2"/>
      <c r="E419" s="1"/>
      <c r="G419">
        <v>35</v>
      </c>
      <c r="H419" t="s">
        <v>104</v>
      </c>
      <c r="I419" s="19">
        <v>8.3000000000000007</v>
      </c>
      <c r="J419">
        <v>750</v>
      </c>
      <c r="K419" s="2">
        <f t="shared" si="5"/>
        <v>160.64257028112448</v>
      </c>
      <c r="L419" s="2"/>
      <c r="M419" s="9"/>
      <c r="N419" s="9"/>
      <c r="O419" s="9"/>
      <c r="P419" s="9"/>
      <c r="Q419" s="2"/>
      <c r="R419" s="2"/>
      <c r="S419" s="2"/>
      <c r="T419" s="2"/>
      <c r="U419" s="2"/>
      <c r="V419" s="2"/>
      <c r="W419" s="2"/>
      <c r="X419" s="9"/>
      <c r="Y419" s="9"/>
      <c r="Z419" s="9"/>
      <c r="AA419" s="9"/>
      <c r="AB419" s="9"/>
      <c r="AC419" s="2"/>
      <c r="AD419" s="9"/>
      <c r="AE419" s="9"/>
      <c r="AF419" s="2">
        <v>123.55321101773139</v>
      </c>
      <c r="AG419" s="9">
        <v>1.9382415872544301</v>
      </c>
      <c r="AH419" s="9"/>
      <c r="AI419" s="9"/>
      <c r="AJ419" s="9"/>
      <c r="AK419" s="9"/>
      <c r="AL419" s="9"/>
      <c r="AM419" s="15">
        <f>AG419/AF419</f>
        <v>1.5687504770525704E-2</v>
      </c>
      <c r="AN419" s="9"/>
      <c r="AO419" s="9"/>
      <c r="AP419" s="9"/>
      <c r="AQ419" s="2">
        <v>0</v>
      </c>
      <c r="AR419" s="2"/>
      <c r="AS419" s="2">
        <v>0</v>
      </c>
      <c r="AT419" s="2"/>
      <c r="AU419" s="2">
        <v>0</v>
      </c>
      <c r="AV419" s="2">
        <v>0</v>
      </c>
      <c r="AW419" s="2"/>
      <c r="AX419" s="9"/>
      <c r="AY419" s="2"/>
      <c r="AZ419" s="2">
        <f>AC419+AF419+AW419</f>
        <v>123.55321101773139</v>
      </c>
      <c r="BA419" s="2"/>
      <c r="BB419" s="9">
        <f>AW419/AZ419</f>
        <v>0</v>
      </c>
      <c r="BC419" s="19"/>
      <c r="BD419" s="2"/>
      <c r="BE419" s="2"/>
      <c r="BF419" s="19"/>
      <c r="BG419" s="19"/>
      <c r="BH419" s="19"/>
      <c r="BI419" s="19"/>
      <c r="BJ419" s="9">
        <f>AC419/AZ419</f>
        <v>0</v>
      </c>
      <c r="BK419" s="9">
        <f>AF419/AZ419</f>
        <v>1</v>
      </c>
      <c r="BL419" s="9">
        <f>AW419/AZ419</f>
        <v>0</v>
      </c>
      <c r="BM419" s="2">
        <v>221.67653992845882</v>
      </c>
      <c r="BN419" s="2">
        <v>221.67653992845882</v>
      </c>
      <c r="BO419" s="2">
        <v>0</v>
      </c>
      <c r="BP419" s="2">
        <v>0</v>
      </c>
      <c r="BQ419" s="2"/>
      <c r="BR419" s="2"/>
      <c r="BS419" s="2"/>
      <c r="BT419" s="2"/>
      <c r="BU419" s="2">
        <v>0</v>
      </c>
      <c r="BV419" s="2"/>
      <c r="BW419" s="9"/>
      <c r="BX419" s="2"/>
      <c r="BY419" s="2"/>
      <c r="BZ419" s="9"/>
      <c r="CA419" s="2"/>
      <c r="CB419" s="2"/>
      <c r="CC419" s="2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</row>
    <row r="420" spans="1:152" hidden="1" x14ac:dyDescent="0.45">
      <c r="A420" t="s">
        <v>118</v>
      </c>
      <c r="C420" s="1">
        <v>39819</v>
      </c>
      <c r="D420" s="2"/>
      <c r="E420" s="1"/>
      <c r="G420">
        <v>36</v>
      </c>
      <c r="H420" t="s">
        <v>104</v>
      </c>
      <c r="I420" s="19">
        <v>8.3000000000000007</v>
      </c>
      <c r="J420">
        <v>750</v>
      </c>
      <c r="K420" s="2">
        <f t="shared" si="5"/>
        <v>160.64257028112448</v>
      </c>
      <c r="L420" s="2"/>
      <c r="M420" s="9"/>
      <c r="N420" s="19">
        <v>13.85</v>
      </c>
      <c r="O420" s="19"/>
      <c r="P420" s="19"/>
      <c r="Q420" s="2"/>
      <c r="R420" s="2"/>
      <c r="S420" s="2"/>
      <c r="T420" s="2"/>
      <c r="U420" s="2"/>
      <c r="V420" s="2"/>
      <c r="W420" s="2"/>
      <c r="X420" s="9"/>
      <c r="Y420" s="9"/>
      <c r="Z420" s="9"/>
      <c r="AA420" s="9"/>
      <c r="AB420" s="9"/>
      <c r="AC420" s="2"/>
      <c r="AD420" s="9"/>
      <c r="AE420" s="9"/>
      <c r="AF420" s="2"/>
      <c r="AG420" s="9"/>
      <c r="AH420" s="9"/>
      <c r="AI420" s="9"/>
      <c r="AJ420" s="9"/>
      <c r="AK420" s="9"/>
      <c r="AL420" s="9"/>
      <c r="AM420" s="15"/>
      <c r="AN420" s="9"/>
      <c r="AO420" s="9"/>
      <c r="AP420" s="9"/>
      <c r="AQ420" s="2"/>
      <c r="AR420" s="2"/>
      <c r="AS420" s="2"/>
      <c r="AT420" s="2"/>
      <c r="AU420" s="2"/>
      <c r="AV420" s="2"/>
      <c r="AW420" s="2"/>
      <c r="AX420" s="9"/>
      <c r="AY420" s="2"/>
      <c r="AZ420" s="2"/>
      <c r="BA420" s="2"/>
      <c r="BB420" s="9"/>
      <c r="BC420" s="19"/>
      <c r="BD420" s="2"/>
      <c r="BE420" s="2"/>
      <c r="BF420" s="19"/>
      <c r="BG420" s="19"/>
      <c r="BH420" s="19"/>
      <c r="BI420" s="19"/>
      <c r="BJ420" s="19"/>
      <c r="BK420" s="19"/>
      <c r="BL420" s="19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9"/>
      <c r="BX420" s="2"/>
      <c r="BY420" s="2"/>
      <c r="BZ420" s="9"/>
      <c r="CA420" s="2"/>
      <c r="CB420" s="2"/>
      <c r="CC420" s="2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</row>
    <row r="421" spans="1:152" hidden="1" x14ac:dyDescent="0.45">
      <c r="A421" t="s">
        <v>118</v>
      </c>
      <c r="C421" s="1">
        <v>39825</v>
      </c>
      <c r="D421" s="2">
        <v>4</v>
      </c>
      <c r="E421" t="s">
        <v>195</v>
      </c>
      <c r="F421" t="s">
        <v>13</v>
      </c>
      <c r="G421">
        <v>42</v>
      </c>
      <c r="H421" t="s">
        <v>104</v>
      </c>
      <c r="I421" s="19">
        <v>8.3000000000000007</v>
      </c>
      <c r="J421">
        <v>750</v>
      </c>
      <c r="K421" s="2">
        <f t="shared" si="5"/>
        <v>160.64257028112448</v>
      </c>
      <c r="L421" s="2"/>
      <c r="M421" s="9"/>
      <c r="N421" s="9"/>
      <c r="O421" s="9"/>
      <c r="P421" s="9"/>
      <c r="Q421" s="2"/>
      <c r="R421" s="2"/>
      <c r="S421" s="2">
        <v>42</v>
      </c>
      <c r="T421" s="2"/>
      <c r="U421" s="2"/>
      <c r="V421" s="2"/>
      <c r="W421" s="2"/>
      <c r="X421" s="9"/>
      <c r="Y421" s="9"/>
      <c r="Z421" s="9"/>
      <c r="AA421" s="9"/>
      <c r="AB421" s="9"/>
      <c r="AC421" s="2">
        <v>161.79129846714338</v>
      </c>
      <c r="AD421" s="9"/>
      <c r="AE421" s="9"/>
      <c r="AF421" s="2">
        <v>152.11418790646351</v>
      </c>
      <c r="AG421" s="9">
        <v>3.0999079542670778</v>
      </c>
      <c r="AH421" s="9"/>
      <c r="AI421" s="9"/>
      <c r="AJ421" s="9"/>
      <c r="AK421" s="9"/>
      <c r="AL421" s="9"/>
      <c r="AM421" s="15">
        <f>AG421/AF421</f>
        <v>2.0378821968751799E-2</v>
      </c>
      <c r="AN421" s="9"/>
      <c r="AO421" s="9"/>
      <c r="AP421" s="9"/>
      <c r="AQ421" s="2">
        <v>21.139581227789861</v>
      </c>
      <c r="AR421" s="2"/>
      <c r="AS421" s="2">
        <v>1.8183901210476612</v>
      </c>
      <c r="AT421" s="2"/>
      <c r="AU421" s="2">
        <v>0</v>
      </c>
      <c r="AV421" s="2">
        <v>0</v>
      </c>
      <c r="AW421" s="2">
        <v>22.957971348837525</v>
      </c>
      <c r="AX421" s="9"/>
      <c r="AY421" s="2"/>
      <c r="AZ421" s="2">
        <f>AC421+AF421+AW421</f>
        <v>336.86345772244442</v>
      </c>
      <c r="BA421" s="2"/>
      <c r="BB421" s="9">
        <f>AW421/AZ421</f>
        <v>6.8152157268876384E-2</v>
      </c>
      <c r="BC421" s="19"/>
      <c r="BD421" s="2"/>
      <c r="BE421" s="2"/>
      <c r="BF421" s="19"/>
      <c r="BG421" s="19"/>
      <c r="BH421" s="19"/>
      <c r="BI421" s="19"/>
      <c r="BJ421" s="9">
        <f>AC421/AZ421</f>
        <v>0.48028747184697557</v>
      </c>
      <c r="BK421" s="9">
        <f>AF421/AZ421</f>
        <v>0.45156037088414802</v>
      </c>
      <c r="BL421" s="9">
        <f>AW421/AZ421</f>
        <v>6.8152157268876384E-2</v>
      </c>
      <c r="BM421" s="2">
        <v>254.85520414701801</v>
      </c>
      <c r="BN421" s="2">
        <v>248.76682550814627</v>
      </c>
      <c r="BO421" s="2">
        <v>6.0883786388717311</v>
      </c>
      <c r="BP421" s="2">
        <v>0</v>
      </c>
      <c r="BQ421" s="2"/>
      <c r="BR421" s="2"/>
      <c r="BS421" s="2"/>
      <c r="BT421" s="2"/>
      <c r="BU421" s="2">
        <v>0</v>
      </c>
      <c r="BV421" s="2"/>
      <c r="BW421" s="9"/>
      <c r="BX421" s="2"/>
      <c r="BY421" s="2"/>
      <c r="BZ421" s="9"/>
      <c r="CA421" s="2"/>
      <c r="CB421" s="2"/>
      <c r="CC421" s="2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</row>
    <row r="422" spans="1:152" hidden="1" x14ac:dyDescent="0.45">
      <c r="A422" t="s">
        <v>118</v>
      </c>
      <c r="C422" s="1">
        <v>39827</v>
      </c>
      <c r="D422" s="2"/>
      <c r="E422" s="1"/>
      <c r="G422">
        <v>44</v>
      </c>
      <c r="H422" t="s">
        <v>104</v>
      </c>
      <c r="I422" s="19">
        <v>8.3000000000000007</v>
      </c>
      <c r="J422">
        <v>750</v>
      </c>
      <c r="K422" s="2">
        <f t="shared" si="5"/>
        <v>160.64257028112448</v>
      </c>
      <c r="L422" s="2"/>
      <c r="M422" s="9"/>
      <c r="N422" s="19">
        <v>15.9</v>
      </c>
      <c r="O422" s="19"/>
      <c r="P422" s="19"/>
      <c r="Q422" s="2"/>
      <c r="R422" s="2"/>
      <c r="S422" s="2"/>
      <c r="T422" s="2"/>
      <c r="U422" s="2"/>
      <c r="V422" s="2"/>
      <c r="W422" s="2"/>
      <c r="X422" s="9"/>
      <c r="Y422" s="9"/>
      <c r="Z422" s="9"/>
      <c r="AA422" s="9"/>
      <c r="AB422" s="9"/>
      <c r="AC422" s="2"/>
      <c r="AD422" s="9"/>
      <c r="AE422" s="9"/>
      <c r="AF422" s="2"/>
      <c r="AG422" s="9"/>
      <c r="AH422" s="9"/>
      <c r="AI422" s="9"/>
      <c r="AJ422" s="9"/>
      <c r="AK422" s="9"/>
      <c r="AL422" s="9"/>
      <c r="AM422" s="15"/>
      <c r="AN422" s="9"/>
      <c r="AO422" s="9"/>
      <c r="AP422" s="9"/>
      <c r="AQ422" s="2"/>
      <c r="AR422" s="2"/>
      <c r="AS422" s="2"/>
      <c r="AT422" s="2"/>
      <c r="AU422" s="2"/>
      <c r="AV422" s="2"/>
      <c r="AW422" s="2"/>
      <c r="AX422" s="9"/>
      <c r="AY422" s="2"/>
      <c r="AZ422" s="2"/>
      <c r="BA422" s="2"/>
      <c r="BB422" s="9"/>
      <c r="BC422" s="19"/>
      <c r="BD422" s="2"/>
      <c r="BE422" s="2"/>
      <c r="BF422" s="19"/>
      <c r="BG422" s="19"/>
      <c r="BH422" s="19"/>
      <c r="BI422" s="19"/>
      <c r="BJ422" s="19"/>
      <c r="BK422" s="19"/>
      <c r="BL422" s="19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9"/>
      <c r="BX422" s="2"/>
      <c r="BY422" s="2"/>
      <c r="BZ422" s="9"/>
      <c r="CA422" s="2"/>
      <c r="CB422" s="2"/>
      <c r="CC422" s="2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</row>
    <row r="423" spans="1:152" hidden="1" x14ac:dyDescent="0.45">
      <c r="A423" t="s">
        <v>118</v>
      </c>
      <c r="C423" s="1">
        <v>39833</v>
      </c>
      <c r="D423" s="2"/>
      <c r="E423" s="1"/>
      <c r="G423">
        <v>50</v>
      </c>
      <c r="H423" t="s">
        <v>104</v>
      </c>
      <c r="I423" s="19">
        <v>8.3000000000000007</v>
      </c>
      <c r="J423">
        <v>750</v>
      </c>
      <c r="K423" s="2">
        <f t="shared" si="5"/>
        <v>160.64257028112448</v>
      </c>
      <c r="L423" s="2"/>
      <c r="M423" s="9"/>
      <c r="N423" s="19">
        <v>17.55</v>
      </c>
      <c r="O423" s="19"/>
      <c r="P423" s="19"/>
      <c r="Q423" s="2"/>
      <c r="R423" s="2"/>
      <c r="S423" s="2"/>
      <c r="T423" s="2"/>
      <c r="U423" s="2"/>
      <c r="V423" s="2"/>
      <c r="W423" s="2"/>
      <c r="X423" s="9"/>
      <c r="Y423" s="9"/>
      <c r="Z423" s="9"/>
      <c r="AA423" s="9"/>
      <c r="AB423" s="9"/>
      <c r="AC423" s="2"/>
      <c r="AD423" s="9"/>
      <c r="AE423" s="9"/>
      <c r="AF423" s="2"/>
      <c r="AG423" s="9"/>
      <c r="AH423" s="9"/>
      <c r="AI423" s="9"/>
      <c r="AJ423" s="9"/>
      <c r="AK423" s="9"/>
      <c r="AL423" s="9"/>
      <c r="AM423" s="15"/>
      <c r="AN423" s="9"/>
      <c r="AO423" s="9"/>
      <c r="AP423" s="9"/>
      <c r="AQ423" s="2"/>
      <c r="AR423" s="2"/>
      <c r="AS423" s="2"/>
      <c r="AT423" s="2"/>
      <c r="AU423" s="2"/>
      <c r="AV423" s="2"/>
      <c r="AW423" s="2"/>
      <c r="AX423" s="9"/>
      <c r="AY423" s="2"/>
      <c r="AZ423" s="2"/>
      <c r="BA423" s="2"/>
      <c r="BB423" s="9"/>
      <c r="BC423" s="19"/>
      <c r="BD423" s="2"/>
      <c r="BE423" s="2"/>
      <c r="BF423" s="19"/>
      <c r="BG423" s="19"/>
      <c r="BH423" s="19"/>
      <c r="BI423" s="19"/>
      <c r="BJ423" s="19"/>
      <c r="BK423" s="19"/>
      <c r="BL423" s="19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9"/>
      <c r="BX423" s="2"/>
      <c r="BY423" s="2"/>
      <c r="BZ423" s="9"/>
      <c r="CA423" s="2"/>
      <c r="CB423" s="2"/>
      <c r="CC423" s="2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</row>
    <row r="424" spans="1:152" hidden="1" x14ac:dyDescent="0.45">
      <c r="A424" t="s">
        <v>118</v>
      </c>
      <c r="C424" s="1">
        <v>39840</v>
      </c>
      <c r="D424" s="2"/>
      <c r="E424" s="1"/>
      <c r="G424">
        <v>57</v>
      </c>
      <c r="H424" t="s">
        <v>104</v>
      </c>
      <c r="I424" s="19">
        <v>8.3000000000000007</v>
      </c>
      <c r="J424">
        <v>750</v>
      </c>
      <c r="K424" s="2">
        <f t="shared" si="5"/>
        <v>160.64257028112448</v>
      </c>
      <c r="L424" s="2"/>
      <c r="M424" s="9"/>
      <c r="N424" s="19">
        <v>19.2</v>
      </c>
      <c r="O424" s="19"/>
      <c r="P424" s="19"/>
      <c r="Q424" s="2"/>
      <c r="R424" s="2"/>
      <c r="S424" s="2"/>
      <c r="T424" s="2"/>
      <c r="U424" s="2"/>
      <c r="V424" s="2"/>
      <c r="W424" s="2"/>
      <c r="X424" s="9"/>
      <c r="Y424" s="9"/>
      <c r="Z424" s="9"/>
      <c r="AA424" s="9"/>
      <c r="AB424" s="9"/>
      <c r="AC424" s="2"/>
      <c r="AD424" s="9"/>
      <c r="AE424" s="9"/>
      <c r="AF424" s="2"/>
      <c r="AG424" s="9"/>
      <c r="AH424" s="9"/>
      <c r="AI424" s="9"/>
      <c r="AJ424" s="9"/>
      <c r="AK424" s="9"/>
      <c r="AL424" s="9"/>
      <c r="AM424" s="15"/>
      <c r="AN424" s="9"/>
      <c r="AO424" s="9"/>
      <c r="AP424" s="9"/>
      <c r="AQ424" s="2"/>
      <c r="AR424" s="2"/>
      <c r="AS424" s="2"/>
      <c r="AT424" s="2"/>
      <c r="AU424" s="2"/>
      <c r="AV424" s="2"/>
      <c r="AW424" s="2"/>
      <c r="AX424" s="9"/>
      <c r="AY424" s="2"/>
      <c r="AZ424" s="2"/>
      <c r="BA424" s="2"/>
      <c r="BB424" s="9"/>
      <c r="BC424" s="19"/>
      <c r="BD424" s="2"/>
      <c r="BE424" s="2"/>
      <c r="BF424" s="19"/>
      <c r="BG424" s="19"/>
      <c r="BH424" s="19"/>
      <c r="BI424" s="19"/>
      <c r="BJ424" s="19"/>
      <c r="BK424" s="19"/>
      <c r="BL424" s="19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9"/>
      <c r="BX424" s="2"/>
      <c r="BY424" s="2"/>
      <c r="BZ424" s="9"/>
      <c r="CA424" s="2"/>
      <c r="CB424" s="2"/>
      <c r="CC424" s="2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</row>
    <row r="425" spans="1:152" hidden="1" x14ac:dyDescent="0.45">
      <c r="A425" t="s">
        <v>118</v>
      </c>
      <c r="C425" s="1">
        <v>39841</v>
      </c>
      <c r="D425" s="2"/>
      <c r="E425" s="1"/>
      <c r="G425">
        <v>58</v>
      </c>
      <c r="H425" t="s">
        <v>104</v>
      </c>
      <c r="I425" s="19">
        <v>8.3000000000000007</v>
      </c>
      <c r="J425">
        <v>750</v>
      </c>
      <c r="K425" s="2">
        <f t="shared" si="5"/>
        <v>160.64257028112448</v>
      </c>
      <c r="L425" s="2"/>
      <c r="M425" s="9"/>
      <c r="N425" s="9"/>
      <c r="O425" s="9"/>
      <c r="P425" s="9"/>
      <c r="Q425" s="2"/>
      <c r="R425" s="2"/>
      <c r="S425" s="2"/>
      <c r="T425" s="2"/>
      <c r="U425" s="2"/>
      <c r="V425" s="2"/>
      <c r="W425" s="2"/>
      <c r="X425" s="9"/>
      <c r="Y425" s="9"/>
      <c r="Z425" s="9"/>
      <c r="AA425" s="9"/>
      <c r="AB425" s="9"/>
      <c r="AC425" s="2">
        <v>319.80330427758838</v>
      </c>
      <c r="AD425" s="9"/>
      <c r="AE425" s="9"/>
      <c r="AF425" s="2">
        <v>223.63616733242262</v>
      </c>
      <c r="AG425" s="9">
        <v>3.9240312808169167</v>
      </c>
      <c r="AH425" s="9"/>
      <c r="AI425" s="9"/>
      <c r="AJ425" s="9"/>
      <c r="AK425" s="9"/>
      <c r="AL425" s="9"/>
      <c r="AM425" s="15">
        <f>AG425/AF425</f>
        <v>1.7546496738982582E-2</v>
      </c>
      <c r="AN425" s="9"/>
      <c r="AO425" s="9"/>
      <c r="AP425" s="9"/>
      <c r="AQ425" s="2">
        <v>32.792153428976313</v>
      </c>
      <c r="AR425" s="2"/>
      <c r="AS425" s="2">
        <v>42.292217696348516</v>
      </c>
      <c r="AT425" s="2"/>
      <c r="AU425" s="2">
        <v>0</v>
      </c>
      <c r="AV425" s="2">
        <v>0</v>
      </c>
      <c r="AW425" s="2">
        <v>75.084371125324836</v>
      </c>
      <c r="AX425" s="9"/>
      <c r="AY425" s="2"/>
      <c r="AZ425" s="2">
        <f>AC425+AF425+AW425</f>
        <v>618.52384273533585</v>
      </c>
      <c r="BA425" s="2"/>
      <c r="BB425" s="9">
        <f>AW425/AZ425</f>
        <v>0.12139284848466735</v>
      </c>
      <c r="BC425" s="19"/>
      <c r="BD425" s="2"/>
      <c r="BE425" s="2"/>
      <c r="BF425" s="19"/>
      <c r="BG425" s="19"/>
      <c r="BH425" s="19"/>
      <c r="BI425" s="19"/>
      <c r="BJ425" s="9">
        <f>AC425/AZ425</f>
        <v>0.5170428077005127</v>
      </c>
      <c r="BK425" s="9">
        <f>AF425/AZ425</f>
        <v>0.36156434381482</v>
      </c>
      <c r="BL425" s="9">
        <f>AW425/AZ425</f>
        <v>0.12139284848466735</v>
      </c>
      <c r="BM425" s="2">
        <v>224.54683152403885</v>
      </c>
      <c r="BN425" s="2">
        <v>176.45314902568384</v>
      </c>
      <c r="BO425" s="2">
        <v>48.093682498354994</v>
      </c>
      <c r="BP425" s="2">
        <v>0</v>
      </c>
      <c r="BQ425" s="2"/>
      <c r="BR425" s="2"/>
      <c r="BS425" s="2"/>
      <c r="BT425" s="2"/>
      <c r="BU425" s="2">
        <v>0</v>
      </c>
      <c r="BV425" s="2"/>
      <c r="BW425" s="9"/>
      <c r="BX425" s="2"/>
      <c r="BY425" s="2"/>
      <c r="BZ425" s="9"/>
      <c r="CA425" s="2"/>
      <c r="CB425" s="2"/>
      <c r="CC425" s="2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</row>
    <row r="426" spans="1:152" hidden="1" x14ac:dyDescent="0.45">
      <c r="A426" t="s">
        <v>118</v>
      </c>
      <c r="C426" s="1">
        <v>39848</v>
      </c>
      <c r="D426" s="2"/>
      <c r="E426" s="1"/>
      <c r="G426">
        <v>65</v>
      </c>
      <c r="H426" t="s">
        <v>104</v>
      </c>
      <c r="I426" s="19">
        <v>8.3000000000000007</v>
      </c>
      <c r="J426">
        <v>750</v>
      </c>
      <c r="K426" s="2">
        <f t="shared" si="5"/>
        <v>160.64257028112448</v>
      </c>
      <c r="L426" s="2"/>
      <c r="M426" s="9"/>
      <c r="N426" s="19">
        <v>19.05</v>
      </c>
      <c r="O426" s="19"/>
      <c r="P426" s="19"/>
      <c r="Q426" s="2"/>
      <c r="R426" s="2"/>
      <c r="S426" s="2"/>
      <c r="T426" s="2"/>
      <c r="U426" s="2"/>
      <c r="V426" s="2"/>
      <c r="W426" s="2"/>
      <c r="X426" s="9"/>
      <c r="Y426" s="9"/>
      <c r="Z426" s="9"/>
      <c r="AA426" s="9"/>
      <c r="AB426" s="9"/>
      <c r="AC426" s="2"/>
      <c r="AD426" s="9"/>
      <c r="AE426" s="9"/>
      <c r="AF426" s="2"/>
      <c r="AG426" s="9"/>
      <c r="AH426" s="9"/>
      <c r="AI426" s="9"/>
      <c r="AJ426" s="9"/>
      <c r="AK426" s="9"/>
      <c r="AL426" s="9"/>
      <c r="AM426" s="15"/>
      <c r="AN426" s="9"/>
      <c r="AO426" s="9"/>
      <c r="AP426" s="9"/>
      <c r="AQ426" s="2"/>
      <c r="AR426" s="2"/>
      <c r="AS426" s="2"/>
      <c r="AT426" s="2"/>
      <c r="AU426" s="2"/>
      <c r="AV426" s="2"/>
      <c r="AW426" s="2"/>
      <c r="AX426" s="9"/>
      <c r="AY426" s="2"/>
      <c r="AZ426" s="2"/>
      <c r="BA426" s="2"/>
      <c r="BB426" s="9"/>
      <c r="BC426" s="19"/>
      <c r="BD426" s="2"/>
      <c r="BE426" s="2"/>
      <c r="BF426" s="19"/>
      <c r="BG426" s="19"/>
      <c r="BH426" s="19"/>
      <c r="BI426" s="19"/>
      <c r="BJ426" s="19"/>
      <c r="BK426" s="19"/>
      <c r="BL426" s="19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9"/>
      <c r="BX426" s="2"/>
      <c r="BY426" s="2"/>
      <c r="BZ426" s="9"/>
      <c r="CA426" s="2"/>
      <c r="CB426" s="2"/>
      <c r="CC426" s="2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</row>
    <row r="427" spans="1:152" hidden="1" x14ac:dyDescent="0.45">
      <c r="A427" t="s">
        <v>118</v>
      </c>
      <c r="C427" s="1">
        <v>39853</v>
      </c>
      <c r="D427" s="2">
        <v>6</v>
      </c>
      <c r="E427" s="1" t="s">
        <v>229</v>
      </c>
      <c r="F427" t="s">
        <v>78</v>
      </c>
      <c r="G427">
        <v>70</v>
      </c>
      <c r="H427" t="s">
        <v>104</v>
      </c>
      <c r="I427" s="19">
        <v>8.3000000000000007</v>
      </c>
      <c r="J427">
        <v>750</v>
      </c>
      <c r="K427" s="2">
        <f t="shared" si="5"/>
        <v>160.64257028112448</v>
      </c>
      <c r="L427" s="2"/>
      <c r="M427" s="9"/>
      <c r="N427" s="9"/>
      <c r="O427" s="9"/>
      <c r="P427" s="9"/>
      <c r="Q427" s="2"/>
      <c r="R427" s="2"/>
      <c r="S427" s="2"/>
      <c r="T427" s="2"/>
      <c r="U427" s="2"/>
      <c r="V427" s="2"/>
      <c r="W427" s="2"/>
      <c r="X427" s="9"/>
      <c r="Y427" s="9"/>
      <c r="Z427" s="9"/>
      <c r="AA427" s="9"/>
      <c r="AB427" s="9"/>
      <c r="AC427" s="2">
        <v>324.80666755131131</v>
      </c>
      <c r="AD427" s="9"/>
      <c r="AE427" s="9"/>
      <c r="AF427" s="2">
        <v>202.85861049910318</v>
      </c>
      <c r="AG427" s="9">
        <v>4.1964554288514631</v>
      </c>
      <c r="AH427" s="9"/>
      <c r="AI427" s="9"/>
      <c r="AJ427" s="9"/>
      <c r="AK427" s="9"/>
      <c r="AL427" s="9"/>
      <c r="AM427" s="15">
        <f>AG427/AF427</f>
        <v>2.0686602449492848E-2</v>
      </c>
      <c r="AN427" s="9"/>
      <c r="AO427" s="9"/>
      <c r="AP427" s="9"/>
      <c r="AQ427" s="2">
        <v>3.1517267047911641</v>
      </c>
      <c r="AR427" s="2"/>
      <c r="AS427" s="2">
        <v>98.568613073875269</v>
      </c>
      <c r="AT427" s="2"/>
      <c r="AU427" s="2">
        <v>0</v>
      </c>
      <c r="AV427" s="2">
        <v>0</v>
      </c>
      <c r="AW427" s="2">
        <v>101.72033977866644</v>
      </c>
      <c r="AX427" s="9"/>
      <c r="AY427" s="2"/>
      <c r="AZ427" s="2">
        <f>AC427+AF427+AW427</f>
        <v>629.38561782908096</v>
      </c>
      <c r="BA427" s="2"/>
      <c r="BB427" s="9">
        <f>AW427/AZ427</f>
        <v>0.16161846870528604</v>
      </c>
      <c r="BC427" s="19"/>
      <c r="BD427" s="2"/>
      <c r="BE427" s="2"/>
      <c r="BF427" s="19"/>
      <c r="BG427" s="19"/>
      <c r="BH427" s="19"/>
      <c r="BI427" s="19"/>
      <c r="BJ427" s="9">
        <f>AC427/AZ427</f>
        <v>0.5160694149187206</v>
      </c>
      <c r="BK427" s="9">
        <f>AF427/AZ427</f>
        <v>0.32231211637599327</v>
      </c>
      <c r="BL427" s="9">
        <f>AW427/AZ427</f>
        <v>0.16161846870528604</v>
      </c>
      <c r="BM427" s="2">
        <v>90.647413562430756</v>
      </c>
      <c r="BN427" s="2">
        <v>24.874928255951634</v>
      </c>
      <c r="BO427" s="2">
        <v>65.772485306479126</v>
      </c>
      <c r="BP427" s="2">
        <v>0</v>
      </c>
      <c r="BQ427" s="2"/>
      <c r="BR427" s="2"/>
      <c r="BS427" s="2"/>
      <c r="BT427" s="2"/>
      <c r="BU427" s="2">
        <v>0</v>
      </c>
      <c r="BV427" s="2"/>
      <c r="BW427" s="9"/>
      <c r="BX427" s="2"/>
      <c r="BY427" s="2"/>
      <c r="BZ427" s="9"/>
      <c r="CA427" s="2"/>
      <c r="CB427" s="2"/>
      <c r="CC427" s="2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</row>
    <row r="428" spans="1:152" hidden="1" x14ac:dyDescent="0.45">
      <c r="A428" t="s">
        <v>118</v>
      </c>
      <c r="C428" s="1">
        <v>39854</v>
      </c>
      <c r="D428" s="2"/>
      <c r="E428" s="1"/>
      <c r="G428">
        <v>71</v>
      </c>
      <c r="H428" t="s">
        <v>104</v>
      </c>
      <c r="I428" s="19">
        <v>8.3000000000000007</v>
      </c>
      <c r="J428">
        <v>750</v>
      </c>
      <c r="K428" s="2">
        <f t="shared" si="5"/>
        <v>160.64257028112448</v>
      </c>
      <c r="L428" s="2"/>
      <c r="M428" s="9"/>
      <c r="N428" s="19">
        <v>20.3</v>
      </c>
      <c r="O428" s="19"/>
      <c r="P428" s="19"/>
      <c r="Q428" s="2"/>
      <c r="R428" s="2"/>
      <c r="S428" s="2"/>
      <c r="T428" s="2"/>
      <c r="U428" s="2"/>
      <c r="V428" s="2"/>
      <c r="W428" s="2"/>
      <c r="X428" s="9"/>
      <c r="Y428" s="9"/>
      <c r="Z428" s="9"/>
      <c r="AA428" s="9"/>
      <c r="AB428" s="9"/>
      <c r="AC428" s="2"/>
      <c r="AD428" s="9"/>
      <c r="AE428" s="9"/>
      <c r="AF428" s="2"/>
      <c r="AG428" s="9"/>
      <c r="AH428" s="9"/>
      <c r="AI428" s="9"/>
      <c r="AJ428" s="9"/>
      <c r="AK428" s="9"/>
      <c r="AL428" s="9"/>
      <c r="AM428" s="15"/>
      <c r="AN428" s="9"/>
      <c r="AO428" s="9"/>
      <c r="AP428" s="9"/>
      <c r="AQ428" s="2"/>
      <c r="AR428" s="2"/>
      <c r="AS428" s="2"/>
      <c r="AT428" s="2"/>
      <c r="AU428" s="2"/>
      <c r="AV428" s="2"/>
      <c r="AW428" s="2"/>
      <c r="AX428" s="9"/>
      <c r="AY428" s="2"/>
      <c r="AZ428" s="2"/>
      <c r="BA428" s="2"/>
      <c r="BB428" s="9"/>
      <c r="BC428" s="19"/>
      <c r="BD428" s="2"/>
      <c r="BE428" s="2"/>
      <c r="BF428" s="19"/>
      <c r="BG428" s="19"/>
      <c r="BH428" s="19"/>
      <c r="BI428" s="19"/>
      <c r="BJ428" s="19"/>
      <c r="BK428" s="19"/>
      <c r="BL428" s="19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9"/>
      <c r="BX428" s="2"/>
      <c r="BY428" s="2"/>
      <c r="BZ428" s="9"/>
      <c r="CA428" s="2"/>
      <c r="CB428" s="2"/>
      <c r="CC428" s="2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</row>
    <row r="429" spans="1:152" hidden="1" x14ac:dyDescent="0.45">
      <c r="A429" t="s">
        <v>118</v>
      </c>
      <c r="C429" s="1">
        <v>39860</v>
      </c>
      <c r="D429" s="2"/>
      <c r="E429" s="1"/>
      <c r="G429">
        <v>77</v>
      </c>
      <c r="H429" t="s">
        <v>104</v>
      </c>
      <c r="I429" s="19">
        <v>8.3000000000000007</v>
      </c>
      <c r="J429">
        <v>750</v>
      </c>
      <c r="K429" s="2">
        <f t="shared" si="5"/>
        <v>160.64257028112448</v>
      </c>
      <c r="L429" s="2"/>
      <c r="M429" s="9"/>
      <c r="N429" s="19">
        <v>20.7</v>
      </c>
      <c r="O429" s="19"/>
      <c r="P429" s="19"/>
      <c r="Q429" s="2"/>
      <c r="R429" s="2"/>
      <c r="S429" s="2"/>
      <c r="T429" s="2"/>
      <c r="U429" s="2"/>
      <c r="V429" s="2"/>
      <c r="W429" s="2"/>
      <c r="X429" s="9"/>
      <c r="Y429" s="9"/>
      <c r="Z429" s="9"/>
      <c r="AA429" s="9"/>
      <c r="AB429" s="9"/>
      <c r="AC429" s="2"/>
      <c r="AD429" s="9"/>
      <c r="AE429" s="9"/>
      <c r="AF429" s="2"/>
      <c r="AG429" s="9"/>
      <c r="AH429" s="9"/>
      <c r="AI429" s="9"/>
      <c r="AJ429" s="9"/>
      <c r="AK429" s="9"/>
      <c r="AL429" s="9"/>
      <c r="AM429" s="15"/>
      <c r="AN429" s="9"/>
      <c r="AO429" s="9"/>
      <c r="AP429" s="9"/>
      <c r="AQ429" s="2"/>
      <c r="AR429" s="2"/>
      <c r="AS429" s="2"/>
      <c r="AT429" s="2"/>
      <c r="AU429" s="2"/>
      <c r="AV429" s="2"/>
      <c r="AW429" s="2"/>
      <c r="AX429" s="9"/>
      <c r="AY429" s="2"/>
      <c r="AZ429" s="2"/>
      <c r="BA429" s="2"/>
      <c r="BB429" s="9"/>
      <c r="BC429" s="19"/>
      <c r="BD429" s="2"/>
      <c r="BE429" s="2"/>
      <c r="BF429" s="19"/>
      <c r="BG429" s="19"/>
      <c r="BH429" s="19"/>
      <c r="BI429" s="19"/>
      <c r="BJ429" s="19"/>
      <c r="BK429" s="19"/>
      <c r="BL429" s="19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9"/>
      <c r="BX429" s="2"/>
      <c r="BY429" s="2"/>
      <c r="BZ429" s="9"/>
      <c r="CA429" s="2"/>
      <c r="CB429" s="2"/>
      <c r="CC429" s="2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</row>
    <row r="430" spans="1:152" hidden="1" x14ac:dyDescent="0.45">
      <c r="A430" t="s">
        <v>118</v>
      </c>
      <c r="C430" s="1">
        <v>39874</v>
      </c>
      <c r="D430" s="2"/>
      <c r="E430" s="1"/>
      <c r="G430">
        <v>91</v>
      </c>
      <c r="H430" t="s">
        <v>104</v>
      </c>
      <c r="I430" s="19">
        <v>8.3000000000000007</v>
      </c>
      <c r="J430">
        <v>750</v>
      </c>
      <c r="K430" s="2">
        <f t="shared" si="5"/>
        <v>160.64257028112448</v>
      </c>
      <c r="L430" s="2"/>
      <c r="M430" s="9"/>
      <c r="N430" s="19">
        <v>25.15</v>
      </c>
      <c r="O430" s="19"/>
      <c r="P430" s="19"/>
      <c r="Q430" s="2"/>
      <c r="R430" s="2"/>
      <c r="S430" s="2"/>
      <c r="T430" s="2"/>
      <c r="U430" s="2"/>
      <c r="V430" s="2"/>
      <c r="W430" s="2"/>
      <c r="X430" s="9"/>
      <c r="Y430" s="9"/>
      <c r="Z430" s="9"/>
      <c r="AA430" s="9"/>
      <c r="AB430" s="9"/>
      <c r="AC430" s="2"/>
      <c r="AD430" s="9"/>
      <c r="AE430" s="9"/>
      <c r="AF430" s="2"/>
      <c r="AG430" s="9"/>
      <c r="AH430" s="9"/>
      <c r="AI430" s="9"/>
      <c r="AJ430" s="9"/>
      <c r="AK430" s="9"/>
      <c r="AL430" s="9"/>
      <c r="AM430" s="15"/>
      <c r="AN430" s="9"/>
      <c r="AO430" s="9"/>
      <c r="AP430" s="9"/>
      <c r="AQ430" s="2"/>
      <c r="AR430" s="2"/>
      <c r="AS430" s="2"/>
      <c r="AT430" s="2"/>
      <c r="AU430" s="2"/>
      <c r="AV430" s="2"/>
      <c r="AW430" s="2"/>
      <c r="AX430" s="9"/>
      <c r="AY430" s="2"/>
      <c r="AZ430" s="2"/>
      <c r="BA430" s="2"/>
      <c r="BB430" s="9"/>
      <c r="BC430" s="19"/>
      <c r="BD430" s="2"/>
      <c r="BE430" s="2"/>
      <c r="BF430" s="19"/>
      <c r="BG430" s="19"/>
      <c r="BH430" s="19"/>
      <c r="BI430" s="19"/>
      <c r="BJ430" s="19"/>
      <c r="BK430" s="19"/>
      <c r="BL430" s="19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9"/>
      <c r="BX430" s="2"/>
      <c r="BY430" s="2"/>
      <c r="BZ430" s="9"/>
      <c r="CA430" s="2"/>
      <c r="CB430" s="2"/>
      <c r="CC430" s="2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</row>
    <row r="431" spans="1:152" hidden="1" x14ac:dyDescent="0.45">
      <c r="A431" t="s">
        <v>118</v>
      </c>
      <c r="C431" s="1">
        <v>39875</v>
      </c>
      <c r="D431" s="2"/>
      <c r="E431" s="1"/>
      <c r="G431">
        <v>92</v>
      </c>
      <c r="H431" t="s">
        <v>104</v>
      </c>
      <c r="I431" s="19">
        <v>8.3000000000000007</v>
      </c>
      <c r="J431">
        <v>750</v>
      </c>
      <c r="K431" s="2">
        <f t="shared" si="5"/>
        <v>160.64257028112448</v>
      </c>
      <c r="L431" s="2"/>
      <c r="M431" s="9"/>
      <c r="N431" s="9"/>
      <c r="O431" s="9"/>
      <c r="P431" s="9"/>
      <c r="Q431" s="2"/>
      <c r="R431" s="2"/>
      <c r="S431" s="2"/>
      <c r="T431" s="2"/>
      <c r="U431" s="2"/>
      <c r="V431" s="2"/>
      <c r="W431" s="2"/>
      <c r="X431" s="9"/>
      <c r="Y431" s="9"/>
      <c r="Z431" s="9"/>
      <c r="AA431" s="9"/>
      <c r="AB431" s="9"/>
      <c r="AC431" s="2">
        <v>539.70725751809709</v>
      </c>
      <c r="AD431" s="9"/>
      <c r="AE431" s="9"/>
      <c r="AF431" s="2">
        <v>243.0248686871609</v>
      </c>
      <c r="AG431" s="9">
        <v>2.7358675809513762</v>
      </c>
      <c r="AH431" s="9"/>
      <c r="AI431" s="9"/>
      <c r="AJ431" s="9"/>
      <c r="AK431" s="9"/>
      <c r="AL431" s="9"/>
      <c r="AM431" s="15">
        <f>AG431/AF431</f>
        <v>1.1257562222873503E-2</v>
      </c>
      <c r="AN431" s="9"/>
      <c r="AO431" s="9"/>
      <c r="AP431" s="9"/>
      <c r="AQ431" s="2">
        <v>5.8952961491629363</v>
      </c>
      <c r="AR431" s="2"/>
      <c r="AS431" s="2">
        <v>279.4142326788326</v>
      </c>
      <c r="AT431" s="2"/>
      <c r="AU431" s="2">
        <v>0</v>
      </c>
      <c r="AV431" s="2">
        <v>0</v>
      </c>
      <c r="AW431" s="2">
        <v>285.30952882799556</v>
      </c>
      <c r="AX431" s="9"/>
      <c r="AY431" s="2"/>
      <c r="AZ431" s="2">
        <f>AC431+AF431+AW431</f>
        <v>1068.0416550332536</v>
      </c>
      <c r="BA431" s="2"/>
      <c r="BB431" s="9">
        <f>AW431/AZ431</f>
        <v>0.26713333462552302</v>
      </c>
      <c r="BC431" s="19"/>
      <c r="BD431" s="2"/>
      <c r="BE431" s="2"/>
      <c r="BF431" s="19"/>
      <c r="BG431" s="19"/>
      <c r="BH431" s="19"/>
      <c r="BI431" s="19"/>
      <c r="BJ431" s="9">
        <f>AC431/AZ431</f>
        <v>0.50532416500299626</v>
      </c>
      <c r="BK431" s="9">
        <f>AF431/AZ431</f>
        <v>0.22754250037148063</v>
      </c>
      <c r="BL431" s="9">
        <f>AW431/AZ431</f>
        <v>0.26713333462552302</v>
      </c>
      <c r="BM431" s="2">
        <v>172.35477145319945</v>
      </c>
      <c r="BN431" s="2">
        <v>100.87986845760695</v>
      </c>
      <c r="BO431" s="2">
        <v>71.474902995592501</v>
      </c>
      <c r="BP431" s="2">
        <v>0</v>
      </c>
      <c r="BQ431" s="2"/>
      <c r="BR431" s="2"/>
      <c r="BS431" s="2"/>
      <c r="BT431" s="2"/>
      <c r="BU431" s="2">
        <v>0</v>
      </c>
      <c r="BV431" s="2"/>
      <c r="BW431" s="9"/>
      <c r="BX431" s="2"/>
      <c r="BY431" s="2"/>
      <c r="BZ431" s="9"/>
      <c r="CA431" s="2"/>
      <c r="CB431" s="2"/>
      <c r="CC431" s="2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</row>
    <row r="432" spans="1:152" hidden="1" x14ac:dyDescent="0.45">
      <c r="A432" t="s">
        <v>118</v>
      </c>
      <c r="C432" s="1">
        <v>39877</v>
      </c>
      <c r="D432" s="2">
        <v>8</v>
      </c>
      <c r="E432" t="s">
        <v>197</v>
      </c>
      <c r="F432" t="s">
        <v>14</v>
      </c>
      <c r="G432">
        <v>94</v>
      </c>
      <c r="H432" t="s">
        <v>104</v>
      </c>
      <c r="I432" s="19">
        <v>8.3000000000000007</v>
      </c>
      <c r="J432">
        <v>750</v>
      </c>
      <c r="K432" s="2">
        <f t="shared" si="5"/>
        <v>160.64257028112448</v>
      </c>
      <c r="L432" s="2"/>
      <c r="M432" s="9"/>
      <c r="N432" s="9"/>
      <c r="O432" s="9"/>
      <c r="P432" s="9"/>
      <c r="Q432" s="2"/>
      <c r="R432" s="2"/>
      <c r="S432" s="2"/>
      <c r="T432" s="2"/>
      <c r="U432" s="2">
        <v>94</v>
      </c>
      <c r="V432" s="2"/>
      <c r="W432" s="2"/>
      <c r="X432" s="9"/>
      <c r="Y432" s="9"/>
      <c r="Z432" s="9"/>
      <c r="AA432" s="9"/>
      <c r="AB432" s="9"/>
      <c r="AC432" s="2"/>
      <c r="AD432" s="9"/>
      <c r="AE432" s="9"/>
      <c r="AF432" s="2"/>
      <c r="AG432" s="9"/>
      <c r="AH432" s="9"/>
      <c r="AI432" s="9"/>
      <c r="AJ432" s="9"/>
      <c r="AK432" s="9"/>
      <c r="AL432" s="9"/>
      <c r="AM432" s="15"/>
      <c r="AN432" s="9"/>
      <c r="AO432" s="9"/>
      <c r="AP432" s="9"/>
      <c r="AQ432" s="2"/>
      <c r="AR432" s="2"/>
      <c r="AS432" s="2"/>
      <c r="AT432" s="2"/>
      <c r="AU432" s="2"/>
      <c r="AV432" s="2"/>
      <c r="AW432" s="2"/>
      <c r="AX432" s="9"/>
      <c r="AY432" s="2"/>
      <c r="AZ432" s="2"/>
      <c r="BA432" s="2"/>
      <c r="BB432" s="9"/>
      <c r="BC432" s="19"/>
      <c r="BD432" s="2"/>
      <c r="BE432" s="2"/>
      <c r="BF432" s="19"/>
      <c r="BG432" s="19"/>
      <c r="BH432" s="19"/>
      <c r="BI432" s="19"/>
      <c r="BJ432" s="19"/>
      <c r="BK432" s="19"/>
      <c r="BL432" s="19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9"/>
      <c r="BX432" s="2"/>
      <c r="BY432" s="2"/>
      <c r="BZ432" s="9"/>
      <c r="CA432" s="2"/>
      <c r="CB432" s="2"/>
      <c r="CC432" s="2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</row>
    <row r="433" spans="1:152" hidden="1" x14ac:dyDescent="0.45">
      <c r="A433" t="s">
        <v>118</v>
      </c>
      <c r="C433" s="1">
        <v>39884</v>
      </c>
      <c r="D433" s="2"/>
      <c r="E433" s="1"/>
      <c r="G433">
        <v>101</v>
      </c>
      <c r="H433" t="s">
        <v>104</v>
      </c>
      <c r="I433" s="19">
        <v>8.3000000000000007</v>
      </c>
      <c r="J433">
        <v>750</v>
      </c>
      <c r="K433" s="2">
        <f t="shared" si="5"/>
        <v>160.64257028112448</v>
      </c>
      <c r="L433" s="2"/>
      <c r="M433" s="9"/>
      <c r="N433" s="19">
        <v>26.5</v>
      </c>
      <c r="O433" s="19"/>
      <c r="P433" s="19"/>
      <c r="Q433" s="2"/>
      <c r="R433" s="2"/>
      <c r="S433" s="2"/>
      <c r="T433" s="2"/>
      <c r="U433" s="2"/>
      <c r="V433" s="2"/>
      <c r="W433" s="2"/>
      <c r="X433" s="9"/>
      <c r="Y433" s="9"/>
      <c r="Z433" s="9"/>
      <c r="AA433" s="9"/>
      <c r="AB433" s="9"/>
      <c r="AC433" s="2"/>
      <c r="AD433" s="9"/>
      <c r="AE433" s="9"/>
      <c r="AF433" s="2"/>
      <c r="AG433" s="9"/>
      <c r="AH433" s="9"/>
      <c r="AI433" s="9"/>
      <c r="AJ433" s="9"/>
      <c r="AK433" s="9"/>
      <c r="AL433" s="9"/>
      <c r="AM433" s="15"/>
      <c r="AN433" s="9"/>
      <c r="AO433" s="9"/>
      <c r="AP433" s="9"/>
      <c r="AQ433" s="2"/>
      <c r="AR433" s="2"/>
      <c r="AS433" s="2"/>
      <c r="AT433" s="2"/>
      <c r="AU433" s="2"/>
      <c r="AV433" s="2"/>
      <c r="AW433" s="2"/>
      <c r="AX433" s="9"/>
      <c r="AY433" s="2"/>
      <c r="AZ433" s="2"/>
      <c r="BA433" s="2"/>
      <c r="BB433" s="9"/>
      <c r="BC433" s="19"/>
      <c r="BD433" s="2"/>
      <c r="BE433" s="2"/>
      <c r="BF433" s="19"/>
      <c r="BG433" s="19"/>
      <c r="BH433" s="19"/>
      <c r="BI433" s="19"/>
      <c r="BJ433" s="19"/>
      <c r="BK433" s="19"/>
      <c r="BL433" s="19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9"/>
      <c r="BX433" s="2"/>
      <c r="BY433" s="2"/>
      <c r="BZ433" s="9"/>
      <c r="CA433" s="2"/>
      <c r="CB433" s="2"/>
      <c r="CC433" s="2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</row>
    <row r="434" spans="1:152" hidden="1" x14ac:dyDescent="0.45">
      <c r="A434" t="s">
        <v>118</v>
      </c>
      <c r="C434" s="1">
        <v>39889</v>
      </c>
      <c r="D434" s="2"/>
      <c r="E434" s="1"/>
      <c r="G434">
        <v>106</v>
      </c>
      <c r="H434" t="s">
        <v>104</v>
      </c>
      <c r="I434" s="19">
        <v>8.3000000000000007</v>
      </c>
      <c r="J434">
        <v>750</v>
      </c>
      <c r="K434" s="2">
        <f t="shared" si="5"/>
        <v>160.64257028112448</v>
      </c>
      <c r="L434" s="2"/>
      <c r="M434" s="9"/>
      <c r="N434" s="9"/>
      <c r="O434" s="9"/>
      <c r="P434" s="9"/>
      <c r="Q434" s="2"/>
      <c r="R434" s="2"/>
      <c r="S434" s="2"/>
      <c r="T434" s="2"/>
      <c r="U434" s="2"/>
      <c r="V434" s="2"/>
      <c r="W434" s="2"/>
      <c r="X434" s="9"/>
      <c r="Y434" s="9"/>
      <c r="Z434" s="9"/>
      <c r="AA434" s="9"/>
      <c r="AB434" s="9"/>
      <c r="AC434" s="2">
        <v>731.68715749499609</v>
      </c>
      <c r="AD434" s="9"/>
      <c r="AE434" s="9"/>
      <c r="AF434" s="2">
        <v>322.49609645606671</v>
      </c>
      <c r="AG434" s="9">
        <v>3.7119823659589035</v>
      </c>
      <c r="AH434" s="9"/>
      <c r="AI434" s="9"/>
      <c r="AJ434" s="9"/>
      <c r="AK434" s="9"/>
      <c r="AL434" s="9"/>
      <c r="AM434" s="15">
        <f>AG434/AF434</f>
        <v>1.1510162159325803E-2</v>
      </c>
      <c r="AN434" s="9"/>
      <c r="AO434" s="9"/>
      <c r="AP434" s="9"/>
      <c r="AQ434" s="2">
        <v>19.551741511349</v>
      </c>
      <c r="AR434" s="2"/>
      <c r="AS434" s="2">
        <v>194.28160443925248</v>
      </c>
      <c r="AT434" s="2"/>
      <c r="AU434" s="2">
        <v>59.109472605516977</v>
      </c>
      <c r="AV434" s="2">
        <v>152.7171974024632</v>
      </c>
      <c r="AW434" s="2">
        <v>425.66001595858171</v>
      </c>
      <c r="AX434" s="9"/>
      <c r="AY434" s="2"/>
      <c r="AZ434" s="2">
        <f>AC434+AF434+AW434</f>
        <v>1479.8432699096445</v>
      </c>
      <c r="BA434" s="2"/>
      <c r="BB434" s="9">
        <f>AW434/AZ434</f>
        <v>0.2876385794453567</v>
      </c>
      <c r="BC434" s="19"/>
      <c r="BD434" s="2"/>
      <c r="BE434" s="2"/>
      <c r="BF434" s="19"/>
      <c r="BG434" s="19"/>
      <c r="BH434" s="19"/>
      <c r="BI434" s="19"/>
      <c r="BJ434" s="9">
        <f>AC434/AZ434</f>
        <v>0.49443557461302712</v>
      </c>
      <c r="BK434" s="9">
        <f>AF434/AZ434</f>
        <v>0.21792584594161618</v>
      </c>
      <c r="BL434" s="9">
        <f>AW434/AZ434</f>
        <v>0.2876385794453567</v>
      </c>
      <c r="BM434" s="2">
        <v>262.19424874743834</v>
      </c>
      <c r="BN434" s="2">
        <v>155.39684926981585</v>
      </c>
      <c r="BO434" s="2">
        <v>66.458743078738365</v>
      </c>
      <c r="BP434" s="2">
        <v>24.131127678200588</v>
      </c>
      <c r="BQ434" s="2"/>
      <c r="BR434" s="2"/>
      <c r="BS434" s="2"/>
      <c r="BT434" s="2"/>
      <c r="BU434" s="2">
        <v>16.207528720683527</v>
      </c>
      <c r="BV434" s="2"/>
      <c r="BW434" s="9"/>
      <c r="BX434" s="2"/>
      <c r="BY434" s="2"/>
      <c r="BZ434" s="9"/>
      <c r="CA434" s="2"/>
      <c r="CB434" s="2"/>
      <c r="CC434" s="2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</row>
    <row r="435" spans="1:152" hidden="1" x14ac:dyDescent="0.45">
      <c r="A435" t="s">
        <v>118</v>
      </c>
      <c r="C435" s="1">
        <v>39895</v>
      </c>
      <c r="D435" s="2"/>
      <c r="E435" s="1"/>
      <c r="G435">
        <v>112</v>
      </c>
      <c r="H435" t="s">
        <v>104</v>
      </c>
      <c r="I435" s="19">
        <v>8.3000000000000007</v>
      </c>
      <c r="J435">
        <v>750</v>
      </c>
      <c r="K435" s="2">
        <f t="shared" si="5"/>
        <v>160.64257028112448</v>
      </c>
      <c r="L435" s="2"/>
      <c r="M435" s="9"/>
      <c r="N435" s="19">
        <v>27.2</v>
      </c>
      <c r="O435" s="19"/>
      <c r="P435" s="19"/>
      <c r="Q435" s="2"/>
      <c r="R435" s="2"/>
      <c r="S435" s="2"/>
      <c r="T435" s="2"/>
      <c r="U435" s="2"/>
      <c r="V435" s="2"/>
      <c r="W435" s="2"/>
      <c r="X435" s="9"/>
      <c r="Y435" s="9"/>
      <c r="Z435" s="9"/>
      <c r="AA435" s="9"/>
      <c r="AB435" s="9"/>
      <c r="AC435" s="2"/>
      <c r="AD435" s="9"/>
      <c r="AE435" s="9"/>
      <c r="AF435" s="2"/>
      <c r="AG435" s="9"/>
      <c r="AH435" s="9"/>
      <c r="AI435" s="9"/>
      <c r="AJ435" s="9"/>
      <c r="AK435" s="9"/>
      <c r="AL435" s="9"/>
      <c r="AM435" s="15"/>
      <c r="AN435" s="9"/>
      <c r="AO435" s="9"/>
      <c r="AP435" s="9"/>
      <c r="AQ435" s="2"/>
      <c r="AR435" s="2"/>
      <c r="AS435" s="2"/>
      <c r="AT435" s="2"/>
      <c r="AU435" s="2"/>
      <c r="AV435" s="2"/>
      <c r="AW435" s="2"/>
      <c r="AX435" s="9"/>
      <c r="AY435" s="2"/>
      <c r="AZ435" s="2"/>
      <c r="BA435" s="2"/>
      <c r="BB435" s="9"/>
      <c r="BC435" s="19"/>
      <c r="BD435" s="2"/>
      <c r="BE435" s="2"/>
      <c r="BF435" s="19"/>
      <c r="BG435" s="19"/>
      <c r="BH435" s="19"/>
      <c r="BI435" s="19"/>
      <c r="BJ435" s="19"/>
      <c r="BK435" s="19"/>
      <c r="BL435" s="19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9"/>
      <c r="BX435" s="2"/>
      <c r="BY435" s="2"/>
      <c r="BZ435" s="9"/>
      <c r="CA435" s="2"/>
      <c r="CB435" s="2"/>
      <c r="CC435" s="2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</row>
    <row r="436" spans="1:152" hidden="1" x14ac:dyDescent="0.45">
      <c r="A436" t="s">
        <v>118</v>
      </c>
      <c r="C436" s="1">
        <v>39904</v>
      </c>
      <c r="D436" s="2"/>
      <c r="E436" s="1"/>
      <c r="G436">
        <v>121</v>
      </c>
      <c r="H436" t="s">
        <v>104</v>
      </c>
      <c r="I436" s="19">
        <v>8.3000000000000007</v>
      </c>
      <c r="J436">
        <v>750</v>
      </c>
      <c r="K436" s="2">
        <f t="shared" si="5"/>
        <v>160.64257028112448</v>
      </c>
      <c r="L436" s="2"/>
      <c r="M436" s="9"/>
      <c r="N436" s="9"/>
      <c r="O436" s="9"/>
      <c r="P436" s="9"/>
      <c r="Q436" s="2"/>
      <c r="R436" s="2"/>
      <c r="S436" s="2"/>
      <c r="T436" s="2"/>
      <c r="U436" s="2"/>
      <c r="V436" s="2"/>
      <c r="W436" s="2"/>
      <c r="X436" s="9"/>
      <c r="Y436" s="9"/>
      <c r="Z436" s="9"/>
      <c r="AA436" s="9"/>
      <c r="AB436" s="9"/>
      <c r="AC436" s="2"/>
      <c r="AD436" s="9"/>
      <c r="AE436" s="9"/>
      <c r="AF436" s="2"/>
      <c r="AG436" s="9"/>
      <c r="AH436" s="9"/>
      <c r="AI436" s="9"/>
      <c r="AJ436" s="9"/>
      <c r="AK436" s="9"/>
      <c r="AL436" s="9"/>
      <c r="AM436" s="15"/>
      <c r="AN436" s="9"/>
      <c r="AO436" s="9"/>
      <c r="AP436" s="9"/>
      <c r="AQ436" s="2"/>
      <c r="AR436" s="2"/>
      <c r="AS436" s="2"/>
      <c r="AT436" s="2"/>
      <c r="AU436" s="2"/>
      <c r="AV436" s="2"/>
      <c r="AW436" s="2"/>
      <c r="AX436" s="9"/>
      <c r="AY436" s="2"/>
      <c r="AZ436" s="2"/>
      <c r="BA436" s="2"/>
      <c r="BB436" s="9"/>
      <c r="BC436" s="19"/>
      <c r="BD436" s="2"/>
      <c r="BE436" s="2"/>
      <c r="BF436" s="19"/>
      <c r="BG436" s="19"/>
      <c r="BH436" s="19"/>
      <c r="BI436" s="19"/>
      <c r="BJ436" s="19"/>
      <c r="BK436" s="19"/>
      <c r="BL436" s="19"/>
      <c r="BM436" s="2"/>
      <c r="BN436" s="2"/>
      <c r="BO436" s="2"/>
      <c r="BP436" s="2"/>
      <c r="BQ436" s="2"/>
      <c r="BR436" s="2"/>
      <c r="BS436" s="2"/>
      <c r="BT436" s="2"/>
      <c r="BU436" s="2"/>
      <c r="BV436" s="2">
        <v>0</v>
      </c>
      <c r="BW436" s="9">
        <v>3.9947368421052634</v>
      </c>
      <c r="BX436" s="2"/>
      <c r="BY436" s="2"/>
      <c r="BZ436" s="9"/>
      <c r="CA436" s="2"/>
      <c r="CB436" s="2"/>
      <c r="CC436" s="2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</row>
    <row r="437" spans="1:152" hidden="1" x14ac:dyDescent="0.45">
      <c r="A437" t="s">
        <v>118</v>
      </c>
      <c r="C437" s="1">
        <v>39910</v>
      </c>
      <c r="D437" s="2"/>
      <c r="E437" s="1"/>
      <c r="G437">
        <v>127</v>
      </c>
      <c r="H437" t="s">
        <v>104</v>
      </c>
      <c r="I437" s="19">
        <v>8.3000000000000007</v>
      </c>
      <c r="J437">
        <v>750</v>
      </c>
      <c r="K437" s="2">
        <f t="shared" si="5"/>
        <v>160.64257028112448</v>
      </c>
      <c r="L437" s="2"/>
      <c r="M437" s="9"/>
      <c r="N437" s="9"/>
      <c r="O437" s="9"/>
      <c r="P437" s="9"/>
      <c r="Q437" s="2"/>
      <c r="R437" s="2"/>
      <c r="S437" s="2"/>
      <c r="T437" s="2"/>
      <c r="U437" s="2"/>
      <c r="V437" s="2"/>
      <c r="W437" s="2"/>
      <c r="X437" s="9"/>
      <c r="Y437" s="9"/>
      <c r="Z437" s="9"/>
      <c r="AA437" s="9"/>
      <c r="AB437" s="9"/>
      <c r="AC437" s="2">
        <v>1015.2466791449253</v>
      </c>
      <c r="AD437" s="9"/>
      <c r="AE437" s="9"/>
      <c r="AF437" s="2">
        <v>302.7665590882923</v>
      </c>
      <c r="AG437" s="9">
        <v>2.9380380673259836</v>
      </c>
      <c r="AH437" s="9"/>
      <c r="AI437" s="9"/>
      <c r="AJ437" s="9"/>
      <c r="AK437" s="9"/>
      <c r="AL437" s="9"/>
      <c r="AM437" s="15">
        <f>AG437/AF437</f>
        <v>9.7039715223939168E-3</v>
      </c>
      <c r="AN437" s="9"/>
      <c r="AO437" s="9"/>
      <c r="AP437" s="9"/>
      <c r="AQ437" s="2">
        <v>17.350092784434683</v>
      </c>
      <c r="AR437" s="2"/>
      <c r="AS437" s="2">
        <v>267.41927569008544</v>
      </c>
      <c r="AT437" s="2"/>
      <c r="AU437" s="2">
        <v>150.29789766770079</v>
      </c>
      <c r="AV437" s="2">
        <v>161.24015932417075</v>
      </c>
      <c r="AW437" s="2">
        <v>596.30742546639158</v>
      </c>
      <c r="AX437" s="9"/>
      <c r="AY437" s="2"/>
      <c r="AZ437" s="2">
        <f>AC437+AF437+AW437</f>
        <v>1914.3206636996092</v>
      </c>
      <c r="BA437" s="2"/>
      <c r="BB437" s="9">
        <f>AW437/AZ437</f>
        <v>0.31149819190373779</v>
      </c>
      <c r="BC437" s="19"/>
      <c r="BD437" s="2"/>
      <c r="BE437" s="2"/>
      <c r="BF437" s="19"/>
      <c r="BG437" s="19"/>
      <c r="BH437" s="19"/>
      <c r="BI437" s="19"/>
      <c r="BJ437" s="9">
        <f>AC437/AZ437</f>
        <v>0.5303430602806446</v>
      </c>
      <c r="BK437" s="9">
        <f>AF437/AZ437</f>
        <v>0.15815874781561765</v>
      </c>
      <c r="BL437" s="9">
        <f>AW437/AZ437</f>
        <v>0.31149819190373779</v>
      </c>
      <c r="BM437" s="2">
        <v>292.06271277864897</v>
      </c>
      <c r="BN437" s="2">
        <v>104.83649704909101</v>
      </c>
      <c r="BO437" s="2">
        <v>127.3462718376</v>
      </c>
      <c r="BP437" s="2">
        <v>25.721607337883775</v>
      </c>
      <c r="BQ437" s="2"/>
      <c r="BR437" s="2"/>
      <c r="BS437" s="2"/>
      <c r="BT437" s="2"/>
      <c r="BU437" s="2">
        <v>34.158336554074218</v>
      </c>
      <c r="BV437" s="2"/>
      <c r="BW437" s="9"/>
      <c r="BX437" s="2"/>
      <c r="BY437" s="2"/>
      <c r="BZ437" s="9"/>
      <c r="CA437" s="2"/>
      <c r="CB437" s="2"/>
      <c r="CC437" s="2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</row>
    <row r="438" spans="1:152" hidden="1" x14ac:dyDescent="0.45">
      <c r="A438" t="s">
        <v>118</v>
      </c>
      <c r="C438" s="1">
        <v>39911</v>
      </c>
      <c r="D438" s="2"/>
      <c r="E438" s="1"/>
      <c r="G438">
        <v>128</v>
      </c>
      <c r="H438" t="s">
        <v>104</v>
      </c>
      <c r="I438" s="19">
        <v>8.3000000000000007</v>
      </c>
      <c r="J438">
        <v>750</v>
      </c>
      <c r="K438" s="2">
        <f t="shared" si="5"/>
        <v>160.64257028112448</v>
      </c>
      <c r="L438" s="2"/>
      <c r="M438" s="9"/>
      <c r="N438" s="9"/>
      <c r="O438" s="9"/>
      <c r="P438" s="9"/>
      <c r="Q438" s="2"/>
      <c r="R438" s="2"/>
      <c r="S438" s="2"/>
      <c r="T438" s="2"/>
      <c r="U438" s="2"/>
      <c r="V438" s="2"/>
      <c r="W438" s="2"/>
      <c r="X438" s="9"/>
      <c r="Y438" s="9"/>
      <c r="Z438" s="9"/>
      <c r="AA438" s="9"/>
      <c r="AB438" s="9"/>
      <c r="AC438" s="2"/>
      <c r="AD438" s="9"/>
      <c r="AE438" s="9"/>
      <c r="AF438" s="2"/>
      <c r="AG438" s="9"/>
      <c r="AH438" s="9"/>
      <c r="AI438" s="9"/>
      <c r="AJ438" s="9"/>
      <c r="AK438" s="9"/>
      <c r="AL438" s="9"/>
      <c r="AM438" s="15"/>
      <c r="AN438" s="9"/>
      <c r="AO438" s="9"/>
      <c r="AP438" s="9"/>
      <c r="AQ438" s="2"/>
      <c r="AR438" s="2"/>
      <c r="AS438" s="2"/>
      <c r="AT438" s="2"/>
      <c r="AU438" s="2"/>
      <c r="AV438" s="2"/>
      <c r="AW438" s="2"/>
      <c r="AX438" s="9"/>
      <c r="AY438" s="2"/>
      <c r="AZ438" s="2"/>
      <c r="BA438" s="2"/>
      <c r="BB438" s="9"/>
      <c r="BC438" s="19"/>
      <c r="BD438" s="2"/>
      <c r="BE438" s="2"/>
      <c r="BF438" s="19"/>
      <c r="BG438" s="19"/>
      <c r="BH438" s="19"/>
      <c r="BI438" s="19"/>
      <c r="BJ438" s="19"/>
      <c r="BK438" s="19"/>
      <c r="BL438" s="19"/>
      <c r="BM438" s="2"/>
      <c r="BN438" s="2"/>
      <c r="BO438" s="2"/>
      <c r="BP438" s="2"/>
      <c r="BQ438" s="2"/>
      <c r="BR438" s="2"/>
      <c r="BS438" s="2"/>
      <c r="BT438" s="2"/>
      <c r="BU438" s="2"/>
      <c r="BV438" s="2">
        <v>2.2992216615315515</v>
      </c>
      <c r="BW438" s="9">
        <v>4.7661971830985914</v>
      </c>
      <c r="BX438" s="2"/>
      <c r="BY438" s="2"/>
      <c r="BZ438" s="9"/>
      <c r="CA438" s="2"/>
      <c r="CB438" s="2"/>
      <c r="CC438" s="2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</row>
    <row r="439" spans="1:152" hidden="1" x14ac:dyDescent="0.45">
      <c r="A439" t="s">
        <v>118</v>
      </c>
      <c r="C439" s="1">
        <v>39920</v>
      </c>
      <c r="D439" s="2"/>
      <c r="E439" s="1"/>
      <c r="G439">
        <v>137</v>
      </c>
      <c r="H439" t="s">
        <v>104</v>
      </c>
      <c r="I439" s="19">
        <v>8.3000000000000007</v>
      </c>
      <c r="J439">
        <v>750</v>
      </c>
      <c r="K439" s="2">
        <f t="shared" si="5"/>
        <v>160.64257028112448</v>
      </c>
      <c r="L439" s="2"/>
      <c r="M439" s="9"/>
      <c r="N439" s="9"/>
      <c r="O439" s="9"/>
      <c r="P439" s="9"/>
      <c r="Q439" s="2"/>
      <c r="R439" s="2"/>
      <c r="S439" s="2"/>
      <c r="T439" s="2"/>
      <c r="U439" s="2"/>
      <c r="V439" s="2"/>
      <c r="W439" s="2"/>
      <c r="X439" s="9"/>
      <c r="Y439" s="9"/>
      <c r="Z439" s="9"/>
      <c r="AA439" s="9"/>
      <c r="AB439" s="9"/>
      <c r="AC439" s="2"/>
      <c r="AD439" s="9"/>
      <c r="AE439" s="9"/>
      <c r="AF439" s="2"/>
      <c r="AG439" s="9"/>
      <c r="AH439" s="9"/>
      <c r="AI439" s="9"/>
      <c r="AJ439" s="9"/>
      <c r="AK439" s="9"/>
      <c r="AL439" s="9"/>
      <c r="AM439" s="15"/>
      <c r="AN439" s="9"/>
      <c r="AO439" s="9"/>
      <c r="AP439" s="9"/>
      <c r="AQ439" s="2"/>
      <c r="AR439" s="2"/>
      <c r="AS439" s="2"/>
      <c r="AT439" s="2"/>
      <c r="AU439" s="2"/>
      <c r="AV439" s="2"/>
      <c r="AW439" s="2"/>
      <c r="AX439" s="9"/>
      <c r="AY439" s="2"/>
      <c r="AZ439" s="2"/>
      <c r="BA439" s="2"/>
      <c r="BB439" s="9"/>
      <c r="BC439" s="19"/>
      <c r="BD439" s="2"/>
      <c r="BE439" s="2"/>
      <c r="BF439" s="19"/>
      <c r="BG439" s="19"/>
      <c r="BH439" s="19"/>
      <c r="BI439" s="19"/>
      <c r="BJ439" s="19"/>
      <c r="BK439" s="19"/>
      <c r="BL439" s="19"/>
      <c r="BM439" s="2"/>
      <c r="BN439" s="2"/>
      <c r="BO439" s="2"/>
      <c r="BP439" s="2"/>
      <c r="BQ439" s="2"/>
      <c r="BR439" s="2"/>
      <c r="BS439" s="2"/>
      <c r="BT439" s="2"/>
      <c r="BU439" s="2"/>
      <c r="BV439" s="2">
        <v>5.5782093302358877</v>
      </c>
      <c r="BW439" s="9">
        <v>4.1788732394366193</v>
      </c>
      <c r="BX439" s="2"/>
      <c r="BY439" s="2"/>
      <c r="BZ439" s="9"/>
      <c r="CA439" s="2"/>
      <c r="CB439" s="2"/>
      <c r="CC439" s="2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</row>
    <row r="440" spans="1:152" hidden="1" x14ac:dyDescent="0.45">
      <c r="A440" t="s">
        <v>118</v>
      </c>
      <c r="C440" s="1">
        <v>39925</v>
      </c>
      <c r="D440" s="2"/>
      <c r="E440" s="1"/>
      <c r="G440">
        <v>142</v>
      </c>
      <c r="H440" t="s">
        <v>104</v>
      </c>
      <c r="I440" s="19">
        <v>8.3000000000000007</v>
      </c>
      <c r="J440">
        <v>750</v>
      </c>
      <c r="K440" s="2">
        <f t="shared" si="5"/>
        <v>160.64257028112448</v>
      </c>
      <c r="L440" s="2"/>
      <c r="M440" s="9"/>
      <c r="N440" s="9"/>
      <c r="O440" s="9"/>
      <c r="P440" s="9"/>
      <c r="Q440" s="2"/>
      <c r="R440" s="2"/>
      <c r="S440" s="2"/>
      <c r="T440" s="2"/>
      <c r="U440" s="2"/>
      <c r="V440" s="2"/>
      <c r="W440" s="2"/>
      <c r="X440" s="9"/>
      <c r="Y440" s="9"/>
      <c r="Z440" s="9"/>
      <c r="AA440" s="9"/>
      <c r="AB440" s="9"/>
      <c r="AC440" s="2"/>
      <c r="AD440" s="9"/>
      <c r="AE440" s="9"/>
      <c r="AF440" s="2"/>
      <c r="AG440" s="9"/>
      <c r="AH440" s="9"/>
      <c r="AI440" s="9"/>
      <c r="AJ440" s="9"/>
      <c r="AK440" s="9"/>
      <c r="AL440" s="9"/>
      <c r="AM440" s="15"/>
      <c r="AN440" s="9"/>
      <c r="AO440" s="9"/>
      <c r="AP440" s="9"/>
      <c r="AQ440" s="2"/>
      <c r="AR440" s="2"/>
      <c r="AS440" s="2"/>
      <c r="AT440" s="2"/>
      <c r="AU440" s="2"/>
      <c r="AV440" s="2"/>
      <c r="AW440" s="2"/>
      <c r="AX440" s="9"/>
      <c r="AY440" s="2"/>
      <c r="AZ440" s="2"/>
      <c r="BA440" s="2"/>
      <c r="BB440" s="9"/>
      <c r="BC440" s="19"/>
      <c r="BD440" s="2"/>
      <c r="BE440" s="2"/>
      <c r="BF440" s="19"/>
      <c r="BG440" s="19"/>
      <c r="BH440" s="19"/>
      <c r="BI440" s="19"/>
      <c r="BJ440" s="19"/>
      <c r="BK440" s="19"/>
      <c r="BL440" s="19"/>
      <c r="BM440" s="2"/>
      <c r="BN440" s="2"/>
      <c r="BO440" s="2"/>
      <c r="BP440" s="2"/>
      <c r="BQ440" s="2"/>
      <c r="BR440" s="2"/>
      <c r="BS440" s="2"/>
      <c r="BT440" s="2"/>
      <c r="BU440" s="2"/>
      <c r="BV440" s="2">
        <v>11.541025946955074</v>
      </c>
      <c r="BW440" s="9">
        <v>4.6712328767123283</v>
      </c>
      <c r="BX440" s="2"/>
      <c r="BY440" s="2"/>
      <c r="BZ440" s="9"/>
      <c r="CA440" s="2"/>
      <c r="CB440" s="2"/>
      <c r="CC440" s="2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</row>
    <row r="441" spans="1:152" hidden="1" x14ac:dyDescent="0.45">
      <c r="A441" t="s">
        <v>118</v>
      </c>
      <c r="C441" s="1">
        <v>39932</v>
      </c>
      <c r="D441" s="2"/>
      <c r="E441" s="1"/>
      <c r="G441">
        <v>149</v>
      </c>
      <c r="H441" t="s">
        <v>104</v>
      </c>
      <c r="I441" s="19">
        <v>8.3000000000000007</v>
      </c>
      <c r="J441">
        <v>750</v>
      </c>
      <c r="K441" s="2">
        <f t="shared" si="5"/>
        <v>160.64257028112448</v>
      </c>
      <c r="L441" s="2"/>
      <c r="M441" s="9"/>
      <c r="N441" s="9"/>
      <c r="O441" s="9"/>
      <c r="P441" s="9"/>
      <c r="Q441" s="2"/>
      <c r="R441" s="2"/>
      <c r="S441" s="2"/>
      <c r="T441" s="2"/>
      <c r="U441" s="2"/>
      <c r="V441" s="2"/>
      <c r="W441" s="2"/>
      <c r="X441" s="9"/>
      <c r="Y441" s="9"/>
      <c r="Z441" s="9"/>
      <c r="AA441" s="9"/>
      <c r="AB441" s="9"/>
      <c r="AC441" s="2"/>
      <c r="AD441" s="9"/>
      <c r="AE441" s="9"/>
      <c r="AF441" s="2"/>
      <c r="AG441" s="9"/>
      <c r="AH441" s="9"/>
      <c r="AI441" s="9"/>
      <c r="AJ441" s="9"/>
      <c r="AK441" s="9"/>
      <c r="AL441" s="9"/>
      <c r="AM441" s="15"/>
      <c r="AN441" s="9"/>
      <c r="AO441" s="9"/>
      <c r="AP441" s="9"/>
      <c r="AQ441" s="2"/>
      <c r="AR441" s="2"/>
      <c r="AS441" s="2"/>
      <c r="AT441" s="2"/>
      <c r="AU441" s="2"/>
      <c r="AV441" s="2"/>
      <c r="AW441" s="2"/>
      <c r="AX441" s="9"/>
      <c r="AY441" s="2"/>
      <c r="AZ441" s="2"/>
      <c r="BA441" s="2"/>
      <c r="BB441" s="9"/>
      <c r="BC441" s="19"/>
      <c r="BD441" s="2"/>
      <c r="BE441" s="2"/>
      <c r="BF441" s="19"/>
      <c r="BG441" s="19"/>
      <c r="BH441" s="19"/>
      <c r="BI441" s="19"/>
      <c r="BJ441" s="19"/>
      <c r="BK441" s="19"/>
      <c r="BL441" s="19"/>
      <c r="BM441" s="2"/>
      <c r="BN441" s="2"/>
      <c r="BO441" s="2"/>
      <c r="BP441" s="2"/>
      <c r="BQ441" s="2"/>
      <c r="BR441" s="2"/>
      <c r="BS441" s="2"/>
      <c r="BT441" s="2"/>
      <c r="BU441" s="2"/>
      <c r="BV441" s="2">
        <v>21.786458735428084</v>
      </c>
      <c r="BW441" s="9">
        <v>4.6590163934426227</v>
      </c>
      <c r="BX441" s="2"/>
      <c r="BY441" s="2"/>
      <c r="BZ441" s="9"/>
      <c r="CA441" s="2"/>
      <c r="CB441" s="2"/>
      <c r="CC441" s="2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</row>
    <row r="442" spans="1:152" hidden="1" x14ac:dyDescent="0.45">
      <c r="A442" t="s">
        <v>118</v>
      </c>
      <c r="C442" s="1">
        <v>39939</v>
      </c>
      <c r="D442" s="2"/>
      <c r="E442" s="1"/>
      <c r="G442">
        <v>156</v>
      </c>
      <c r="H442" t="s">
        <v>104</v>
      </c>
      <c r="I442" s="19">
        <v>8.3000000000000007</v>
      </c>
      <c r="J442">
        <v>750</v>
      </c>
      <c r="K442" s="2">
        <f t="shared" si="5"/>
        <v>160.64257028112448</v>
      </c>
      <c r="L442" s="2"/>
      <c r="M442" s="9"/>
      <c r="N442" s="9"/>
      <c r="O442" s="9"/>
      <c r="P442" s="9"/>
      <c r="Q442" s="2"/>
      <c r="R442" s="2"/>
      <c r="S442" s="2"/>
      <c r="T442" s="2"/>
      <c r="U442" s="2"/>
      <c r="V442" s="2"/>
      <c r="W442" s="2"/>
      <c r="X442" s="9"/>
      <c r="Y442" s="9"/>
      <c r="Z442" s="9"/>
      <c r="AA442" s="9"/>
      <c r="AB442" s="9"/>
      <c r="AC442" s="2"/>
      <c r="AD442" s="9"/>
      <c r="AE442" s="9"/>
      <c r="AF442" s="2"/>
      <c r="AG442" s="9"/>
      <c r="AH442" s="9"/>
      <c r="AI442" s="9"/>
      <c r="AJ442" s="9"/>
      <c r="AK442" s="9"/>
      <c r="AL442" s="9"/>
      <c r="AM442" s="15"/>
      <c r="AN442" s="9"/>
      <c r="AO442" s="9"/>
      <c r="AP442" s="9"/>
      <c r="AQ442" s="2"/>
      <c r="AR442" s="2"/>
      <c r="AS442" s="2"/>
      <c r="AT442" s="2"/>
      <c r="AU442" s="2"/>
      <c r="AV442" s="2"/>
      <c r="AW442" s="2"/>
      <c r="AX442" s="9"/>
      <c r="AY442" s="2"/>
      <c r="AZ442" s="2"/>
      <c r="BA442" s="2"/>
      <c r="BB442" s="9"/>
      <c r="BC442" s="19"/>
      <c r="BD442" s="2"/>
      <c r="BE442" s="2"/>
      <c r="BF442" s="19"/>
      <c r="BG442" s="19"/>
      <c r="BH442" s="19"/>
      <c r="BI442" s="19"/>
      <c r="BJ442" s="19"/>
      <c r="BK442" s="19"/>
      <c r="BL442" s="19"/>
      <c r="BM442" s="2"/>
      <c r="BN442" s="2"/>
      <c r="BO442" s="2"/>
      <c r="BP442" s="2"/>
      <c r="BQ442" s="2"/>
      <c r="BR442" s="2"/>
      <c r="BS442" s="2"/>
      <c r="BT442" s="2"/>
      <c r="BU442" s="2"/>
      <c r="BV442" s="2">
        <v>41.685674782254729</v>
      </c>
      <c r="BW442" s="9">
        <v>4.7906832298136646</v>
      </c>
      <c r="BX442" s="2"/>
      <c r="BY442" s="2"/>
      <c r="BZ442" s="9"/>
      <c r="CA442" s="2"/>
      <c r="CB442" s="2"/>
      <c r="CC442" s="2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</row>
    <row r="443" spans="1:152" hidden="1" x14ac:dyDescent="0.45">
      <c r="A443" t="s">
        <v>118</v>
      </c>
      <c r="C443" s="1">
        <v>39945</v>
      </c>
      <c r="D443" s="2">
        <v>9</v>
      </c>
      <c r="E443" s="1" t="s">
        <v>196</v>
      </c>
      <c r="F443" t="s">
        <v>15</v>
      </c>
      <c r="G443">
        <v>162</v>
      </c>
      <c r="H443" t="s">
        <v>104</v>
      </c>
      <c r="I443" s="19">
        <v>8.3000000000000007</v>
      </c>
      <c r="J443">
        <v>750</v>
      </c>
      <c r="K443" s="2">
        <f t="shared" si="5"/>
        <v>160.64257028112448</v>
      </c>
      <c r="L443" s="2"/>
      <c r="M443" s="9"/>
      <c r="N443" s="9"/>
      <c r="O443" s="9"/>
      <c r="P443" s="9"/>
      <c r="Q443" s="2"/>
      <c r="R443" s="2"/>
      <c r="S443" s="2"/>
      <c r="T443" s="2"/>
      <c r="U443" s="2"/>
      <c r="V443" s="2">
        <v>162</v>
      </c>
      <c r="W443" s="2"/>
      <c r="X443" s="9"/>
      <c r="Y443" s="9"/>
      <c r="Z443" s="9"/>
      <c r="AA443" s="9"/>
      <c r="AB443" s="9"/>
      <c r="AC443" s="2"/>
      <c r="AD443" s="9"/>
      <c r="AE443" s="9"/>
      <c r="AF443" s="2"/>
      <c r="AG443" s="9"/>
      <c r="AH443" s="9"/>
      <c r="AI443" s="9"/>
      <c r="AJ443" s="9"/>
      <c r="AK443" s="9"/>
      <c r="AL443" s="9"/>
      <c r="AM443" s="15"/>
      <c r="AN443" s="9"/>
      <c r="AO443" s="9"/>
      <c r="AP443" s="9"/>
      <c r="AQ443" s="2"/>
      <c r="AR443" s="2"/>
      <c r="AS443" s="2"/>
      <c r="AT443" s="2"/>
      <c r="AU443" s="2"/>
      <c r="AV443" s="2"/>
      <c r="AW443" s="2"/>
      <c r="AX443" s="9"/>
      <c r="AY443" s="2"/>
      <c r="AZ443" s="2"/>
      <c r="BA443" s="2"/>
      <c r="BB443" s="9"/>
      <c r="BC443" s="19"/>
      <c r="BD443" s="2"/>
      <c r="BE443" s="2"/>
      <c r="BF443" s="19"/>
      <c r="BG443" s="19"/>
      <c r="BH443" s="19"/>
      <c r="BI443" s="19"/>
      <c r="BJ443" s="19"/>
      <c r="BK443" s="19"/>
      <c r="BL443" s="19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9"/>
      <c r="BX443" s="2"/>
      <c r="BY443" s="2"/>
      <c r="BZ443" s="9"/>
      <c r="CA443" s="2"/>
      <c r="CB443" s="2"/>
      <c r="CC443" s="2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</row>
    <row r="444" spans="1:152" hidden="1" x14ac:dyDescent="0.45">
      <c r="A444" t="s">
        <v>118</v>
      </c>
      <c r="C444" s="1">
        <v>39946</v>
      </c>
      <c r="D444" s="2"/>
      <c r="E444" s="1"/>
      <c r="G444">
        <v>163</v>
      </c>
      <c r="H444" t="s">
        <v>104</v>
      </c>
      <c r="I444" s="19">
        <v>8.3000000000000007</v>
      </c>
      <c r="J444">
        <v>750</v>
      </c>
      <c r="K444" s="2">
        <f t="shared" si="5"/>
        <v>160.64257028112448</v>
      </c>
      <c r="L444" s="2"/>
      <c r="M444" s="9"/>
      <c r="N444" s="9"/>
      <c r="O444" s="9"/>
      <c r="P444" s="9"/>
      <c r="Q444" s="2"/>
      <c r="R444" s="2"/>
      <c r="S444" s="2"/>
      <c r="T444" s="2"/>
      <c r="U444" s="2"/>
      <c r="V444" s="2"/>
      <c r="W444" s="2"/>
      <c r="X444" s="9"/>
      <c r="Y444" s="9"/>
      <c r="Z444" s="9"/>
      <c r="AA444" s="9"/>
      <c r="AB444" s="9"/>
      <c r="AC444" s="2"/>
      <c r="AD444" s="9"/>
      <c r="AE444" s="9"/>
      <c r="AF444" s="2"/>
      <c r="AG444" s="9"/>
      <c r="AH444" s="9"/>
      <c r="AI444" s="9"/>
      <c r="AJ444" s="9"/>
      <c r="AK444" s="9"/>
      <c r="AL444" s="9"/>
      <c r="AM444" s="15"/>
      <c r="AN444" s="9"/>
      <c r="AO444" s="9"/>
      <c r="AP444" s="9"/>
      <c r="AQ444" s="2"/>
      <c r="AR444" s="2"/>
      <c r="AS444" s="2"/>
      <c r="AT444" s="2"/>
      <c r="AU444" s="2"/>
      <c r="AV444" s="2"/>
      <c r="AW444" s="2"/>
      <c r="AX444" s="9"/>
      <c r="AY444" s="2"/>
      <c r="AZ444" s="2"/>
      <c r="BA444" s="2"/>
      <c r="BB444" s="9"/>
      <c r="BC444" s="19"/>
      <c r="BD444" s="2"/>
      <c r="BE444" s="2"/>
      <c r="BF444" s="19"/>
      <c r="BG444" s="19"/>
      <c r="BH444" s="19"/>
      <c r="BI444" s="19"/>
      <c r="BJ444" s="19"/>
      <c r="BK444" s="19"/>
      <c r="BL444" s="19"/>
      <c r="BM444" s="2"/>
      <c r="BN444" s="2"/>
      <c r="BO444" s="2"/>
      <c r="BP444" s="2"/>
      <c r="BQ444" s="2"/>
      <c r="BR444" s="2"/>
      <c r="BS444" s="2"/>
      <c r="BT444" s="2"/>
      <c r="BU444" s="2"/>
      <c r="BV444" s="2">
        <v>62.813002252900297</v>
      </c>
      <c r="BW444" s="9">
        <v>5.0596059113300491</v>
      </c>
      <c r="BX444" s="2"/>
      <c r="BY444" s="2"/>
      <c r="BZ444" s="9"/>
      <c r="CA444" s="2"/>
      <c r="CB444" s="2"/>
      <c r="CC444" s="2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</row>
    <row r="445" spans="1:152" hidden="1" x14ac:dyDescent="0.45">
      <c r="A445" t="s">
        <v>118</v>
      </c>
      <c r="C445" s="1">
        <v>39953</v>
      </c>
      <c r="D445" s="2">
        <v>10</v>
      </c>
      <c r="E445" s="1" t="s">
        <v>97</v>
      </c>
      <c r="F445" t="s">
        <v>16</v>
      </c>
      <c r="G445">
        <v>170</v>
      </c>
      <c r="H445" t="s">
        <v>104</v>
      </c>
      <c r="I445" s="19">
        <v>8.3000000000000007</v>
      </c>
      <c r="J445">
        <v>750</v>
      </c>
      <c r="K445" s="2">
        <f t="shared" si="5"/>
        <v>160.64257028112448</v>
      </c>
      <c r="L445" s="2"/>
      <c r="M445" s="9"/>
      <c r="N445" s="9"/>
      <c r="O445" s="9"/>
      <c r="P445" s="9"/>
      <c r="Q445" s="2"/>
      <c r="R445" s="2"/>
      <c r="S445" s="2"/>
      <c r="T445" s="2"/>
      <c r="U445" s="2"/>
      <c r="V445" s="2"/>
      <c r="W445" s="2"/>
      <c r="X445" s="9"/>
      <c r="Y445" s="9"/>
      <c r="Z445" s="9"/>
      <c r="AA445" s="9"/>
      <c r="AB445" s="9"/>
      <c r="AC445" s="2"/>
      <c r="AD445" s="9"/>
      <c r="AE445" s="9"/>
      <c r="AF445" s="2"/>
      <c r="AG445" s="9"/>
      <c r="AH445" s="9"/>
      <c r="AI445" s="9"/>
      <c r="AJ445" s="9"/>
      <c r="AK445" s="9"/>
      <c r="AL445" s="9"/>
      <c r="AM445" s="15"/>
      <c r="AN445" s="9"/>
      <c r="AO445" s="9"/>
      <c r="AP445" s="9"/>
      <c r="AQ445" s="2"/>
      <c r="AR445" s="2"/>
      <c r="AS445" s="2"/>
      <c r="AT445" s="2"/>
      <c r="AU445" s="2"/>
      <c r="AV445" s="2">
        <v>505.78909049027618</v>
      </c>
      <c r="AW445" s="2"/>
      <c r="AX445" s="9"/>
      <c r="AY445" s="2"/>
      <c r="AZ445" s="2"/>
      <c r="BA445" s="2"/>
      <c r="BB445" s="9"/>
      <c r="BC445" s="19">
        <v>36.753793760503925</v>
      </c>
      <c r="BD445" s="2">
        <v>185.89667918192467</v>
      </c>
      <c r="BE445" s="2"/>
      <c r="BF445" s="19">
        <v>8.1892810212301619</v>
      </c>
      <c r="BG445" s="19"/>
      <c r="BH445" s="19"/>
      <c r="BI445" s="19"/>
      <c r="BJ445" s="19"/>
      <c r="BK445" s="19"/>
      <c r="BL445" s="19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9"/>
      <c r="BX445" s="2"/>
      <c r="BY445" s="2"/>
      <c r="BZ445" s="9"/>
      <c r="CA445" s="2"/>
      <c r="CB445" s="2"/>
      <c r="CC445" s="2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</row>
    <row r="446" spans="1:152" hidden="1" x14ac:dyDescent="0.45">
      <c r="A446" t="s">
        <v>118</v>
      </c>
      <c r="C446" s="1">
        <v>39954</v>
      </c>
      <c r="D446" s="2"/>
      <c r="E446" s="1"/>
      <c r="G446">
        <v>171</v>
      </c>
      <c r="H446" t="s">
        <v>104</v>
      </c>
      <c r="I446" s="19">
        <v>8.3000000000000007</v>
      </c>
      <c r="J446">
        <v>750</v>
      </c>
      <c r="K446" s="2">
        <f t="shared" si="5"/>
        <v>160.64257028112448</v>
      </c>
      <c r="L446" s="2"/>
      <c r="M446" s="9"/>
      <c r="N446" s="9"/>
      <c r="O446" s="9"/>
      <c r="P446" s="9"/>
      <c r="Q446" s="2"/>
      <c r="R446" s="2"/>
      <c r="S446" s="2"/>
      <c r="T446" s="2"/>
      <c r="U446" s="2"/>
      <c r="V446" s="2"/>
      <c r="W446" s="2"/>
      <c r="X446" s="9"/>
      <c r="Y446" s="9"/>
      <c r="Z446" s="9"/>
      <c r="AA446" s="9"/>
      <c r="AB446" s="9"/>
      <c r="AC446" s="2"/>
      <c r="AD446" s="9"/>
      <c r="AE446" s="9"/>
      <c r="AF446" s="2"/>
      <c r="AG446" s="9"/>
      <c r="AH446" s="9"/>
      <c r="AI446" s="9"/>
      <c r="AJ446" s="9"/>
      <c r="AK446" s="9"/>
      <c r="AL446" s="9"/>
      <c r="AM446" s="15"/>
      <c r="AN446" s="9"/>
      <c r="AO446" s="9"/>
      <c r="AP446" s="9"/>
      <c r="AQ446" s="2"/>
      <c r="AR446" s="2"/>
      <c r="AS446" s="2"/>
      <c r="AT446" s="2"/>
      <c r="AU446" s="2"/>
      <c r="AV446" s="2"/>
      <c r="AW446" s="2"/>
      <c r="AX446" s="9"/>
      <c r="AY446" s="2"/>
      <c r="AZ446" s="2"/>
      <c r="BA446" s="2"/>
      <c r="BB446" s="9"/>
      <c r="BC446" s="19"/>
      <c r="BD446" s="2"/>
      <c r="BE446" s="2"/>
      <c r="BF446" s="19"/>
      <c r="BG446" s="19"/>
      <c r="BH446" s="19"/>
      <c r="BI446" s="19"/>
      <c r="BJ446" s="19"/>
      <c r="BK446" s="19"/>
      <c r="BL446" s="19"/>
      <c r="BM446" s="2"/>
      <c r="BN446" s="2"/>
      <c r="BO446" s="2"/>
      <c r="BP446" s="2"/>
      <c r="BQ446" s="2"/>
      <c r="BR446" s="2"/>
      <c r="BS446" s="2"/>
      <c r="BT446" s="2"/>
      <c r="BU446" s="2"/>
      <c r="BV446" s="2">
        <v>89.916691815865747</v>
      </c>
      <c r="BW446" s="9">
        <v>4.6332417582417582</v>
      </c>
      <c r="BX446" s="2"/>
      <c r="BY446" s="2"/>
      <c r="BZ446" s="9"/>
      <c r="CA446" s="2"/>
      <c r="CB446" s="2"/>
      <c r="CC446" s="2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</row>
    <row r="447" spans="1:152" hidden="1" x14ac:dyDescent="0.45">
      <c r="A447" t="s">
        <v>118</v>
      </c>
      <c r="C447" s="1">
        <v>39960</v>
      </c>
      <c r="D447" s="2"/>
      <c r="E447" s="1"/>
      <c r="G447">
        <v>177</v>
      </c>
      <c r="H447" t="s">
        <v>104</v>
      </c>
      <c r="I447" s="19">
        <v>8.3000000000000007</v>
      </c>
      <c r="J447">
        <v>750</v>
      </c>
      <c r="K447" s="2">
        <f t="shared" si="5"/>
        <v>160.64257028112448</v>
      </c>
      <c r="L447" s="2"/>
      <c r="M447" s="9"/>
      <c r="N447" s="9"/>
      <c r="O447" s="9"/>
      <c r="P447" s="9"/>
      <c r="Q447" s="2"/>
      <c r="R447" s="2"/>
      <c r="S447" s="2"/>
      <c r="T447" s="2"/>
      <c r="U447" s="2"/>
      <c r="V447" s="2"/>
      <c r="W447" s="2"/>
      <c r="X447" s="9"/>
      <c r="Y447" s="9"/>
      <c r="Z447" s="9"/>
      <c r="AA447" s="9"/>
      <c r="AB447" s="9"/>
      <c r="AC447" s="2"/>
      <c r="AD447" s="9"/>
      <c r="AE447" s="9"/>
      <c r="AF447" s="2"/>
      <c r="AG447" s="9"/>
      <c r="AH447" s="9"/>
      <c r="AI447" s="9"/>
      <c r="AJ447" s="9"/>
      <c r="AK447" s="9"/>
      <c r="AL447" s="9"/>
      <c r="AM447" s="15"/>
      <c r="AN447" s="9"/>
      <c r="AO447" s="9"/>
      <c r="AP447" s="9"/>
      <c r="AQ447" s="2"/>
      <c r="AR447" s="2"/>
      <c r="AS447" s="2"/>
      <c r="AT447" s="2"/>
      <c r="AU447" s="2"/>
      <c r="AV447" s="2"/>
      <c r="AW447" s="2"/>
      <c r="AX447" s="9"/>
      <c r="AY447" s="2"/>
      <c r="AZ447" s="2"/>
      <c r="BA447" s="2"/>
      <c r="BB447" s="9"/>
      <c r="BC447" s="19"/>
      <c r="BD447" s="2"/>
      <c r="BE447" s="2"/>
      <c r="BF447" s="19"/>
      <c r="BG447" s="19"/>
      <c r="BH447" s="19"/>
      <c r="BI447" s="19"/>
      <c r="BJ447" s="19"/>
      <c r="BK447" s="19"/>
      <c r="BL447" s="19"/>
      <c r="BM447" s="2"/>
      <c r="BN447" s="2"/>
      <c r="BO447" s="2"/>
      <c r="BP447" s="2"/>
      <c r="BQ447" s="2"/>
      <c r="BR447" s="2"/>
      <c r="BS447" s="2"/>
      <c r="BT447" s="2"/>
      <c r="BU447" s="2"/>
      <c r="BV447" s="2">
        <v>100</v>
      </c>
      <c r="BW447" s="9">
        <v>3.9847619047619047</v>
      </c>
      <c r="BX447" s="2"/>
      <c r="BY447" s="2"/>
      <c r="BZ447" s="9"/>
      <c r="CA447" s="2"/>
      <c r="CB447" s="2"/>
      <c r="CC447" s="2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</row>
    <row r="448" spans="1:152" hidden="1" x14ac:dyDescent="0.45">
      <c r="A448" t="s">
        <v>120</v>
      </c>
      <c r="C448" s="1">
        <v>39783</v>
      </c>
      <c r="D448" s="2">
        <v>1</v>
      </c>
      <c r="E448" s="1" t="s">
        <v>198</v>
      </c>
      <c r="F448" t="s">
        <v>10</v>
      </c>
      <c r="G448">
        <v>0</v>
      </c>
      <c r="H448" t="s">
        <v>105</v>
      </c>
      <c r="I448" s="19">
        <v>8.3000000000000007</v>
      </c>
      <c r="J448">
        <v>750</v>
      </c>
      <c r="K448" s="2">
        <f t="shared" si="5"/>
        <v>160.64257028112448</v>
      </c>
      <c r="L448" s="2"/>
      <c r="M448" s="9"/>
      <c r="N448" s="9"/>
      <c r="O448" s="9"/>
      <c r="P448" s="9"/>
      <c r="Q448" s="2"/>
      <c r="R448" s="2"/>
      <c r="S448" s="2"/>
      <c r="T448" s="2"/>
      <c r="U448" s="2"/>
      <c r="V448" s="2"/>
      <c r="W448" s="2"/>
      <c r="X448" s="9"/>
      <c r="Y448" s="9"/>
      <c r="Z448" s="9"/>
      <c r="AA448" s="9"/>
      <c r="AB448" s="9"/>
      <c r="AC448" s="2"/>
      <c r="AD448" s="9"/>
      <c r="AE448" s="9"/>
      <c r="AF448" s="2"/>
      <c r="AG448" s="9"/>
      <c r="AH448" s="9"/>
      <c r="AI448" s="9"/>
      <c r="AJ448" s="9"/>
      <c r="AK448" s="9"/>
      <c r="AL448" s="9"/>
      <c r="AM448" s="15"/>
      <c r="AN448" s="9"/>
      <c r="AO448" s="9"/>
      <c r="AP448" s="9"/>
      <c r="AQ448" s="2">
        <v>0</v>
      </c>
      <c r="AR448" s="2"/>
      <c r="AS448" s="2">
        <v>0</v>
      </c>
      <c r="AT448" s="2"/>
      <c r="AU448" s="2">
        <v>0</v>
      </c>
      <c r="AV448" s="2">
        <v>0</v>
      </c>
      <c r="AW448" s="2"/>
      <c r="AX448" s="9"/>
      <c r="AY448" s="2"/>
      <c r="AZ448" s="2"/>
      <c r="BA448" s="2"/>
      <c r="BB448" s="9"/>
      <c r="BC448" s="19"/>
      <c r="BD448" s="2"/>
      <c r="BE448" s="2"/>
      <c r="BF448" s="19"/>
      <c r="BG448" s="19"/>
      <c r="BH448" s="19"/>
      <c r="BI448" s="19"/>
      <c r="BJ448" s="19"/>
      <c r="BK448" s="19"/>
      <c r="BL448" s="19"/>
      <c r="BM448" s="2">
        <v>0</v>
      </c>
      <c r="BN448" s="2">
        <v>0</v>
      </c>
      <c r="BO448" s="2">
        <v>0</v>
      </c>
      <c r="BP448" s="2">
        <v>0</v>
      </c>
      <c r="BQ448" s="2"/>
      <c r="BR448" s="2"/>
      <c r="BS448" s="2"/>
      <c r="BT448" s="2"/>
      <c r="BU448" s="2">
        <v>0</v>
      </c>
      <c r="BV448" s="2"/>
      <c r="BW448" s="9"/>
      <c r="BX448" s="2"/>
      <c r="BY448" s="2"/>
      <c r="BZ448" s="9"/>
      <c r="CA448" s="2"/>
      <c r="CB448" s="2"/>
      <c r="CC448" s="2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</row>
    <row r="449" spans="1:152" hidden="1" x14ac:dyDescent="0.45">
      <c r="A449" t="s">
        <v>120</v>
      </c>
      <c r="C449" s="1">
        <v>39798</v>
      </c>
      <c r="D449" s="2"/>
      <c r="E449" s="1"/>
      <c r="G449">
        <v>15</v>
      </c>
      <c r="H449" t="s">
        <v>105</v>
      </c>
      <c r="I449" s="19">
        <v>8.3000000000000007</v>
      </c>
      <c r="J449">
        <v>750</v>
      </c>
      <c r="K449" s="2">
        <f t="shared" si="5"/>
        <v>160.64257028112448</v>
      </c>
      <c r="L449" s="2"/>
      <c r="M449" s="9"/>
      <c r="N449" s="19">
        <v>5.4</v>
      </c>
      <c r="O449" s="19"/>
      <c r="P449" s="19"/>
      <c r="Q449" s="2"/>
      <c r="R449" s="2"/>
      <c r="S449" s="2"/>
      <c r="T449" s="2"/>
      <c r="U449" s="2"/>
      <c r="V449" s="2"/>
      <c r="W449" s="2"/>
      <c r="X449" s="9"/>
      <c r="Y449" s="9"/>
      <c r="Z449" s="9"/>
      <c r="AA449" s="9"/>
      <c r="AB449" s="9"/>
      <c r="AC449" s="2"/>
      <c r="AD449" s="9"/>
      <c r="AE449" s="9"/>
      <c r="AF449" s="2"/>
      <c r="AG449" s="9"/>
      <c r="AH449" s="9"/>
      <c r="AI449" s="9"/>
      <c r="AJ449" s="9"/>
      <c r="AK449" s="9"/>
      <c r="AL449" s="9"/>
      <c r="AM449" s="15"/>
      <c r="AN449" s="9"/>
      <c r="AO449" s="9"/>
      <c r="AP449" s="9"/>
      <c r="AQ449" s="2"/>
      <c r="AR449" s="2"/>
      <c r="AS449" s="2"/>
      <c r="AT449" s="2"/>
      <c r="AU449" s="2"/>
      <c r="AV449" s="2"/>
      <c r="AW449" s="2"/>
      <c r="AX449" s="9"/>
      <c r="AY449" s="2"/>
      <c r="AZ449" s="2"/>
      <c r="BA449" s="2"/>
      <c r="BB449" s="9"/>
      <c r="BC449" s="19"/>
      <c r="BD449" s="2"/>
      <c r="BE449" s="2"/>
      <c r="BF449" s="19"/>
      <c r="BG449" s="19"/>
      <c r="BH449" s="19"/>
      <c r="BI449" s="19"/>
      <c r="BJ449" s="19"/>
      <c r="BK449" s="19"/>
      <c r="BL449" s="19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9"/>
      <c r="BX449" s="2"/>
      <c r="BY449" s="2"/>
      <c r="BZ449" s="9"/>
      <c r="CA449" s="2"/>
      <c r="CB449" s="2"/>
      <c r="CC449" s="2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</row>
    <row r="450" spans="1:152" hidden="1" x14ac:dyDescent="0.45">
      <c r="A450" t="s">
        <v>120</v>
      </c>
      <c r="C450" s="1">
        <v>39804</v>
      </c>
      <c r="D450" s="2">
        <v>4</v>
      </c>
      <c r="E450" t="s">
        <v>199</v>
      </c>
      <c r="F450" t="s">
        <v>12</v>
      </c>
      <c r="G450">
        <v>21</v>
      </c>
      <c r="H450" t="s">
        <v>105</v>
      </c>
      <c r="I450" s="19">
        <v>8.3000000000000007</v>
      </c>
      <c r="J450">
        <v>750</v>
      </c>
      <c r="K450" s="2">
        <f t="shared" si="5"/>
        <v>160.64257028112448</v>
      </c>
      <c r="L450" s="2"/>
      <c r="M450" s="9"/>
      <c r="N450" s="9"/>
      <c r="O450" s="9"/>
      <c r="P450" s="9"/>
      <c r="Q450" s="2"/>
      <c r="R450" s="2">
        <v>21</v>
      </c>
      <c r="S450" s="2"/>
      <c r="T450" s="2"/>
      <c r="U450" s="2"/>
      <c r="V450" s="2"/>
      <c r="W450" s="2"/>
      <c r="X450" s="9"/>
      <c r="Y450" s="9"/>
      <c r="Z450" s="9"/>
      <c r="AA450" s="9"/>
      <c r="AB450" s="9"/>
      <c r="AC450" s="2"/>
      <c r="AD450" s="9"/>
      <c r="AE450" s="9"/>
      <c r="AF450" s="2"/>
      <c r="AG450" s="9"/>
      <c r="AH450" s="9"/>
      <c r="AI450" s="9"/>
      <c r="AJ450" s="9"/>
      <c r="AK450" s="9"/>
      <c r="AL450" s="9"/>
      <c r="AM450" s="15"/>
      <c r="AN450" s="9"/>
      <c r="AO450" s="9"/>
      <c r="AP450" s="9"/>
      <c r="AQ450" s="2"/>
      <c r="AR450" s="2"/>
      <c r="AS450" s="2"/>
      <c r="AT450" s="2"/>
      <c r="AU450" s="2"/>
      <c r="AV450" s="2"/>
      <c r="AW450" s="2"/>
      <c r="AX450" s="9"/>
      <c r="AY450" s="2"/>
      <c r="AZ450" s="2"/>
      <c r="BA450" s="2"/>
      <c r="BB450" s="9"/>
      <c r="BC450" s="19"/>
      <c r="BD450" s="2"/>
      <c r="BE450" s="2"/>
      <c r="BF450" s="19"/>
      <c r="BG450" s="19"/>
      <c r="BH450" s="19"/>
      <c r="BI450" s="19"/>
      <c r="BJ450" s="19"/>
      <c r="BK450" s="19"/>
      <c r="BL450" s="19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9"/>
      <c r="BX450" s="2"/>
      <c r="BY450" s="2"/>
      <c r="BZ450" s="9"/>
      <c r="CA450" s="2"/>
      <c r="CB450" s="2"/>
      <c r="CC450" s="2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</row>
    <row r="451" spans="1:152" hidden="1" x14ac:dyDescent="0.45">
      <c r="A451" t="s">
        <v>120</v>
      </c>
      <c r="C451" s="1">
        <v>39806</v>
      </c>
      <c r="D451" s="2"/>
      <c r="E451" s="1"/>
      <c r="G451">
        <v>23</v>
      </c>
      <c r="H451" t="s">
        <v>105</v>
      </c>
      <c r="I451" s="19">
        <v>8.3000000000000007</v>
      </c>
      <c r="J451">
        <v>750</v>
      </c>
      <c r="K451" s="2">
        <f t="shared" si="5"/>
        <v>160.64257028112448</v>
      </c>
      <c r="L451" s="2"/>
      <c r="M451" s="9"/>
      <c r="N451" s="19">
        <v>9.1333333333333329</v>
      </c>
      <c r="O451" s="19"/>
      <c r="P451" s="19"/>
      <c r="Q451" s="2"/>
      <c r="R451" s="2"/>
      <c r="S451" s="2"/>
      <c r="T451" s="2"/>
      <c r="U451" s="2"/>
      <c r="V451" s="2"/>
      <c r="W451" s="2"/>
      <c r="X451" s="9"/>
      <c r="Y451" s="9"/>
      <c r="Z451" s="9"/>
      <c r="AA451" s="9"/>
      <c r="AB451" s="9"/>
      <c r="AC451" s="2"/>
      <c r="AD451" s="9"/>
      <c r="AE451" s="9"/>
      <c r="AF451" s="2"/>
      <c r="AG451" s="9"/>
      <c r="AH451" s="9"/>
      <c r="AI451" s="9"/>
      <c r="AJ451" s="9"/>
      <c r="AK451" s="9"/>
      <c r="AL451" s="9"/>
      <c r="AM451" s="15"/>
      <c r="AN451" s="9"/>
      <c r="AO451" s="9"/>
      <c r="AP451" s="9"/>
      <c r="AQ451" s="2"/>
      <c r="AR451" s="2"/>
      <c r="AS451" s="2"/>
      <c r="AT451" s="2"/>
      <c r="AU451" s="2"/>
      <c r="AV451" s="2"/>
      <c r="AW451" s="2"/>
      <c r="AX451" s="9"/>
      <c r="AY451" s="2"/>
      <c r="AZ451" s="2"/>
      <c r="BA451" s="2"/>
      <c r="BB451" s="9"/>
      <c r="BC451" s="19"/>
      <c r="BD451" s="2"/>
      <c r="BE451" s="2"/>
      <c r="BF451" s="19"/>
      <c r="BG451" s="19"/>
      <c r="BH451" s="19"/>
      <c r="BI451" s="19"/>
      <c r="BJ451" s="19"/>
      <c r="BK451" s="19"/>
      <c r="BL451" s="19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9"/>
      <c r="BX451" s="2"/>
      <c r="BY451" s="2"/>
      <c r="BZ451" s="9"/>
      <c r="CA451" s="2"/>
      <c r="CB451" s="2"/>
      <c r="CC451" s="2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</row>
    <row r="452" spans="1:152" hidden="1" x14ac:dyDescent="0.45">
      <c r="A452" t="s">
        <v>120</v>
      </c>
      <c r="C452" s="1">
        <v>39813</v>
      </c>
      <c r="D452" s="2"/>
      <c r="E452" s="1"/>
      <c r="G452">
        <v>30</v>
      </c>
      <c r="H452" t="s">
        <v>105</v>
      </c>
      <c r="I452" s="19">
        <v>8.3000000000000007</v>
      </c>
      <c r="J452">
        <v>750</v>
      </c>
      <c r="K452" s="2">
        <f t="shared" si="5"/>
        <v>160.64257028112448</v>
      </c>
      <c r="L452" s="2"/>
      <c r="M452" s="9"/>
      <c r="N452" s="19">
        <v>11</v>
      </c>
      <c r="O452" s="19"/>
      <c r="P452" s="19"/>
      <c r="Q452" s="2"/>
      <c r="R452" s="2"/>
      <c r="S452" s="2"/>
      <c r="T452" s="2"/>
      <c r="U452" s="2"/>
      <c r="V452" s="2"/>
      <c r="W452" s="2"/>
      <c r="X452" s="9"/>
      <c r="Y452" s="9"/>
      <c r="Z452" s="9"/>
      <c r="AA452" s="9"/>
      <c r="AB452" s="9"/>
      <c r="AC452" s="2"/>
      <c r="AD452" s="9"/>
      <c r="AE452" s="9"/>
      <c r="AF452" s="2"/>
      <c r="AG452" s="9"/>
      <c r="AH452" s="9"/>
      <c r="AI452" s="9"/>
      <c r="AJ452" s="9"/>
      <c r="AK452" s="9"/>
      <c r="AL452" s="9"/>
      <c r="AM452" s="15"/>
      <c r="AN452" s="9"/>
      <c r="AO452" s="9"/>
      <c r="AP452" s="9"/>
      <c r="AQ452" s="2"/>
      <c r="AR452" s="2"/>
      <c r="AS452" s="2"/>
      <c r="AT452" s="2"/>
      <c r="AU452" s="2"/>
      <c r="AV452" s="2"/>
      <c r="AW452" s="2"/>
      <c r="AX452" s="9"/>
      <c r="AY452" s="2"/>
      <c r="AZ452" s="2"/>
      <c r="BA452" s="2"/>
      <c r="BB452" s="9"/>
      <c r="BC452" s="19"/>
      <c r="BD452" s="2"/>
      <c r="BE452" s="2"/>
      <c r="BF452" s="19"/>
      <c r="BG452" s="19"/>
      <c r="BH452" s="19"/>
      <c r="BI452" s="19"/>
      <c r="BJ452" s="19"/>
      <c r="BK452" s="19"/>
      <c r="BL452" s="19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9"/>
      <c r="BX452" s="2"/>
      <c r="BY452" s="2"/>
      <c r="BZ452" s="9"/>
      <c r="CA452" s="2"/>
      <c r="CB452" s="2"/>
      <c r="CC452" s="2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</row>
    <row r="453" spans="1:152" hidden="1" x14ac:dyDescent="0.45">
      <c r="A453" t="s">
        <v>120</v>
      </c>
      <c r="C453" s="1">
        <v>39818</v>
      </c>
      <c r="D453" s="2"/>
      <c r="E453" s="1"/>
      <c r="G453">
        <v>35</v>
      </c>
      <c r="H453" t="s">
        <v>105</v>
      </c>
      <c r="I453" s="19">
        <v>8.3000000000000007</v>
      </c>
      <c r="J453">
        <v>750</v>
      </c>
      <c r="K453" s="2">
        <f t="shared" si="5"/>
        <v>160.64257028112448</v>
      </c>
      <c r="L453" s="2"/>
      <c r="M453" s="9"/>
      <c r="N453" s="9"/>
      <c r="O453" s="9"/>
      <c r="P453" s="9"/>
      <c r="Q453" s="2"/>
      <c r="R453" s="2"/>
      <c r="S453" s="2"/>
      <c r="T453" s="2"/>
      <c r="U453" s="2"/>
      <c r="V453" s="2"/>
      <c r="W453" s="2"/>
      <c r="X453" s="9"/>
      <c r="Y453" s="9"/>
      <c r="Z453" s="9"/>
      <c r="AA453" s="9"/>
      <c r="AB453" s="9"/>
      <c r="AC453" s="2"/>
      <c r="AD453" s="9"/>
      <c r="AE453" s="9"/>
      <c r="AF453" s="2">
        <v>114.38120553117798</v>
      </c>
      <c r="AG453" s="9">
        <v>1.395519352185056</v>
      </c>
      <c r="AH453" s="9"/>
      <c r="AI453" s="9"/>
      <c r="AJ453" s="9"/>
      <c r="AK453" s="9"/>
      <c r="AL453" s="9"/>
      <c r="AM453" s="15">
        <f>AG453/AF453</f>
        <v>1.2200600139720208E-2</v>
      </c>
      <c r="AN453" s="9"/>
      <c r="AO453" s="9"/>
      <c r="AP453" s="9"/>
      <c r="AQ453" s="2">
        <v>0</v>
      </c>
      <c r="AR453" s="2"/>
      <c r="AS453" s="2">
        <v>0</v>
      </c>
      <c r="AT453" s="2"/>
      <c r="AU453" s="2">
        <v>0</v>
      </c>
      <c r="AV453" s="2">
        <v>0</v>
      </c>
      <c r="AW453" s="2"/>
      <c r="AX453" s="9"/>
      <c r="AY453" s="2"/>
      <c r="AZ453" s="2">
        <f>AC453+AF453+AW453</f>
        <v>114.38120553117798</v>
      </c>
      <c r="BA453" s="2"/>
      <c r="BB453" s="9">
        <f>AW453/AZ453</f>
        <v>0</v>
      </c>
      <c r="BC453" s="19"/>
      <c r="BD453" s="2"/>
      <c r="BE453" s="2"/>
      <c r="BF453" s="19"/>
      <c r="BG453" s="19"/>
      <c r="BH453" s="19"/>
      <c r="BI453" s="19"/>
      <c r="BJ453" s="9">
        <f>AC453/AZ453</f>
        <v>0</v>
      </c>
      <c r="BK453" s="9">
        <f>AF453/AZ453</f>
        <v>1</v>
      </c>
      <c r="BL453" s="9">
        <f>AW453/AZ453</f>
        <v>0</v>
      </c>
      <c r="BM453" s="2">
        <v>227.51136911724114</v>
      </c>
      <c r="BN453" s="2">
        <v>227.51136911724114</v>
      </c>
      <c r="BO453" s="2">
        <v>0</v>
      </c>
      <c r="BP453" s="2">
        <v>0</v>
      </c>
      <c r="BQ453" s="2"/>
      <c r="BR453" s="2"/>
      <c r="BS453" s="2"/>
      <c r="BT453" s="2"/>
      <c r="BU453" s="2">
        <v>0</v>
      </c>
      <c r="BV453" s="2"/>
      <c r="BW453" s="9"/>
      <c r="BX453" s="2"/>
      <c r="BY453" s="2"/>
      <c r="BZ453" s="9"/>
      <c r="CA453" s="2"/>
      <c r="CB453" s="2"/>
      <c r="CC453" s="2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</row>
    <row r="454" spans="1:152" hidden="1" x14ac:dyDescent="0.45">
      <c r="A454" t="s">
        <v>120</v>
      </c>
      <c r="C454" s="1">
        <v>39819</v>
      </c>
      <c r="D454" s="2"/>
      <c r="E454" s="1"/>
      <c r="G454">
        <v>36</v>
      </c>
      <c r="H454" t="s">
        <v>105</v>
      </c>
      <c r="I454" s="19">
        <v>8.3000000000000007</v>
      </c>
      <c r="J454">
        <v>750</v>
      </c>
      <c r="K454" s="2">
        <f t="shared" si="5"/>
        <v>160.64257028112448</v>
      </c>
      <c r="L454" s="2"/>
      <c r="M454" s="9"/>
      <c r="N454" s="19">
        <v>13.95</v>
      </c>
      <c r="O454" s="19"/>
      <c r="P454" s="19"/>
      <c r="Q454" s="2"/>
      <c r="R454" s="2"/>
      <c r="S454" s="2"/>
      <c r="T454" s="2"/>
      <c r="U454" s="2"/>
      <c r="V454" s="2"/>
      <c r="W454" s="2"/>
      <c r="X454" s="9"/>
      <c r="Y454" s="9"/>
      <c r="Z454" s="9"/>
      <c r="AA454" s="9"/>
      <c r="AB454" s="9"/>
      <c r="AC454" s="2"/>
      <c r="AD454" s="9"/>
      <c r="AE454" s="9"/>
      <c r="AF454" s="2"/>
      <c r="AG454" s="9"/>
      <c r="AH454" s="9"/>
      <c r="AI454" s="9"/>
      <c r="AJ454" s="9"/>
      <c r="AK454" s="9"/>
      <c r="AL454" s="9"/>
      <c r="AM454" s="15"/>
      <c r="AN454" s="9"/>
      <c r="AO454" s="9"/>
      <c r="AP454" s="9"/>
      <c r="AQ454" s="2"/>
      <c r="AR454" s="2"/>
      <c r="AS454" s="2"/>
      <c r="AT454" s="2"/>
      <c r="AU454" s="2"/>
      <c r="AV454" s="2"/>
      <c r="AW454" s="2"/>
      <c r="AX454" s="9"/>
      <c r="AY454" s="2"/>
      <c r="AZ454" s="2"/>
      <c r="BA454" s="2"/>
      <c r="BB454" s="9"/>
      <c r="BC454" s="19"/>
      <c r="BD454" s="2"/>
      <c r="BE454" s="2"/>
      <c r="BF454" s="19"/>
      <c r="BG454" s="19"/>
      <c r="BH454" s="19"/>
      <c r="BI454" s="19"/>
      <c r="BJ454" s="19"/>
      <c r="BK454" s="19"/>
      <c r="BL454" s="19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9"/>
      <c r="BX454" s="2"/>
      <c r="BY454" s="2"/>
      <c r="BZ454" s="9"/>
      <c r="CA454" s="2"/>
      <c r="CB454" s="2"/>
      <c r="CC454" s="2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</row>
    <row r="455" spans="1:152" hidden="1" x14ac:dyDescent="0.45">
      <c r="A455" t="s">
        <v>120</v>
      </c>
      <c r="C455" s="1">
        <v>39825</v>
      </c>
      <c r="D455" s="2">
        <v>4</v>
      </c>
      <c r="E455" t="s">
        <v>195</v>
      </c>
      <c r="F455" t="s">
        <v>13</v>
      </c>
      <c r="G455">
        <v>42</v>
      </c>
      <c r="H455" t="s">
        <v>105</v>
      </c>
      <c r="I455" s="19">
        <v>8.3000000000000007</v>
      </c>
      <c r="J455">
        <v>750</v>
      </c>
      <c r="K455" s="2">
        <f t="shared" si="5"/>
        <v>160.64257028112448</v>
      </c>
      <c r="L455" s="2"/>
      <c r="M455" s="9"/>
      <c r="N455" s="9"/>
      <c r="O455" s="9"/>
      <c r="P455" s="9"/>
      <c r="Q455" s="2"/>
      <c r="R455" s="2"/>
      <c r="S455" s="2">
        <v>42</v>
      </c>
      <c r="T455" s="2"/>
      <c r="U455" s="2"/>
      <c r="V455" s="2"/>
      <c r="W455" s="2"/>
      <c r="X455" s="9"/>
      <c r="Y455" s="9"/>
      <c r="Z455" s="9"/>
      <c r="AA455" s="9"/>
      <c r="AB455" s="9"/>
      <c r="AC455" s="2">
        <v>204.12341490065248</v>
      </c>
      <c r="AD455" s="9"/>
      <c r="AE455" s="9"/>
      <c r="AF455" s="2">
        <v>175.32980175656607</v>
      </c>
      <c r="AG455" s="9">
        <v>3.7488861092383066</v>
      </c>
      <c r="AH455" s="9"/>
      <c r="AI455" s="9"/>
      <c r="AJ455" s="9"/>
      <c r="AK455" s="9"/>
      <c r="AL455" s="9"/>
      <c r="AM455" s="15">
        <f>AG455/AF455</f>
        <v>2.1381910386480612E-2</v>
      </c>
      <c r="AN455" s="9"/>
      <c r="AO455" s="9"/>
      <c r="AP455" s="9"/>
      <c r="AQ455" s="2">
        <v>21.0971075893947</v>
      </c>
      <c r="AR455" s="2"/>
      <c r="AS455" s="2">
        <v>2.3121648754266082</v>
      </c>
      <c r="AT455" s="2"/>
      <c r="AU455" s="2">
        <v>0</v>
      </c>
      <c r="AV455" s="2">
        <v>0</v>
      </c>
      <c r="AW455" s="2">
        <v>23.409272464821306</v>
      </c>
      <c r="AX455" s="9"/>
      <c r="AY455" s="2"/>
      <c r="AZ455" s="2">
        <f>AC455+AF455+AW455</f>
        <v>402.86248912203985</v>
      </c>
      <c r="BA455" s="2"/>
      <c r="BB455" s="9">
        <f>AW455/AZ455</f>
        <v>5.8107352004494753E-2</v>
      </c>
      <c r="BC455" s="19"/>
      <c r="BD455" s="2"/>
      <c r="BE455" s="2"/>
      <c r="BF455" s="19"/>
      <c r="BG455" s="19"/>
      <c r="BH455" s="19"/>
      <c r="BI455" s="19"/>
      <c r="BJ455" s="9">
        <f>AC455/AZ455</f>
        <v>0.50668260364845485</v>
      </c>
      <c r="BK455" s="9">
        <f>AF455/AZ455</f>
        <v>0.43521004434705041</v>
      </c>
      <c r="BL455" s="9">
        <f>AW455/AZ455</f>
        <v>5.8107352004494753E-2</v>
      </c>
      <c r="BM455" s="2">
        <v>196.93081672551736</v>
      </c>
      <c r="BN455" s="2">
        <v>191.3228619585787</v>
      </c>
      <c r="BO455" s="2">
        <v>5.6079547669386622</v>
      </c>
      <c r="BP455" s="2">
        <v>0</v>
      </c>
      <c r="BQ455" s="2"/>
      <c r="BR455" s="2"/>
      <c r="BS455" s="2"/>
      <c r="BT455" s="2"/>
      <c r="BU455" s="2">
        <v>0</v>
      </c>
      <c r="BV455" s="2"/>
      <c r="BW455" s="9"/>
      <c r="BX455" s="2"/>
      <c r="BY455" s="2"/>
      <c r="BZ455" s="9"/>
      <c r="CA455" s="2"/>
      <c r="CB455" s="2"/>
      <c r="CC455" s="2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</row>
    <row r="456" spans="1:152" hidden="1" x14ac:dyDescent="0.45">
      <c r="A456" t="s">
        <v>120</v>
      </c>
      <c r="C456" s="1">
        <v>39827</v>
      </c>
      <c r="D456" s="2"/>
      <c r="E456" s="1"/>
      <c r="G456">
        <v>44</v>
      </c>
      <c r="H456" t="s">
        <v>105</v>
      </c>
      <c r="I456" s="19">
        <v>8.3000000000000007</v>
      </c>
      <c r="J456">
        <v>750</v>
      </c>
      <c r="K456" s="2">
        <f t="shared" si="5"/>
        <v>160.64257028112448</v>
      </c>
      <c r="L456" s="2"/>
      <c r="M456" s="9"/>
      <c r="N456" s="19">
        <v>15.6</v>
      </c>
      <c r="O456" s="19"/>
      <c r="P456" s="19"/>
      <c r="Q456" s="2"/>
      <c r="R456" s="2"/>
      <c r="S456" s="2"/>
      <c r="T456" s="2"/>
      <c r="U456" s="2"/>
      <c r="V456" s="2"/>
      <c r="W456" s="2"/>
      <c r="X456" s="9"/>
      <c r="Y456" s="9"/>
      <c r="Z456" s="9"/>
      <c r="AA456" s="9"/>
      <c r="AB456" s="9"/>
      <c r="AC456" s="2"/>
      <c r="AD456" s="9"/>
      <c r="AE456" s="9"/>
      <c r="AF456" s="2"/>
      <c r="AG456" s="9"/>
      <c r="AH456" s="9"/>
      <c r="AI456" s="9"/>
      <c r="AJ456" s="9"/>
      <c r="AK456" s="9"/>
      <c r="AL456" s="9"/>
      <c r="AM456" s="15"/>
      <c r="AN456" s="9"/>
      <c r="AO456" s="9"/>
      <c r="AP456" s="9"/>
      <c r="AQ456" s="2"/>
      <c r="AR456" s="2"/>
      <c r="AS456" s="2"/>
      <c r="AT456" s="2"/>
      <c r="AU456" s="2"/>
      <c r="AV456" s="2"/>
      <c r="AW456" s="2"/>
      <c r="AX456" s="9"/>
      <c r="AY456" s="2"/>
      <c r="AZ456" s="2"/>
      <c r="BA456" s="2"/>
      <c r="BB456" s="9"/>
      <c r="BC456" s="19"/>
      <c r="BD456" s="2"/>
      <c r="BE456" s="2"/>
      <c r="BF456" s="19"/>
      <c r="BG456" s="19"/>
      <c r="BH456" s="19"/>
      <c r="BI456" s="19"/>
      <c r="BJ456" s="19"/>
      <c r="BK456" s="19"/>
      <c r="BL456" s="19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9"/>
      <c r="BX456" s="2"/>
      <c r="BY456" s="2"/>
      <c r="BZ456" s="9"/>
      <c r="CA456" s="2"/>
      <c r="CB456" s="2"/>
      <c r="CC456" s="2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</row>
    <row r="457" spans="1:152" hidden="1" x14ac:dyDescent="0.45">
      <c r="A457" t="s">
        <v>120</v>
      </c>
      <c r="C457" s="1">
        <v>39833</v>
      </c>
      <c r="D457" s="2"/>
      <c r="E457" s="1"/>
      <c r="G457">
        <v>50</v>
      </c>
      <c r="H457" t="s">
        <v>105</v>
      </c>
      <c r="I457" s="19">
        <v>8.3000000000000007</v>
      </c>
      <c r="J457">
        <v>750</v>
      </c>
      <c r="K457" s="2">
        <f t="shared" si="5"/>
        <v>160.64257028112448</v>
      </c>
      <c r="L457" s="2"/>
      <c r="M457" s="9"/>
      <c r="N457" s="19">
        <v>17.899999999999999</v>
      </c>
      <c r="O457" s="19"/>
      <c r="P457" s="19"/>
      <c r="Q457" s="2"/>
      <c r="R457" s="2"/>
      <c r="S457" s="2"/>
      <c r="T457" s="2"/>
      <c r="U457" s="2"/>
      <c r="V457" s="2"/>
      <c r="W457" s="2"/>
      <c r="X457" s="9"/>
      <c r="Y457" s="9"/>
      <c r="Z457" s="9"/>
      <c r="AA457" s="9"/>
      <c r="AB457" s="9"/>
      <c r="AC457" s="2"/>
      <c r="AD457" s="9"/>
      <c r="AE457" s="9"/>
      <c r="AF457" s="2"/>
      <c r="AG457" s="9"/>
      <c r="AH457" s="9"/>
      <c r="AI457" s="9"/>
      <c r="AJ457" s="9"/>
      <c r="AK457" s="9"/>
      <c r="AL457" s="9"/>
      <c r="AM457" s="15"/>
      <c r="AN457" s="9"/>
      <c r="AO457" s="9"/>
      <c r="AP457" s="9"/>
      <c r="AQ457" s="2"/>
      <c r="AR457" s="2"/>
      <c r="AS457" s="2"/>
      <c r="AT457" s="2"/>
      <c r="AU457" s="2"/>
      <c r="AV457" s="2"/>
      <c r="AW457" s="2"/>
      <c r="AX457" s="9"/>
      <c r="AY457" s="2"/>
      <c r="AZ457" s="2"/>
      <c r="BA457" s="2"/>
      <c r="BB457" s="9"/>
      <c r="BC457" s="19"/>
      <c r="BD457" s="2"/>
      <c r="BE457" s="2"/>
      <c r="BF457" s="19"/>
      <c r="BG457" s="19"/>
      <c r="BH457" s="19"/>
      <c r="BI457" s="19"/>
      <c r="BJ457" s="19"/>
      <c r="BK457" s="19"/>
      <c r="BL457" s="19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9"/>
      <c r="BX457" s="2"/>
      <c r="BY457" s="2"/>
      <c r="BZ457" s="9"/>
      <c r="CA457" s="2"/>
      <c r="CB457" s="2"/>
      <c r="CC457" s="2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</row>
    <row r="458" spans="1:152" hidden="1" x14ac:dyDescent="0.45">
      <c r="A458" t="s">
        <v>120</v>
      </c>
      <c r="C458" s="1">
        <v>39840</v>
      </c>
      <c r="D458" s="2"/>
      <c r="E458" s="1"/>
      <c r="G458">
        <v>57</v>
      </c>
      <c r="H458" t="s">
        <v>105</v>
      </c>
      <c r="I458" s="19">
        <v>8.3000000000000007</v>
      </c>
      <c r="J458">
        <v>750</v>
      </c>
      <c r="K458" s="2">
        <f t="shared" si="5"/>
        <v>160.64257028112448</v>
      </c>
      <c r="L458" s="2"/>
      <c r="M458" s="9"/>
      <c r="N458" s="19">
        <v>19.399999999999999</v>
      </c>
      <c r="O458" s="19"/>
      <c r="P458" s="19"/>
      <c r="Q458" s="2"/>
      <c r="R458" s="2"/>
      <c r="S458" s="2"/>
      <c r="T458" s="2"/>
      <c r="U458" s="2"/>
      <c r="V458" s="2"/>
      <c r="W458" s="2"/>
      <c r="X458" s="9"/>
      <c r="Y458" s="9"/>
      <c r="Z458" s="9"/>
      <c r="AA458" s="9"/>
      <c r="AB458" s="9"/>
      <c r="AC458" s="2"/>
      <c r="AD458" s="9"/>
      <c r="AE458" s="9"/>
      <c r="AF458" s="2"/>
      <c r="AG458" s="9"/>
      <c r="AH458" s="9"/>
      <c r="AI458" s="9"/>
      <c r="AJ458" s="9"/>
      <c r="AK458" s="9"/>
      <c r="AL458" s="9"/>
      <c r="AM458" s="15"/>
      <c r="AN458" s="9"/>
      <c r="AO458" s="9"/>
      <c r="AP458" s="9"/>
      <c r="AQ458" s="2"/>
      <c r="AR458" s="2"/>
      <c r="AS458" s="2"/>
      <c r="AT458" s="2"/>
      <c r="AU458" s="2"/>
      <c r="AV458" s="2"/>
      <c r="AW458" s="2"/>
      <c r="AX458" s="9"/>
      <c r="AY458" s="2"/>
      <c r="AZ458" s="2"/>
      <c r="BA458" s="2"/>
      <c r="BB458" s="9"/>
      <c r="BC458" s="19"/>
      <c r="BD458" s="2"/>
      <c r="BE458" s="2"/>
      <c r="BF458" s="19"/>
      <c r="BG458" s="19"/>
      <c r="BH458" s="19"/>
      <c r="BI458" s="19"/>
      <c r="BJ458" s="19"/>
      <c r="BK458" s="19"/>
      <c r="BL458" s="19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9"/>
      <c r="BX458" s="2"/>
      <c r="BY458" s="2"/>
      <c r="BZ458" s="9"/>
      <c r="CA458" s="2"/>
      <c r="CB458" s="2"/>
      <c r="CC458" s="2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</row>
    <row r="459" spans="1:152" hidden="1" x14ac:dyDescent="0.45">
      <c r="A459" t="s">
        <v>120</v>
      </c>
      <c r="C459" s="1">
        <v>39841</v>
      </c>
      <c r="D459" s="2"/>
      <c r="E459" s="1"/>
      <c r="G459">
        <v>58</v>
      </c>
      <c r="H459" t="s">
        <v>105</v>
      </c>
      <c r="I459" s="19">
        <v>8.3000000000000007</v>
      </c>
      <c r="J459">
        <v>750</v>
      </c>
      <c r="K459" s="2">
        <f t="shared" si="5"/>
        <v>160.64257028112448</v>
      </c>
      <c r="L459" s="2"/>
      <c r="M459" s="9"/>
      <c r="N459" s="9"/>
      <c r="O459" s="9"/>
      <c r="P459" s="9"/>
      <c r="Q459" s="2"/>
      <c r="R459" s="2"/>
      <c r="S459" s="2"/>
      <c r="T459" s="2"/>
      <c r="U459" s="2"/>
      <c r="V459" s="2"/>
      <c r="W459" s="2"/>
      <c r="X459" s="9"/>
      <c r="Y459" s="9"/>
      <c r="Z459" s="9"/>
      <c r="AA459" s="9"/>
      <c r="AB459" s="9"/>
      <c r="AC459" s="2">
        <v>321.88136583074692</v>
      </c>
      <c r="AD459" s="9"/>
      <c r="AE459" s="9"/>
      <c r="AF459" s="2">
        <v>218.14895299328128</v>
      </c>
      <c r="AG459" s="9">
        <v>3.9367623439628341</v>
      </c>
      <c r="AH459" s="9"/>
      <c r="AI459" s="9"/>
      <c r="AJ459" s="9"/>
      <c r="AK459" s="9"/>
      <c r="AL459" s="9"/>
      <c r="AM459" s="15">
        <f>AG459/AF459</f>
        <v>1.8046212415624482E-2</v>
      </c>
      <c r="AN459" s="9"/>
      <c r="AO459" s="9"/>
      <c r="AP459" s="9"/>
      <c r="AQ459" s="2">
        <v>21.110752977061743</v>
      </c>
      <c r="AR459" s="2"/>
      <c r="AS459" s="2">
        <v>27.554054960545425</v>
      </c>
      <c r="AT459" s="2"/>
      <c r="AU459" s="2">
        <v>0</v>
      </c>
      <c r="AV459" s="2">
        <v>0</v>
      </c>
      <c r="AW459" s="2">
        <v>48.664807937607165</v>
      </c>
      <c r="AX459" s="9"/>
      <c r="AY459" s="2"/>
      <c r="AZ459" s="2">
        <f>AC459+AF459+AW459</f>
        <v>588.69512676163538</v>
      </c>
      <c r="BA459" s="2"/>
      <c r="BB459" s="9">
        <f>AW459/AZ459</f>
        <v>8.2665552550618804E-2</v>
      </c>
      <c r="BC459" s="19"/>
      <c r="BD459" s="2"/>
      <c r="BE459" s="2"/>
      <c r="BF459" s="19"/>
      <c r="BG459" s="19"/>
      <c r="BH459" s="19"/>
      <c r="BI459" s="19"/>
      <c r="BJ459" s="9">
        <f>AC459/AZ459</f>
        <v>0.54677090262559236</v>
      </c>
      <c r="BK459" s="9">
        <f>AF459/AZ459</f>
        <v>0.37056354482378878</v>
      </c>
      <c r="BL459" s="9">
        <f>AW459/AZ459</f>
        <v>8.2665552550618804E-2</v>
      </c>
      <c r="BM459" s="2">
        <v>163.27585785003487</v>
      </c>
      <c r="BN459" s="2">
        <v>128.95886776335669</v>
      </c>
      <c r="BO459" s="2">
        <v>34.316990086678167</v>
      </c>
      <c r="BP459" s="2">
        <v>0</v>
      </c>
      <c r="BQ459" s="2"/>
      <c r="BR459" s="2"/>
      <c r="BS459" s="2"/>
      <c r="BT459" s="2"/>
      <c r="BU459" s="2">
        <v>0</v>
      </c>
      <c r="BV459" s="2"/>
      <c r="BW459" s="9"/>
      <c r="BX459" s="2"/>
      <c r="BY459" s="2"/>
      <c r="BZ459" s="9"/>
      <c r="CA459" s="2"/>
      <c r="CB459" s="2"/>
      <c r="CC459" s="2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</row>
    <row r="460" spans="1:152" hidden="1" x14ac:dyDescent="0.45">
      <c r="A460" t="s">
        <v>120</v>
      </c>
      <c r="C460" s="1">
        <v>39848</v>
      </c>
      <c r="D460" s="2"/>
      <c r="E460" s="1"/>
      <c r="G460">
        <v>65</v>
      </c>
      <c r="H460" t="s">
        <v>105</v>
      </c>
      <c r="I460" s="19">
        <v>8.3000000000000007</v>
      </c>
      <c r="J460">
        <v>750</v>
      </c>
      <c r="K460" s="2">
        <f t="shared" si="5"/>
        <v>160.64257028112448</v>
      </c>
      <c r="L460" s="2"/>
      <c r="M460" s="9"/>
      <c r="N460" s="19">
        <v>19</v>
      </c>
      <c r="O460" s="19"/>
      <c r="P460" s="19"/>
      <c r="Q460" s="2"/>
      <c r="R460" s="2"/>
      <c r="S460" s="2"/>
      <c r="T460" s="2"/>
      <c r="U460" s="2"/>
      <c r="V460" s="2"/>
      <c r="W460" s="2"/>
      <c r="X460" s="9"/>
      <c r="Y460" s="9"/>
      <c r="Z460" s="9"/>
      <c r="AA460" s="9"/>
      <c r="AB460" s="9"/>
      <c r="AC460" s="2"/>
      <c r="AD460" s="9"/>
      <c r="AE460" s="9"/>
      <c r="AF460" s="2"/>
      <c r="AG460" s="9"/>
      <c r="AH460" s="9"/>
      <c r="AI460" s="9"/>
      <c r="AJ460" s="9"/>
      <c r="AK460" s="9"/>
      <c r="AL460" s="9"/>
      <c r="AM460" s="15"/>
      <c r="AN460" s="9"/>
      <c r="AO460" s="9"/>
      <c r="AP460" s="9"/>
      <c r="AQ460" s="2"/>
      <c r="AR460" s="2"/>
      <c r="AS460" s="2"/>
      <c r="AT460" s="2"/>
      <c r="AU460" s="2"/>
      <c r="AV460" s="2"/>
      <c r="AW460" s="2"/>
      <c r="AX460" s="9"/>
      <c r="AY460" s="2"/>
      <c r="AZ460" s="2"/>
      <c r="BA460" s="2"/>
      <c r="BB460" s="9"/>
      <c r="BC460" s="19"/>
      <c r="BD460" s="2"/>
      <c r="BE460" s="2"/>
      <c r="BF460" s="19"/>
      <c r="BG460" s="19"/>
      <c r="BH460" s="19"/>
      <c r="BI460" s="19"/>
      <c r="BJ460" s="19"/>
      <c r="BK460" s="19"/>
      <c r="BL460" s="19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9"/>
      <c r="BX460" s="2"/>
      <c r="BY460" s="2"/>
      <c r="BZ460" s="9"/>
      <c r="CA460" s="2"/>
      <c r="CB460" s="2"/>
      <c r="CC460" s="2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</row>
    <row r="461" spans="1:152" hidden="1" x14ac:dyDescent="0.45">
      <c r="A461" t="s">
        <v>120</v>
      </c>
      <c r="C461" s="1">
        <v>39853</v>
      </c>
      <c r="D461" s="2">
        <v>6</v>
      </c>
      <c r="E461" s="1" t="s">
        <v>229</v>
      </c>
      <c r="F461" t="s">
        <v>78</v>
      </c>
      <c r="G461">
        <v>70</v>
      </c>
      <c r="H461" t="s">
        <v>105</v>
      </c>
      <c r="I461" s="19">
        <v>8.3000000000000007</v>
      </c>
      <c r="J461">
        <v>750</v>
      </c>
      <c r="K461" s="2">
        <f t="shared" si="5"/>
        <v>160.64257028112448</v>
      </c>
      <c r="L461" s="2"/>
      <c r="M461" s="9"/>
      <c r="N461" s="9"/>
      <c r="O461" s="9"/>
      <c r="P461" s="9"/>
      <c r="Q461" s="2"/>
      <c r="R461" s="2"/>
      <c r="S461" s="2"/>
      <c r="T461" s="2"/>
      <c r="U461" s="2"/>
      <c r="V461" s="2"/>
      <c r="W461" s="2"/>
      <c r="X461" s="9"/>
      <c r="Y461" s="9"/>
      <c r="Z461" s="9"/>
      <c r="AA461" s="9"/>
      <c r="AB461" s="9"/>
      <c r="AC461" s="2">
        <v>373.81068005468154</v>
      </c>
      <c r="AD461" s="9"/>
      <c r="AE461" s="9"/>
      <c r="AF461" s="2">
        <v>201.8673678801552</v>
      </c>
      <c r="AG461" s="9">
        <v>4.5736193928957141</v>
      </c>
      <c r="AH461" s="9"/>
      <c r="AI461" s="9"/>
      <c r="AJ461" s="9"/>
      <c r="AK461" s="9"/>
      <c r="AL461" s="9"/>
      <c r="AM461" s="15">
        <f>AG461/AF461</f>
        <v>2.2656556336589202E-2</v>
      </c>
      <c r="AN461" s="9"/>
      <c r="AO461" s="9"/>
      <c r="AP461" s="9"/>
      <c r="AQ461" s="2">
        <v>3.8330485333967119</v>
      </c>
      <c r="AR461" s="2"/>
      <c r="AS461" s="2">
        <v>78.101047250421146</v>
      </c>
      <c r="AT461" s="2"/>
      <c r="AU461" s="2">
        <v>0</v>
      </c>
      <c r="AV461" s="2">
        <v>0</v>
      </c>
      <c r="AW461" s="2">
        <v>81.934095783817867</v>
      </c>
      <c r="AX461" s="9"/>
      <c r="AY461" s="2"/>
      <c r="AZ461" s="2">
        <f>AC461+AF461+AW461</f>
        <v>657.61214371865458</v>
      </c>
      <c r="BA461" s="2"/>
      <c r="BB461" s="9">
        <f>AW461/AZ461</f>
        <v>0.12459334360904326</v>
      </c>
      <c r="BC461" s="19"/>
      <c r="BD461" s="2"/>
      <c r="BE461" s="2"/>
      <c r="BF461" s="19"/>
      <c r="BG461" s="19"/>
      <c r="BH461" s="19"/>
      <c r="BI461" s="19"/>
      <c r="BJ461" s="9">
        <f>AC461/AZ461</f>
        <v>0.56843640073442514</v>
      </c>
      <c r="BK461" s="9">
        <f>AF461/AZ461</f>
        <v>0.30697025565653158</v>
      </c>
      <c r="BL461" s="9">
        <f>AW461/AZ461</f>
        <v>0.12459334360904326</v>
      </c>
      <c r="BM461" s="2">
        <v>83.319689400047437</v>
      </c>
      <c r="BN461" s="2">
        <v>33.569376619558142</v>
      </c>
      <c r="BO461" s="2">
        <v>49.750312780489296</v>
      </c>
      <c r="BP461" s="2">
        <v>0</v>
      </c>
      <c r="BQ461" s="2"/>
      <c r="BR461" s="2"/>
      <c r="BS461" s="2"/>
      <c r="BT461" s="2"/>
      <c r="BU461" s="2">
        <v>0</v>
      </c>
      <c r="BV461" s="2"/>
      <c r="BW461" s="9"/>
      <c r="BX461" s="2"/>
      <c r="BY461" s="2"/>
      <c r="BZ461" s="9"/>
      <c r="CA461" s="2"/>
      <c r="CB461" s="2"/>
      <c r="CC461" s="2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</row>
    <row r="462" spans="1:152" hidden="1" x14ac:dyDescent="0.45">
      <c r="A462" t="s">
        <v>120</v>
      </c>
      <c r="C462" s="1">
        <v>39854</v>
      </c>
      <c r="D462" s="2"/>
      <c r="E462" s="1"/>
      <c r="G462">
        <v>71</v>
      </c>
      <c r="H462" t="s">
        <v>105</v>
      </c>
      <c r="I462" s="19">
        <v>8.3000000000000007</v>
      </c>
      <c r="J462">
        <v>750</v>
      </c>
      <c r="K462" s="2">
        <f t="shared" si="5"/>
        <v>160.64257028112448</v>
      </c>
      <c r="L462" s="2"/>
      <c r="M462" s="9"/>
      <c r="N462" s="19">
        <v>20.5</v>
      </c>
      <c r="O462" s="19"/>
      <c r="P462" s="19"/>
      <c r="Q462" s="2"/>
      <c r="R462" s="2"/>
      <c r="S462" s="2"/>
      <c r="T462" s="2"/>
      <c r="U462" s="2"/>
      <c r="V462" s="2"/>
      <c r="W462" s="2"/>
      <c r="X462" s="9"/>
      <c r="Y462" s="9"/>
      <c r="Z462" s="9"/>
      <c r="AA462" s="9"/>
      <c r="AB462" s="9"/>
      <c r="AC462" s="2"/>
      <c r="AD462" s="9"/>
      <c r="AE462" s="9"/>
      <c r="AF462" s="2"/>
      <c r="AG462" s="9"/>
      <c r="AH462" s="9"/>
      <c r="AI462" s="9"/>
      <c r="AJ462" s="9"/>
      <c r="AK462" s="9"/>
      <c r="AL462" s="9"/>
      <c r="AM462" s="15"/>
      <c r="AN462" s="9"/>
      <c r="AO462" s="9"/>
      <c r="AP462" s="9"/>
      <c r="AQ462" s="2"/>
      <c r="AR462" s="2"/>
      <c r="AS462" s="2"/>
      <c r="AT462" s="2"/>
      <c r="AU462" s="2"/>
      <c r="AV462" s="2"/>
      <c r="AW462" s="2"/>
      <c r="AX462" s="9"/>
      <c r="AY462" s="2"/>
      <c r="AZ462" s="2"/>
      <c r="BA462" s="2"/>
      <c r="BB462" s="9"/>
      <c r="BC462" s="19"/>
      <c r="BD462" s="2"/>
      <c r="BE462" s="2"/>
      <c r="BF462" s="19"/>
      <c r="BG462" s="19"/>
      <c r="BH462" s="19"/>
      <c r="BI462" s="19"/>
      <c r="BJ462" s="19"/>
      <c r="BK462" s="19"/>
      <c r="BL462" s="19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9"/>
      <c r="BX462" s="2"/>
      <c r="BY462" s="2"/>
      <c r="BZ462" s="9"/>
      <c r="CA462" s="2"/>
      <c r="CB462" s="2"/>
      <c r="CC462" s="2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</row>
    <row r="463" spans="1:152" hidden="1" x14ac:dyDescent="0.45">
      <c r="A463" t="s">
        <v>120</v>
      </c>
      <c r="C463" s="1">
        <v>39860</v>
      </c>
      <c r="D463" s="2"/>
      <c r="E463" s="1"/>
      <c r="G463">
        <v>77</v>
      </c>
      <c r="H463" t="s">
        <v>105</v>
      </c>
      <c r="I463" s="19">
        <v>8.3000000000000007</v>
      </c>
      <c r="J463">
        <v>750</v>
      </c>
      <c r="K463" s="2">
        <f t="shared" si="5"/>
        <v>160.64257028112448</v>
      </c>
      <c r="L463" s="2"/>
      <c r="M463" s="9"/>
      <c r="N463" s="19">
        <v>21.8</v>
      </c>
      <c r="O463" s="19"/>
      <c r="P463" s="19"/>
      <c r="Q463" s="2"/>
      <c r="R463" s="2"/>
      <c r="S463" s="2"/>
      <c r="T463" s="2"/>
      <c r="U463" s="2"/>
      <c r="V463" s="2"/>
      <c r="W463" s="2"/>
      <c r="X463" s="9"/>
      <c r="Y463" s="9"/>
      <c r="Z463" s="9"/>
      <c r="AA463" s="9"/>
      <c r="AB463" s="9"/>
      <c r="AC463" s="2"/>
      <c r="AD463" s="9"/>
      <c r="AE463" s="9"/>
      <c r="AF463" s="2"/>
      <c r="AG463" s="9"/>
      <c r="AH463" s="9"/>
      <c r="AI463" s="9"/>
      <c r="AJ463" s="9"/>
      <c r="AK463" s="9"/>
      <c r="AL463" s="9"/>
      <c r="AM463" s="15"/>
      <c r="AN463" s="9"/>
      <c r="AO463" s="9"/>
      <c r="AP463" s="9"/>
      <c r="AQ463" s="2"/>
      <c r="AR463" s="2"/>
      <c r="AS463" s="2"/>
      <c r="AT463" s="2"/>
      <c r="AU463" s="2"/>
      <c r="AV463" s="2"/>
      <c r="AW463" s="2"/>
      <c r="AX463" s="9"/>
      <c r="AY463" s="2"/>
      <c r="AZ463" s="2"/>
      <c r="BA463" s="2"/>
      <c r="BB463" s="9"/>
      <c r="BC463" s="19"/>
      <c r="BD463" s="2"/>
      <c r="BE463" s="2"/>
      <c r="BF463" s="19"/>
      <c r="BG463" s="19"/>
      <c r="BH463" s="19"/>
      <c r="BI463" s="19"/>
      <c r="BJ463" s="19"/>
      <c r="BK463" s="19"/>
      <c r="BL463" s="19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9"/>
      <c r="BX463" s="2"/>
      <c r="BY463" s="2"/>
      <c r="BZ463" s="9"/>
      <c r="CA463" s="2"/>
      <c r="CB463" s="2"/>
      <c r="CC463" s="2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</row>
    <row r="464" spans="1:152" hidden="1" x14ac:dyDescent="0.45">
      <c r="A464" t="s">
        <v>120</v>
      </c>
      <c r="C464" s="1">
        <v>39874</v>
      </c>
      <c r="D464" s="2"/>
      <c r="E464" s="1"/>
      <c r="G464">
        <v>91</v>
      </c>
      <c r="H464" t="s">
        <v>105</v>
      </c>
      <c r="I464" s="19">
        <v>8.3000000000000007</v>
      </c>
      <c r="J464">
        <v>750</v>
      </c>
      <c r="K464" s="2">
        <f t="shared" si="5"/>
        <v>160.64257028112448</v>
      </c>
      <c r="L464" s="2"/>
      <c r="M464" s="9"/>
      <c r="N464" s="19">
        <v>25.2</v>
      </c>
      <c r="O464" s="19"/>
      <c r="P464" s="19"/>
      <c r="Q464" s="2"/>
      <c r="R464" s="2"/>
      <c r="S464" s="2"/>
      <c r="T464" s="2"/>
      <c r="U464" s="2"/>
      <c r="V464" s="2"/>
      <c r="W464" s="2"/>
      <c r="X464" s="9"/>
      <c r="Y464" s="9"/>
      <c r="Z464" s="9"/>
      <c r="AA464" s="9"/>
      <c r="AB464" s="9"/>
      <c r="AC464" s="2"/>
      <c r="AD464" s="9"/>
      <c r="AE464" s="9"/>
      <c r="AF464" s="2"/>
      <c r="AG464" s="9"/>
      <c r="AH464" s="9"/>
      <c r="AI464" s="9"/>
      <c r="AJ464" s="9"/>
      <c r="AK464" s="9"/>
      <c r="AL464" s="9"/>
      <c r="AM464" s="15"/>
      <c r="AN464" s="9"/>
      <c r="AO464" s="9"/>
      <c r="AP464" s="9"/>
      <c r="AQ464" s="2"/>
      <c r="AR464" s="2"/>
      <c r="AS464" s="2"/>
      <c r="AT464" s="2"/>
      <c r="AU464" s="2"/>
      <c r="AV464" s="2"/>
      <c r="AW464" s="2"/>
      <c r="AX464" s="9"/>
      <c r="AY464" s="2"/>
      <c r="AZ464" s="2"/>
      <c r="BA464" s="2"/>
      <c r="BB464" s="9"/>
      <c r="BC464" s="19"/>
      <c r="BD464" s="2"/>
      <c r="BE464" s="2"/>
      <c r="BF464" s="19"/>
      <c r="BG464" s="19"/>
      <c r="BH464" s="19"/>
      <c r="BI464" s="19"/>
      <c r="BJ464" s="19"/>
      <c r="BK464" s="19"/>
      <c r="BL464" s="19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9"/>
      <c r="BX464" s="2"/>
      <c r="BY464" s="2"/>
      <c r="BZ464" s="9"/>
      <c r="CA464" s="2"/>
      <c r="CB464" s="2"/>
      <c r="CC464" s="2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</row>
    <row r="465" spans="1:152" hidden="1" x14ac:dyDescent="0.45">
      <c r="A465" t="s">
        <v>120</v>
      </c>
      <c r="C465" s="1">
        <v>39875</v>
      </c>
      <c r="D465" s="2"/>
      <c r="E465" s="1"/>
      <c r="G465">
        <v>92</v>
      </c>
      <c r="H465" t="s">
        <v>105</v>
      </c>
      <c r="I465" s="19">
        <v>8.3000000000000007</v>
      </c>
      <c r="J465">
        <v>750</v>
      </c>
      <c r="K465" s="2">
        <f t="shared" si="5"/>
        <v>160.64257028112448</v>
      </c>
      <c r="L465" s="2"/>
      <c r="M465" s="9"/>
      <c r="N465" s="9"/>
      <c r="O465" s="9"/>
      <c r="P465" s="9"/>
      <c r="Q465" s="2"/>
      <c r="R465" s="2"/>
      <c r="S465" s="2"/>
      <c r="T465" s="2"/>
      <c r="U465" s="2"/>
      <c r="V465" s="2"/>
      <c r="W465" s="2"/>
      <c r="X465" s="9"/>
      <c r="Y465" s="9"/>
      <c r="Z465" s="9"/>
      <c r="AA465" s="9"/>
      <c r="AB465" s="9"/>
      <c r="AC465" s="2">
        <v>450.42303307694965</v>
      </c>
      <c r="AD465" s="9"/>
      <c r="AE465" s="9"/>
      <c r="AF465" s="2">
        <v>200.34202891867852</v>
      </c>
      <c r="AG465" s="9">
        <v>2.299597058748752</v>
      </c>
      <c r="AH465" s="9"/>
      <c r="AI465" s="9"/>
      <c r="AJ465" s="9"/>
      <c r="AK465" s="9"/>
      <c r="AL465" s="9"/>
      <c r="AM465" s="15">
        <f>AG465/AF465</f>
        <v>1.1478355645894896E-2</v>
      </c>
      <c r="AN465" s="9"/>
      <c r="AO465" s="9"/>
      <c r="AP465" s="9"/>
      <c r="AQ465" s="2">
        <v>5.6896984035699516</v>
      </c>
      <c r="AR465" s="2"/>
      <c r="AS465" s="2">
        <v>183.76293685157037</v>
      </c>
      <c r="AT465" s="2"/>
      <c r="AU465" s="2">
        <v>0</v>
      </c>
      <c r="AV465" s="2">
        <v>0</v>
      </c>
      <c r="AW465" s="2">
        <v>189.45263525514034</v>
      </c>
      <c r="AX465" s="9"/>
      <c r="AY465" s="2"/>
      <c r="AZ465" s="2">
        <f>AC465+AF465+AW465</f>
        <v>840.21769725076854</v>
      </c>
      <c r="BA465" s="2"/>
      <c r="BB465" s="9">
        <f>AW465/AZ465</f>
        <v>0.22548041522457596</v>
      </c>
      <c r="BC465" s="19"/>
      <c r="BD465" s="2"/>
      <c r="BE465" s="2"/>
      <c r="BF465" s="19"/>
      <c r="BG465" s="19"/>
      <c r="BH465" s="19"/>
      <c r="BI465" s="19"/>
      <c r="BJ465" s="9">
        <f>AC465/AZ465</f>
        <v>0.53607896447641468</v>
      </c>
      <c r="BK465" s="9">
        <f>AF465/AZ465</f>
        <v>0.23844062029900939</v>
      </c>
      <c r="BL465" s="9">
        <f>AW465/AZ465</f>
        <v>0.22548041522457596</v>
      </c>
      <c r="BM465" s="2">
        <v>163.45260959678177</v>
      </c>
      <c r="BN465" s="2">
        <v>108.04433621154178</v>
      </c>
      <c r="BO465" s="2">
        <v>55.40827338523998</v>
      </c>
      <c r="BP465" s="2">
        <v>0</v>
      </c>
      <c r="BQ465" s="2"/>
      <c r="BR465" s="2"/>
      <c r="BS465" s="2"/>
      <c r="BT465" s="2"/>
      <c r="BU465" s="2">
        <v>0</v>
      </c>
      <c r="BV465" s="2"/>
      <c r="BW465" s="9"/>
      <c r="BX465" s="2"/>
      <c r="BY465" s="2"/>
      <c r="BZ465" s="9"/>
      <c r="CA465" s="2"/>
      <c r="CB465" s="2"/>
      <c r="CC465" s="2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</row>
    <row r="466" spans="1:152" hidden="1" x14ac:dyDescent="0.45">
      <c r="A466" t="s">
        <v>120</v>
      </c>
      <c r="C466" s="1">
        <v>39877</v>
      </c>
      <c r="D466" s="2">
        <v>8</v>
      </c>
      <c r="E466" t="s">
        <v>197</v>
      </c>
      <c r="F466" t="s">
        <v>14</v>
      </c>
      <c r="G466">
        <v>94</v>
      </c>
      <c r="H466" t="s">
        <v>105</v>
      </c>
      <c r="I466" s="19">
        <v>8.3000000000000007</v>
      </c>
      <c r="J466">
        <v>750</v>
      </c>
      <c r="K466" s="2">
        <f t="shared" si="5"/>
        <v>160.64257028112448</v>
      </c>
      <c r="L466" s="2"/>
      <c r="M466" s="9"/>
      <c r="N466" s="9"/>
      <c r="O466" s="9"/>
      <c r="P466" s="9"/>
      <c r="Q466" s="2"/>
      <c r="R466" s="2"/>
      <c r="S466" s="2"/>
      <c r="T466" s="2"/>
      <c r="U466" s="2">
        <v>94</v>
      </c>
      <c r="V466" s="2"/>
      <c r="W466" s="2"/>
      <c r="X466" s="9"/>
      <c r="Y466" s="9"/>
      <c r="Z466" s="9"/>
      <c r="AA466" s="9"/>
      <c r="AB466" s="9"/>
      <c r="AC466" s="2"/>
      <c r="AD466" s="9"/>
      <c r="AE466" s="9"/>
      <c r="AF466" s="2"/>
      <c r="AG466" s="9"/>
      <c r="AH466" s="9"/>
      <c r="AI466" s="9"/>
      <c r="AJ466" s="9"/>
      <c r="AK466" s="9"/>
      <c r="AL466" s="9"/>
      <c r="AM466" s="15"/>
      <c r="AN466" s="9"/>
      <c r="AO466" s="9"/>
      <c r="AP466" s="9"/>
      <c r="AQ466" s="2"/>
      <c r="AR466" s="2"/>
      <c r="AS466" s="2"/>
      <c r="AT466" s="2"/>
      <c r="AU466" s="2"/>
      <c r="AV466" s="2"/>
      <c r="AW466" s="2"/>
      <c r="AX466" s="9"/>
      <c r="AY466" s="2"/>
      <c r="AZ466" s="2"/>
      <c r="BA466" s="2"/>
      <c r="BB466" s="9"/>
      <c r="BC466" s="19"/>
      <c r="BD466" s="2"/>
      <c r="BE466" s="2"/>
      <c r="BF466" s="19"/>
      <c r="BG466" s="19"/>
      <c r="BH466" s="19"/>
      <c r="BI466" s="19"/>
      <c r="BJ466" s="19"/>
      <c r="BK466" s="19"/>
      <c r="BL466" s="19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9"/>
      <c r="BX466" s="2"/>
      <c r="BY466" s="2"/>
      <c r="BZ466" s="9"/>
      <c r="CA466" s="2"/>
      <c r="CB466" s="2"/>
      <c r="CC466" s="2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</row>
    <row r="467" spans="1:152" hidden="1" x14ac:dyDescent="0.45">
      <c r="A467" t="s">
        <v>120</v>
      </c>
      <c r="C467" s="1">
        <v>39884</v>
      </c>
      <c r="D467" s="2"/>
      <c r="E467" s="1"/>
      <c r="G467">
        <v>101</v>
      </c>
      <c r="H467" t="s">
        <v>105</v>
      </c>
      <c r="I467" s="19">
        <v>8.3000000000000007</v>
      </c>
      <c r="J467">
        <v>750</v>
      </c>
      <c r="K467" s="2">
        <f t="shared" si="5"/>
        <v>160.64257028112448</v>
      </c>
      <c r="L467" s="2"/>
      <c r="M467" s="9"/>
      <c r="N467" s="19">
        <v>27.95</v>
      </c>
      <c r="O467" s="19"/>
      <c r="P467" s="19"/>
      <c r="Q467" s="2"/>
      <c r="R467" s="2"/>
      <c r="S467" s="2"/>
      <c r="T467" s="2"/>
      <c r="U467" s="2"/>
      <c r="V467" s="2"/>
      <c r="W467" s="2"/>
      <c r="X467" s="9"/>
      <c r="Y467" s="9"/>
      <c r="Z467" s="9"/>
      <c r="AA467" s="9"/>
      <c r="AB467" s="9"/>
      <c r="AC467" s="2"/>
      <c r="AD467" s="9"/>
      <c r="AE467" s="9"/>
      <c r="AF467" s="2"/>
      <c r="AG467" s="9"/>
      <c r="AH467" s="9"/>
      <c r="AI467" s="9"/>
      <c r="AJ467" s="9"/>
      <c r="AK467" s="9"/>
      <c r="AL467" s="9"/>
      <c r="AM467" s="15"/>
      <c r="AN467" s="9"/>
      <c r="AO467" s="9"/>
      <c r="AP467" s="9"/>
      <c r="AQ467" s="2"/>
      <c r="AR467" s="2"/>
      <c r="AS467" s="2"/>
      <c r="AT467" s="2"/>
      <c r="AU467" s="2"/>
      <c r="AV467" s="2"/>
      <c r="AW467" s="2"/>
      <c r="AX467" s="9"/>
      <c r="AY467" s="2"/>
      <c r="AZ467" s="2"/>
      <c r="BA467" s="2"/>
      <c r="BB467" s="9"/>
      <c r="BC467" s="19"/>
      <c r="BD467" s="2"/>
      <c r="BE467" s="2"/>
      <c r="BF467" s="19"/>
      <c r="BG467" s="19"/>
      <c r="BH467" s="19"/>
      <c r="BI467" s="19"/>
      <c r="BJ467" s="19"/>
      <c r="BK467" s="19"/>
      <c r="BL467" s="19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9"/>
      <c r="BX467" s="2"/>
      <c r="BY467" s="2"/>
      <c r="BZ467" s="9"/>
      <c r="CA467" s="2"/>
      <c r="CB467" s="2"/>
      <c r="CC467" s="2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</row>
    <row r="468" spans="1:152" hidden="1" x14ac:dyDescent="0.45">
      <c r="A468" t="s">
        <v>120</v>
      </c>
      <c r="C468" s="1">
        <v>39889</v>
      </c>
      <c r="D468" s="2"/>
      <c r="E468" s="1"/>
      <c r="G468">
        <v>106</v>
      </c>
      <c r="H468" t="s">
        <v>105</v>
      </c>
      <c r="I468" s="19">
        <v>8.3000000000000007</v>
      </c>
      <c r="J468">
        <v>750</v>
      </c>
      <c r="K468" s="2">
        <f t="shared" si="5"/>
        <v>160.64257028112448</v>
      </c>
      <c r="L468" s="2"/>
      <c r="M468" s="9"/>
      <c r="N468" s="9"/>
      <c r="O468" s="9"/>
      <c r="P468" s="9"/>
      <c r="Q468" s="2"/>
      <c r="R468" s="2"/>
      <c r="S468" s="2"/>
      <c r="T468" s="2"/>
      <c r="U468" s="2"/>
      <c r="V468" s="2"/>
      <c r="W468" s="2"/>
      <c r="X468" s="9"/>
      <c r="Y468" s="9"/>
      <c r="Z468" s="9"/>
      <c r="AA468" s="9"/>
      <c r="AB468" s="9"/>
      <c r="AC468" s="2">
        <v>652.79856117330144</v>
      </c>
      <c r="AD468" s="9"/>
      <c r="AE468" s="9"/>
      <c r="AF468" s="2">
        <v>279.89370186424514</v>
      </c>
      <c r="AG468" s="9">
        <v>3.4003132965527243</v>
      </c>
      <c r="AH468" s="9"/>
      <c r="AI468" s="9"/>
      <c r="AJ468" s="9"/>
      <c r="AK468" s="9"/>
      <c r="AL468" s="9"/>
      <c r="AM468" s="15">
        <f>AG468/AF468</f>
        <v>1.2148588102928997E-2</v>
      </c>
      <c r="AN468" s="9"/>
      <c r="AO468" s="9"/>
      <c r="AP468" s="9"/>
      <c r="AQ468" s="2">
        <v>21.543922157185889</v>
      </c>
      <c r="AR468" s="2"/>
      <c r="AS468" s="2">
        <v>151.19217990618938</v>
      </c>
      <c r="AT468" s="2"/>
      <c r="AU468" s="2">
        <v>43.266100281335056</v>
      </c>
      <c r="AV468" s="2">
        <v>53.94652842227233</v>
      </c>
      <c r="AW468" s="2">
        <v>269.94873076698269</v>
      </c>
      <c r="AX468" s="9"/>
      <c r="AY468" s="2"/>
      <c r="AZ468" s="2">
        <f>AC468+AF468+AW468</f>
        <v>1202.6409938045292</v>
      </c>
      <c r="BA468" s="2"/>
      <c r="BB468" s="9">
        <f>AW468/AZ468</f>
        <v>0.22446327055009627</v>
      </c>
      <c r="BC468" s="19"/>
      <c r="BD468" s="2"/>
      <c r="BE468" s="2"/>
      <c r="BF468" s="19"/>
      <c r="BG468" s="19"/>
      <c r="BH468" s="19"/>
      <c r="BI468" s="19"/>
      <c r="BJ468" s="9">
        <f>AC468/AZ468</f>
        <v>0.54280418224243887</v>
      </c>
      <c r="BK468" s="9">
        <f>AF468/AZ468</f>
        <v>0.23273254720746495</v>
      </c>
      <c r="BL468" s="9">
        <f>AW468/AZ468</f>
        <v>0.22446327055009627</v>
      </c>
      <c r="BM468" s="2">
        <v>247.27129346235324</v>
      </c>
      <c r="BN468" s="2">
        <v>164.28366644829089</v>
      </c>
      <c r="BO468" s="2">
        <v>57.219972096744897</v>
      </c>
      <c r="BP468" s="2">
        <v>11.369016506943169</v>
      </c>
      <c r="BQ468" s="2"/>
      <c r="BR468" s="2"/>
      <c r="BS468" s="2"/>
      <c r="BT468" s="2"/>
      <c r="BU468" s="2">
        <v>14.398638410374312</v>
      </c>
      <c r="BV468" s="2"/>
      <c r="BW468" s="9"/>
      <c r="BX468" s="2"/>
      <c r="BY468" s="2"/>
      <c r="BZ468" s="9"/>
      <c r="CA468" s="2"/>
      <c r="CB468" s="2"/>
      <c r="CC468" s="2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</row>
    <row r="469" spans="1:152" hidden="1" x14ac:dyDescent="0.45">
      <c r="A469" t="s">
        <v>120</v>
      </c>
      <c r="C469" s="1">
        <v>39895</v>
      </c>
      <c r="D469" s="2"/>
      <c r="E469" s="1"/>
      <c r="G469">
        <v>112</v>
      </c>
      <c r="H469" t="s">
        <v>105</v>
      </c>
      <c r="I469" s="19">
        <v>8.3000000000000007</v>
      </c>
      <c r="J469">
        <v>750</v>
      </c>
      <c r="K469" s="2">
        <f t="shared" si="5"/>
        <v>160.64257028112448</v>
      </c>
      <c r="L469" s="2"/>
      <c r="M469" s="9"/>
      <c r="N469" s="19">
        <v>27.1</v>
      </c>
      <c r="O469" s="19"/>
      <c r="P469" s="19"/>
      <c r="Q469" s="2"/>
      <c r="R469" s="2"/>
      <c r="S469" s="2"/>
      <c r="T469" s="2"/>
      <c r="U469" s="2"/>
      <c r="V469" s="2"/>
      <c r="W469" s="2"/>
      <c r="X469" s="9"/>
      <c r="Y469" s="9"/>
      <c r="Z469" s="9"/>
      <c r="AA469" s="9"/>
      <c r="AB469" s="9"/>
      <c r="AC469" s="2"/>
      <c r="AD469" s="9"/>
      <c r="AE469" s="9"/>
      <c r="AF469" s="2"/>
      <c r="AG469" s="9"/>
      <c r="AH469" s="9"/>
      <c r="AI469" s="9"/>
      <c r="AJ469" s="9"/>
      <c r="AK469" s="9"/>
      <c r="AL469" s="9"/>
      <c r="AM469" s="15"/>
      <c r="AN469" s="9"/>
      <c r="AO469" s="9"/>
      <c r="AP469" s="9"/>
      <c r="AQ469" s="2"/>
      <c r="AR469" s="2"/>
      <c r="AS469" s="2"/>
      <c r="AT469" s="2"/>
      <c r="AU469" s="2"/>
      <c r="AV469" s="2"/>
      <c r="AW469" s="2"/>
      <c r="AX469" s="9"/>
      <c r="AY469" s="2"/>
      <c r="AZ469" s="2"/>
      <c r="BA469" s="2"/>
      <c r="BB469" s="9"/>
      <c r="BC469" s="19"/>
      <c r="BD469" s="2"/>
      <c r="BE469" s="2"/>
      <c r="BF469" s="19"/>
      <c r="BG469" s="19"/>
      <c r="BH469" s="19"/>
      <c r="BI469" s="19"/>
      <c r="BJ469" s="19"/>
      <c r="BK469" s="19"/>
      <c r="BL469" s="19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9"/>
      <c r="BX469" s="2"/>
      <c r="BY469" s="2"/>
      <c r="BZ469" s="9"/>
      <c r="CA469" s="2"/>
      <c r="CB469" s="2"/>
      <c r="CC469" s="2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</row>
    <row r="470" spans="1:152" hidden="1" x14ac:dyDescent="0.45">
      <c r="A470" t="s">
        <v>120</v>
      </c>
      <c r="C470" s="1">
        <v>39904</v>
      </c>
      <c r="D470" s="2"/>
      <c r="E470" s="1"/>
      <c r="G470">
        <v>121</v>
      </c>
      <c r="H470" t="s">
        <v>105</v>
      </c>
      <c r="I470" s="19">
        <v>8.3000000000000007</v>
      </c>
      <c r="J470">
        <v>750</v>
      </c>
      <c r="K470" s="2">
        <f t="shared" si="5"/>
        <v>160.64257028112448</v>
      </c>
      <c r="L470" s="2"/>
      <c r="M470" s="9"/>
      <c r="N470" s="9"/>
      <c r="O470" s="9"/>
      <c r="P470" s="9"/>
      <c r="Q470" s="2"/>
      <c r="R470" s="2"/>
      <c r="S470" s="2"/>
      <c r="T470" s="2"/>
      <c r="U470" s="2"/>
      <c r="V470" s="2"/>
      <c r="W470" s="2"/>
      <c r="X470" s="9"/>
      <c r="Y470" s="9"/>
      <c r="Z470" s="9"/>
      <c r="AA470" s="9"/>
      <c r="AB470" s="9"/>
      <c r="AC470" s="2"/>
      <c r="AD470" s="9"/>
      <c r="AE470" s="9"/>
      <c r="AF470" s="2"/>
      <c r="AG470" s="9"/>
      <c r="AH470" s="9"/>
      <c r="AI470" s="9"/>
      <c r="AJ470" s="9"/>
      <c r="AK470" s="9"/>
      <c r="AL470" s="9"/>
      <c r="AM470" s="15"/>
      <c r="AN470" s="9"/>
      <c r="AO470" s="9"/>
      <c r="AP470" s="9"/>
      <c r="AQ470" s="2"/>
      <c r="AR470" s="2"/>
      <c r="AS470" s="2"/>
      <c r="AT470" s="2"/>
      <c r="AU470" s="2"/>
      <c r="AV470" s="2"/>
      <c r="AW470" s="2"/>
      <c r="AX470" s="9"/>
      <c r="AY470" s="2"/>
      <c r="AZ470" s="2"/>
      <c r="BA470" s="2"/>
      <c r="BB470" s="9"/>
      <c r="BC470" s="19"/>
      <c r="BD470" s="2"/>
      <c r="BE470" s="2"/>
      <c r="BF470" s="19"/>
      <c r="BG470" s="19"/>
      <c r="BH470" s="19"/>
      <c r="BI470" s="19"/>
      <c r="BJ470" s="19"/>
      <c r="BK470" s="19"/>
      <c r="BL470" s="19"/>
      <c r="BM470" s="2"/>
      <c r="BN470" s="2"/>
      <c r="BO470" s="2"/>
      <c r="BP470" s="2"/>
      <c r="BQ470" s="2"/>
      <c r="BR470" s="2"/>
      <c r="BS470" s="2"/>
      <c r="BT470" s="2"/>
      <c r="BU470" s="2"/>
      <c r="BV470" s="2">
        <v>0</v>
      </c>
      <c r="BW470" s="9">
        <v>4.1657738095238095</v>
      </c>
      <c r="BX470" s="2"/>
      <c r="BY470" s="2"/>
      <c r="BZ470" s="9"/>
      <c r="CA470" s="2"/>
      <c r="CB470" s="2"/>
      <c r="CC470" s="2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</row>
    <row r="471" spans="1:152" hidden="1" x14ac:dyDescent="0.45">
      <c r="A471" t="s">
        <v>120</v>
      </c>
      <c r="C471" s="1">
        <v>39910</v>
      </c>
      <c r="D471" s="2"/>
      <c r="E471" s="1"/>
      <c r="G471">
        <v>127</v>
      </c>
      <c r="H471" t="s">
        <v>105</v>
      </c>
      <c r="I471" s="19">
        <v>8.3000000000000007</v>
      </c>
      <c r="J471">
        <v>750</v>
      </c>
      <c r="K471" s="2">
        <f t="shared" si="5"/>
        <v>160.64257028112448</v>
      </c>
      <c r="L471" s="2"/>
      <c r="M471" s="9"/>
      <c r="N471" s="9"/>
      <c r="O471" s="9"/>
      <c r="P471" s="9"/>
      <c r="Q471" s="2"/>
      <c r="R471" s="2"/>
      <c r="S471" s="2"/>
      <c r="T471" s="2"/>
      <c r="U471" s="2"/>
      <c r="V471" s="2"/>
      <c r="W471" s="2"/>
      <c r="X471" s="9"/>
      <c r="Y471" s="9"/>
      <c r="Z471" s="9"/>
      <c r="AA471" s="9"/>
      <c r="AB471" s="9"/>
      <c r="AC471" s="2">
        <v>717.96905912346676</v>
      </c>
      <c r="AD471" s="9"/>
      <c r="AE471" s="9"/>
      <c r="AF471" s="2">
        <v>251.81156007978274</v>
      </c>
      <c r="AG471" s="9">
        <v>2.8266036841214532</v>
      </c>
      <c r="AH471" s="9"/>
      <c r="AI471" s="9"/>
      <c r="AJ471" s="9"/>
      <c r="AK471" s="9"/>
      <c r="AL471" s="9"/>
      <c r="AM471" s="15">
        <f>AG471/AF471</f>
        <v>1.1225075144389265E-2</v>
      </c>
      <c r="AN471" s="9"/>
      <c r="AO471" s="9"/>
      <c r="AP471" s="9"/>
      <c r="AQ471" s="2">
        <v>11.797422229984084</v>
      </c>
      <c r="AR471" s="2"/>
      <c r="AS471" s="2">
        <v>258.09913066122414</v>
      </c>
      <c r="AT471" s="2"/>
      <c r="AU471" s="2">
        <v>80.692353640980855</v>
      </c>
      <c r="AV471" s="2">
        <v>78.591284576489642</v>
      </c>
      <c r="AW471" s="2">
        <v>429.18019110867874</v>
      </c>
      <c r="AX471" s="9"/>
      <c r="AY471" s="2"/>
      <c r="AZ471" s="2">
        <f>AC471+AF471+AW471</f>
        <v>1398.9608103119281</v>
      </c>
      <c r="BA471" s="2"/>
      <c r="BB471" s="9">
        <f>AW471/AZ471</f>
        <v>0.30678499922594965</v>
      </c>
      <c r="BC471" s="19"/>
      <c r="BD471" s="2"/>
      <c r="BE471" s="2"/>
      <c r="BF471" s="19"/>
      <c r="BG471" s="19"/>
      <c r="BH471" s="19"/>
      <c r="BI471" s="19"/>
      <c r="BJ471" s="9">
        <f>AC471/AZ471</f>
        <v>0.5132159913495935</v>
      </c>
      <c r="BK471" s="9">
        <f>AF471/AZ471</f>
        <v>0.17999900942445698</v>
      </c>
      <c r="BL471" s="9">
        <f>AW471/AZ471</f>
        <v>0.30678499922594965</v>
      </c>
      <c r="BM471" s="2">
        <v>221.57927106114863</v>
      </c>
      <c r="BN471" s="2">
        <v>63.728225468054681</v>
      </c>
      <c r="BO471" s="2">
        <v>120.03619129620695</v>
      </c>
      <c r="BP471" s="2">
        <v>15.731396982112658</v>
      </c>
      <c r="BQ471" s="2"/>
      <c r="BR471" s="2"/>
      <c r="BS471" s="2"/>
      <c r="BT471" s="2"/>
      <c r="BU471" s="2">
        <v>22.083457314774328</v>
      </c>
      <c r="BV471" s="2"/>
      <c r="BW471" s="9"/>
      <c r="BX471" s="2"/>
      <c r="BY471" s="2"/>
      <c r="BZ471" s="9"/>
      <c r="CA471" s="2"/>
      <c r="CB471" s="2"/>
      <c r="CC471" s="2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</row>
    <row r="472" spans="1:152" hidden="1" x14ac:dyDescent="0.45">
      <c r="A472" t="s">
        <v>120</v>
      </c>
      <c r="C472" s="1">
        <v>39911</v>
      </c>
      <c r="D472" s="2"/>
      <c r="E472" s="1"/>
      <c r="G472">
        <v>128</v>
      </c>
      <c r="H472" t="s">
        <v>105</v>
      </c>
      <c r="I472" s="19">
        <v>8.3000000000000007</v>
      </c>
      <c r="J472">
        <v>750</v>
      </c>
      <c r="K472" s="2">
        <f t="shared" si="5"/>
        <v>160.64257028112448</v>
      </c>
      <c r="L472" s="2"/>
      <c r="M472" s="9"/>
      <c r="N472" s="9"/>
      <c r="O472" s="9"/>
      <c r="P472" s="9"/>
      <c r="Q472" s="2"/>
      <c r="R472" s="2"/>
      <c r="S472" s="2"/>
      <c r="T472" s="2"/>
      <c r="U472" s="2"/>
      <c r="V472" s="2"/>
      <c r="W472" s="2"/>
      <c r="X472" s="9"/>
      <c r="Y472" s="9"/>
      <c r="Z472" s="9"/>
      <c r="AA472" s="9"/>
      <c r="AB472" s="9"/>
      <c r="AC472" s="2"/>
      <c r="AD472" s="9"/>
      <c r="AE472" s="9"/>
      <c r="AF472" s="2"/>
      <c r="AG472" s="9"/>
      <c r="AH472" s="9"/>
      <c r="AI472" s="9"/>
      <c r="AJ472" s="9"/>
      <c r="AK472" s="9"/>
      <c r="AL472" s="9"/>
      <c r="AM472" s="15"/>
      <c r="AN472" s="9"/>
      <c r="AO472" s="9"/>
      <c r="AP472" s="9"/>
      <c r="AQ472" s="2"/>
      <c r="AR472" s="2"/>
      <c r="AS472" s="2"/>
      <c r="AT472" s="2"/>
      <c r="AU472" s="2"/>
      <c r="AV472" s="2"/>
      <c r="AW472" s="2"/>
      <c r="AX472" s="9"/>
      <c r="AY472" s="2"/>
      <c r="AZ472" s="2"/>
      <c r="BA472" s="2"/>
      <c r="BB472" s="9"/>
      <c r="BC472" s="19"/>
      <c r="BD472" s="2"/>
      <c r="BE472" s="2"/>
      <c r="BF472" s="19"/>
      <c r="BG472" s="19"/>
      <c r="BH472" s="19"/>
      <c r="BI472" s="19"/>
      <c r="BJ472" s="19"/>
      <c r="BK472" s="19"/>
      <c r="BL472" s="19"/>
      <c r="BM472" s="2"/>
      <c r="BN472" s="2"/>
      <c r="BO472" s="2"/>
      <c r="BP472" s="2"/>
      <c r="BQ472" s="2"/>
      <c r="BR472" s="2"/>
      <c r="BS472" s="2"/>
      <c r="BT472" s="2"/>
      <c r="BU472" s="2"/>
      <c r="BV472" s="2">
        <v>3.7402794714431358</v>
      </c>
      <c r="BW472" s="9">
        <v>4.3134095634095635</v>
      </c>
      <c r="BX472" s="2"/>
      <c r="BY472" s="2"/>
      <c r="BZ472" s="9"/>
      <c r="CA472" s="2"/>
      <c r="CB472" s="2"/>
      <c r="CC472" s="2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</row>
    <row r="473" spans="1:152" hidden="1" x14ac:dyDescent="0.45">
      <c r="A473" t="s">
        <v>120</v>
      </c>
      <c r="C473" s="1">
        <v>39920</v>
      </c>
      <c r="D473" s="2"/>
      <c r="E473" s="1"/>
      <c r="G473">
        <v>137</v>
      </c>
      <c r="H473" t="s">
        <v>105</v>
      </c>
      <c r="I473" s="19">
        <v>8.3000000000000007</v>
      </c>
      <c r="J473">
        <v>750</v>
      </c>
      <c r="K473" s="2">
        <f t="shared" si="5"/>
        <v>160.64257028112448</v>
      </c>
      <c r="L473" s="2"/>
      <c r="M473" s="9"/>
      <c r="N473" s="9"/>
      <c r="O473" s="9"/>
      <c r="P473" s="9"/>
      <c r="Q473" s="2"/>
      <c r="R473" s="2"/>
      <c r="S473" s="2"/>
      <c r="T473" s="2"/>
      <c r="U473" s="2"/>
      <c r="V473" s="2"/>
      <c r="W473" s="2"/>
      <c r="X473" s="9"/>
      <c r="Y473" s="9"/>
      <c r="Z473" s="9"/>
      <c r="AA473" s="9"/>
      <c r="AB473" s="9"/>
      <c r="AC473" s="2"/>
      <c r="AD473" s="9"/>
      <c r="AE473" s="9"/>
      <c r="AF473" s="2"/>
      <c r="AG473" s="9"/>
      <c r="AH473" s="9"/>
      <c r="AI473" s="9"/>
      <c r="AJ473" s="9"/>
      <c r="AK473" s="9"/>
      <c r="AL473" s="9"/>
      <c r="AM473" s="15"/>
      <c r="AN473" s="9"/>
      <c r="AO473" s="9"/>
      <c r="AP473" s="9"/>
      <c r="AQ473" s="2"/>
      <c r="AR473" s="2"/>
      <c r="AS473" s="2"/>
      <c r="AT473" s="2"/>
      <c r="AU473" s="2"/>
      <c r="AV473" s="2"/>
      <c r="AW473" s="2"/>
      <c r="AX473" s="9"/>
      <c r="AY473" s="2"/>
      <c r="AZ473" s="2"/>
      <c r="BA473" s="2"/>
      <c r="BB473" s="9"/>
      <c r="BC473" s="19"/>
      <c r="BD473" s="2"/>
      <c r="BE473" s="2"/>
      <c r="BF473" s="19"/>
      <c r="BG473" s="19"/>
      <c r="BH473" s="19"/>
      <c r="BI473" s="19"/>
      <c r="BJ473" s="19"/>
      <c r="BK473" s="19"/>
      <c r="BL473" s="19"/>
      <c r="BM473" s="2"/>
      <c r="BN473" s="2"/>
      <c r="BO473" s="2"/>
      <c r="BP473" s="2"/>
      <c r="BQ473" s="2"/>
      <c r="BR473" s="2"/>
      <c r="BS473" s="2"/>
      <c r="BT473" s="2"/>
      <c r="BU473" s="2"/>
      <c r="BV473" s="2">
        <v>8.4721028326969581</v>
      </c>
      <c r="BW473" s="9">
        <v>4.4774011299435026</v>
      </c>
      <c r="BX473" s="2"/>
      <c r="BY473" s="2"/>
      <c r="BZ473" s="9"/>
      <c r="CA473" s="2"/>
      <c r="CB473" s="2"/>
      <c r="CC473" s="2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</row>
    <row r="474" spans="1:152" hidden="1" x14ac:dyDescent="0.45">
      <c r="A474" t="s">
        <v>120</v>
      </c>
      <c r="C474" s="1">
        <v>39925</v>
      </c>
      <c r="D474" s="2"/>
      <c r="E474" s="1"/>
      <c r="G474">
        <v>142</v>
      </c>
      <c r="H474" t="s">
        <v>105</v>
      </c>
      <c r="I474" s="19">
        <v>8.3000000000000007</v>
      </c>
      <c r="J474">
        <v>750</v>
      </c>
      <c r="K474" s="2">
        <f t="shared" si="5"/>
        <v>160.64257028112448</v>
      </c>
      <c r="L474" s="2"/>
      <c r="M474" s="9"/>
      <c r="N474" s="9"/>
      <c r="O474" s="9"/>
      <c r="P474" s="9"/>
      <c r="Q474" s="2"/>
      <c r="R474" s="2"/>
      <c r="S474" s="2"/>
      <c r="T474" s="2"/>
      <c r="U474" s="2"/>
      <c r="V474" s="2"/>
      <c r="W474" s="2"/>
      <c r="X474" s="9"/>
      <c r="Y474" s="9"/>
      <c r="Z474" s="9"/>
      <c r="AA474" s="9"/>
      <c r="AB474" s="9"/>
      <c r="AC474" s="2"/>
      <c r="AD474" s="9"/>
      <c r="AE474" s="9"/>
      <c r="AF474" s="2"/>
      <c r="AG474" s="9"/>
      <c r="AH474" s="9"/>
      <c r="AI474" s="9"/>
      <c r="AJ474" s="9"/>
      <c r="AK474" s="9"/>
      <c r="AL474" s="9"/>
      <c r="AM474" s="15"/>
      <c r="AN474" s="9"/>
      <c r="AO474" s="9"/>
      <c r="AP474" s="9"/>
      <c r="AQ474" s="2"/>
      <c r="AR474" s="2"/>
      <c r="AS474" s="2"/>
      <c r="AT474" s="2"/>
      <c r="AU474" s="2"/>
      <c r="AV474" s="2"/>
      <c r="AW474" s="2"/>
      <c r="AX474" s="9"/>
      <c r="AY474" s="2"/>
      <c r="AZ474" s="2"/>
      <c r="BA474" s="2"/>
      <c r="BB474" s="9"/>
      <c r="BC474" s="19"/>
      <c r="BD474" s="2"/>
      <c r="BE474" s="2"/>
      <c r="BF474" s="19"/>
      <c r="BG474" s="19"/>
      <c r="BH474" s="19"/>
      <c r="BI474" s="19"/>
      <c r="BJ474" s="19"/>
      <c r="BK474" s="19"/>
      <c r="BL474" s="19"/>
      <c r="BM474" s="2"/>
      <c r="BN474" s="2"/>
      <c r="BO474" s="2"/>
      <c r="BP474" s="2"/>
      <c r="BQ474" s="2"/>
      <c r="BR474" s="2"/>
      <c r="BS474" s="2"/>
      <c r="BT474" s="2"/>
      <c r="BU474" s="2"/>
      <c r="BV474" s="2">
        <v>13.107970333646524</v>
      </c>
      <c r="BW474" s="9">
        <v>4.8642857142857139</v>
      </c>
      <c r="BX474" s="2"/>
      <c r="BY474" s="2"/>
      <c r="BZ474" s="9"/>
      <c r="CA474" s="2"/>
      <c r="CB474" s="2"/>
      <c r="CC474" s="2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</row>
    <row r="475" spans="1:152" hidden="1" x14ac:dyDescent="0.45">
      <c r="A475" t="s">
        <v>120</v>
      </c>
      <c r="C475" s="1">
        <v>39932</v>
      </c>
      <c r="D475" s="2"/>
      <c r="E475" s="1"/>
      <c r="G475">
        <v>149</v>
      </c>
      <c r="H475" t="s">
        <v>105</v>
      </c>
      <c r="I475" s="19">
        <v>8.3000000000000007</v>
      </c>
      <c r="J475">
        <v>750</v>
      </c>
      <c r="K475" s="2">
        <f t="shared" ref="K475:K538" si="6">1000000/I475/J475</f>
        <v>160.64257028112448</v>
      </c>
      <c r="L475" s="2"/>
      <c r="M475" s="9"/>
      <c r="N475" s="9"/>
      <c r="O475" s="9"/>
      <c r="P475" s="9"/>
      <c r="Q475" s="2"/>
      <c r="R475" s="2"/>
      <c r="S475" s="2"/>
      <c r="T475" s="2"/>
      <c r="U475" s="2"/>
      <c r="V475" s="2"/>
      <c r="W475" s="2"/>
      <c r="X475" s="9"/>
      <c r="Y475" s="9"/>
      <c r="Z475" s="9"/>
      <c r="AA475" s="9"/>
      <c r="AB475" s="9"/>
      <c r="AC475" s="2"/>
      <c r="AD475" s="9"/>
      <c r="AE475" s="9"/>
      <c r="AF475" s="2"/>
      <c r="AG475" s="9"/>
      <c r="AH475" s="9"/>
      <c r="AI475" s="9"/>
      <c r="AJ475" s="9"/>
      <c r="AK475" s="9"/>
      <c r="AL475" s="9"/>
      <c r="AM475" s="15"/>
      <c r="AN475" s="9"/>
      <c r="AO475" s="9"/>
      <c r="AP475" s="9"/>
      <c r="AQ475" s="2"/>
      <c r="AR475" s="2"/>
      <c r="AS475" s="2"/>
      <c r="AT475" s="2"/>
      <c r="AU475" s="2"/>
      <c r="AV475" s="2"/>
      <c r="AW475" s="2"/>
      <c r="AX475" s="9"/>
      <c r="AY475" s="2"/>
      <c r="AZ475" s="2"/>
      <c r="BA475" s="2"/>
      <c r="BB475" s="9"/>
      <c r="BC475" s="19"/>
      <c r="BD475" s="2"/>
      <c r="BE475" s="2"/>
      <c r="BF475" s="19"/>
      <c r="BG475" s="19"/>
      <c r="BH475" s="19"/>
      <c r="BI475" s="19"/>
      <c r="BJ475" s="19"/>
      <c r="BK475" s="19"/>
      <c r="BL475" s="19"/>
      <c r="BM475" s="2"/>
      <c r="BN475" s="2"/>
      <c r="BO475" s="2"/>
      <c r="BP475" s="2"/>
      <c r="BQ475" s="2"/>
      <c r="BR475" s="2"/>
      <c r="BS475" s="2"/>
      <c r="BT475" s="2"/>
      <c r="BU475" s="2"/>
      <c r="BV475" s="2">
        <v>16.878236011434741</v>
      </c>
      <c r="BW475" s="9">
        <v>4.9790113636363635</v>
      </c>
      <c r="BX475" s="2"/>
      <c r="BY475" s="2"/>
      <c r="BZ475" s="9"/>
      <c r="CA475" s="2"/>
      <c r="CB475" s="2"/>
      <c r="CC475" s="2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</row>
    <row r="476" spans="1:152" hidden="1" x14ac:dyDescent="0.45">
      <c r="A476" t="s">
        <v>120</v>
      </c>
      <c r="C476" s="1">
        <v>39939</v>
      </c>
      <c r="D476" s="2"/>
      <c r="E476" s="1"/>
      <c r="G476">
        <v>156</v>
      </c>
      <c r="H476" t="s">
        <v>105</v>
      </c>
      <c r="I476" s="19">
        <v>8.3000000000000007</v>
      </c>
      <c r="J476">
        <v>750</v>
      </c>
      <c r="K476" s="2">
        <f t="shared" si="6"/>
        <v>160.64257028112448</v>
      </c>
      <c r="L476" s="2"/>
      <c r="M476" s="9"/>
      <c r="N476" s="9"/>
      <c r="O476" s="9"/>
      <c r="P476" s="9"/>
      <c r="Q476" s="2"/>
      <c r="R476" s="2"/>
      <c r="S476" s="2"/>
      <c r="T476" s="2"/>
      <c r="U476" s="2"/>
      <c r="V476" s="2"/>
      <c r="W476" s="2"/>
      <c r="X476" s="9"/>
      <c r="Y476" s="9"/>
      <c r="Z476" s="9"/>
      <c r="AA476" s="9"/>
      <c r="AB476" s="9"/>
      <c r="AC476" s="2"/>
      <c r="AD476" s="9"/>
      <c r="AE476" s="9"/>
      <c r="AF476" s="2"/>
      <c r="AG476" s="9"/>
      <c r="AH476" s="9"/>
      <c r="AI476" s="9"/>
      <c r="AJ476" s="9"/>
      <c r="AK476" s="9"/>
      <c r="AL476" s="9"/>
      <c r="AM476" s="15"/>
      <c r="AN476" s="9"/>
      <c r="AO476" s="9"/>
      <c r="AP476" s="9"/>
      <c r="AQ476" s="2"/>
      <c r="AR476" s="2"/>
      <c r="AS476" s="2"/>
      <c r="AT476" s="2"/>
      <c r="AU476" s="2"/>
      <c r="AV476" s="2"/>
      <c r="AW476" s="2"/>
      <c r="AX476" s="9"/>
      <c r="AY476" s="2"/>
      <c r="AZ476" s="2"/>
      <c r="BA476" s="2"/>
      <c r="BB476" s="9"/>
      <c r="BC476" s="19"/>
      <c r="BD476" s="2"/>
      <c r="BE476" s="2"/>
      <c r="BF476" s="19"/>
      <c r="BG476" s="19"/>
      <c r="BH476" s="19"/>
      <c r="BI476" s="19"/>
      <c r="BJ476" s="19"/>
      <c r="BK476" s="19"/>
      <c r="BL476" s="19"/>
      <c r="BM476" s="2"/>
      <c r="BN476" s="2"/>
      <c r="BO476" s="2"/>
      <c r="BP476" s="2"/>
      <c r="BQ476" s="2"/>
      <c r="BR476" s="2"/>
      <c r="BS476" s="2"/>
      <c r="BT476" s="2"/>
      <c r="BU476" s="2"/>
      <c r="BV476" s="2">
        <v>33.572556623952984</v>
      </c>
      <c r="BW476" s="9">
        <v>4.8496528393966276</v>
      </c>
      <c r="BX476" s="2"/>
      <c r="BY476" s="2"/>
      <c r="BZ476" s="9"/>
      <c r="CA476" s="2"/>
      <c r="CB476" s="2"/>
      <c r="CC476" s="2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</row>
    <row r="477" spans="1:152" hidden="1" x14ac:dyDescent="0.45">
      <c r="A477" t="s">
        <v>120</v>
      </c>
      <c r="C477" s="1">
        <v>39946</v>
      </c>
      <c r="D477" s="2"/>
      <c r="E477" s="1"/>
      <c r="G477">
        <v>163</v>
      </c>
      <c r="H477" t="s">
        <v>105</v>
      </c>
      <c r="I477" s="19">
        <v>8.3000000000000007</v>
      </c>
      <c r="J477">
        <v>750</v>
      </c>
      <c r="K477" s="2">
        <f t="shared" si="6"/>
        <v>160.64257028112448</v>
      </c>
      <c r="L477" s="2"/>
      <c r="M477" s="9"/>
      <c r="N477" s="9"/>
      <c r="O477" s="9"/>
      <c r="P477" s="9"/>
      <c r="Q477" s="2"/>
      <c r="R477" s="2"/>
      <c r="S477" s="2"/>
      <c r="T477" s="2"/>
      <c r="U477" s="2"/>
      <c r="V477" s="2"/>
      <c r="W477" s="2"/>
      <c r="X477" s="9"/>
      <c r="Y477" s="9"/>
      <c r="Z477" s="9"/>
      <c r="AA477" s="9"/>
      <c r="AB477" s="9"/>
      <c r="AC477" s="2"/>
      <c r="AD477" s="9"/>
      <c r="AE477" s="9"/>
      <c r="AF477" s="2"/>
      <c r="AG477" s="9"/>
      <c r="AH477" s="9"/>
      <c r="AI477" s="9"/>
      <c r="AJ477" s="9"/>
      <c r="AK477" s="9"/>
      <c r="AL477" s="9"/>
      <c r="AM477" s="15"/>
      <c r="AN477" s="9"/>
      <c r="AO477" s="9"/>
      <c r="AP477" s="9"/>
      <c r="AQ477" s="2"/>
      <c r="AR477" s="2"/>
      <c r="AS477" s="2"/>
      <c r="AT477" s="2"/>
      <c r="AU477" s="2"/>
      <c r="AV477" s="2"/>
      <c r="AW477" s="2"/>
      <c r="AX477" s="9"/>
      <c r="AY477" s="2"/>
      <c r="AZ477" s="2"/>
      <c r="BA477" s="2"/>
      <c r="BB477" s="9"/>
      <c r="BC477" s="19"/>
      <c r="BD477" s="2"/>
      <c r="BE477" s="2"/>
      <c r="BF477" s="19"/>
      <c r="BG477" s="19"/>
      <c r="BH477" s="19"/>
      <c r="BI477" s="19"/>
      <c r="BJ477" s="19"/>
      <c r="BK477" s="19"/>
      <c r="BL477" s="19"/>
      <c r="BM477" s="2"/>
      <c r="BN477" s="2"/>
      <c r="BO477" s="2"/>
      <c r="BP477" s="2"/>
      <c r="BQ477" s="2"/>
      <c r="BR477" s="2"/>
      <c r="BS477" s="2"/>
      <c r="BT477" s="2"/>
      <c r="BU477" s="2"/>
      <c r="BV477" s="2">
        <v>57.353617336025422</v>
      </c>
      <c r="BW477" s="9">
        <v>5.6788732394366201</v>
      </c>
      <c r="BX477" s="2"/>
      <c r="BY477" s="2"/>
      <c r="BZ477" s="9"/>
      <c r="CA477" s="2"/>
      <c r="CB477" s="2"/>
      <c r="CC477" s="2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</row>
    <row r="478" spans="1:152" hidden="1" x14ac:dyDescent="0.45">
      <c r="A478" t="s">
        <v>120</v>
      </c>
      <c r="C478" s="1">
        <v>39947</v>
      </c>
      <c r="D478" s="2">
        <v>9</v>
      </c>
      <c r="E478" s="1" t="s">
        <v>196</v>
      </c>
      <c r="F478" t="s">
        <v>15</v>
      </c>
      <c r="G478">
        <v>164</v>
      </c>
      <c r="H478" t="s">
        <v>105</v>
      </c>
      <c r="I478" s="19">
        <v>8.3000000000000007</v>
      </c>
      <c r="J478">
        <v>750</v>
      </c>
      <c r="K478" s="2">
        <f t="shared" si="6"/>
        <v>160.64257028112448</v>
      </c>
      <c r="L478" s="2"/>
      <c r="M478" s="9"/>
      <c r="N478" s="9"/>
      <c r="O478" s="9"/>
      <c r="P478" s="9"/>
      <c r="Q478" s="2"/>
      <c r="R478" s="2"/>
      <c r="S478" s="2"/>
      <c r="T478" s="2"/>
      <c r="U478" s="2"/>
      <c r="V478" s="2">
        <v>164</v>
      </c>
      <c r="W478" s="2"/>
      <c r="X478" s="9"/>
      <c r="Y478" s="9"/>
      <c r="Z478" s="9"/>
      <c r="AA478" s="9"/>
      <c r="AB478" s="9"/>
      <c r="AC478" s="2"/>
      <c r="AD478" s="9"/>
      <c r="AE478" s="9"/>
      <c r="AF478" s="2"/>
      <c r="AG478" s="9"/>
      <c r="AH478" s="9"/>
      <c r="AI478" s="9"/>
      <c r="AJ478" s="9"/>
      <c r="AK478" s="9"/>
      <c r="AL478" s="9"/>
      <c r="AM478" s="15"/>
      <c r="AN478" s="9"/>
      <c r="AO478" s="9"/>
      <c r="AP478" s="9"/>
      <c r="AQ478" s="2"/>
      <c r="AR478" s="2"/>
      <c r="AS478" s="2"/>
      <c r="AT478" s="2"/>
      <c r="AU478" s="2"/>
      <c r="AV478" s="2"/>
      <c r="AW478" s="2"/>
      <c r="AX478" s="9"/>
      <c r="AY478" s="2"/>
      <c r="AZ478" s="2"/>
      <c r="BA478" s="2"/>
      <c r="BB478" s="9"/>
      <c r="BC478" s="19"/>
      <c r="BD478" s="2"/>
      <c r="BE478" s="2"/>
      <c r="BF478" s="19"/>
      <c r="BG478" s="19"/>
      <c r="BH478" s="19"/>
      <c r="BI478" s="19"/>
      <c r="BJ478" s="19"/>
      <c r="BK478" s="19"/>
      <c r="BL478" s="19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9"/>
      <c r="BX478" s="2"/>
      <c r="BY478" s="2"/>
      <c r="BZ478" s="9"/>
      <c r="CA478" s="2"/>
      <c r="CB478" s="2"/>
      <c r="CC478" s="2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</row>
    <row r="479" spans="1:152" hidden="1" x14ac:dyDescent="0.45">
      <c r="A479" t="s">
        <v>120</v>
      </c>
      <c r="C479" s="1">
        <v>39954</v>
      </c>
      <c r="D479" s="2"/>
      <c r="E479" s="1"/>
      <c r="G479">
        <v>171</v>
      </c>
      <c r="H479" t="s">
        <v>105</v>
      </c>
      <c r="I479" s="19">
        <v>8.3000000000000007</v>
      </c>
      <c r="J479">
        <v>750</v>
      </c>
      <c r="K479" s="2">
        <f t="shared" si="6"/>
        <v>160.64257028112448</v>
      </c>
      <c r="L479" s="2"/>
      <c r="M479" s="9"/>
      <c r="N479" s="9"/>
      <c r="O479" s="9"/>
      <c r="P479" s="9"/>
      <c r="Q479" s="2"/>
      <c r="R479" s="2"/>
      <c r="S479" s="2"/>
      <c r="T479" s="2"/>
      <c r="U479" s="2"/>
      <c r="V479" s="2"/>
      <c r="W479" s="2"/>
      <c r="X479" s="9"/>
      <c r="Y479" s="9"/>
      <c r="Z479" s="9"/>
      <c r="AA479" s="9"/>
      <c r="AB479" s="9"/>
      <c r="AC479" s="2"/>
      <c r="AD479" s="9"/>
      <c r="AE479" s="9"/>
      <c r="AF479" s="2"/>
      <c r="AG479" s="9"/>
      <c r="AH479" s="9"/>
      <c r="AI479" s="9"/>
      <c r="AJ479" s="9"/>
      <c r="AK479" s="9"/>
      <c r="AL479" s="9"/>
      <c r="AM479" s="15"/>
      <c r="AN479" s="9"/>
      <c r="AO479" s="9"/>
      <c r="AP479" s="9"/>
      <c r="AQ479" s="2"/>
      <c r="AR479" s="2"/>
      <c r="AS479" s="2"/>
      <c r="AT479" s="2"/>
      <c r="AU479" s="2"/>
      <c r="AV479" s="2"/>
      <c r="AW479" s="2"/>
      <c r="AX479" s="9"/>
      <c r="AY479" s="2"/>
      <c r="AZ479" s="2"/>
      <c r="BA479" s="2"/>
      <c r="BB479" s="9"/>
      <c r="BC479" s="19"/>
      <c r="BD479" s="2"/>
      <c r="BE479" s="2"/>
      <c r="BF479" s="19"/>
      <c r="BG479" s="19"/>
      <c r="BH479" s="19"/>
      <c r="BI479" s="19"/>
      <c r="BJ479" s="19"/>
      <c r="BK479" s="19"/>
      <c r="BL479" s="19"/>
      <c r="BM479" s="2"/>
      <c r="BN479" s="2"/>
      <c r="BO479" s="2"/>
      <c r="BP479" s="2"/>
      <c r="BQ479" s="2"/>
      <c r="BR479" s="2"/>
      <c r="BS479" s="2"/>
      <c r="BT479" s="2"/>
      <c r="BU479" s="2"/>
      <c r="BV479" s="2">
        <v>92.279551406353065</v>
      </c>
      <c r="BW479" s="9">
        <v>5.22</v>
      </c>
      <c r="BX479" s="2"/>
      <c r="BY479" s="2"/>
      <c r="BZ479" s="9"/>
      <c r="CA479" s="2"/>
      <c r="CB479" s="2"/>
      <c r="CC479" s="2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</row>
    <row r="480" spans="1:152" hidden="1" x14ac:dyDescent="0.45">
      <c r="A480" t="s">
        <v>120</v>
      </c>
      <c r="C480" s="1">
        <v>39957</v>
      </c>
      <c r="D480" s="2">
        <v>10</v>
      </c>
      <c r="E480" s="1" t="s">
        <v>97</v>
      </c>
      <c r="F480" t="s">
        <v>16</v>
      </c>
      <c r="G480">
        <v>174</v>
      </c>
      <c r="H480" t="s">
        <v>105</v>
      </c>
      <c r="I480" s="19">
        <v>8.3000000000000007</v>
      </c>
      <c r="J480">
        <v>750</v>
      </c>
      <c r="K480" s="2">
        <f t="shared" si="6"/>
        <v>160.64257028112448</v>
      </c>
      <c r="L480" s="2"/>
      <c r="M480" s="9"/>
      <c r="N480" s="9"/>
      <c r="O480" s="9"/>
      <c r="P480" s="9"/>
      <c r="Q480" s="2"/>
      <c r="R480" s="2"/>
      <c r="S480" s="2"/>
      <c r="T480" s="2"/>
      <c r="U480" s="2"/>
      <c r="V480" s="2"/>
      <c r="W480" s="2"/>
      <c r="X480" s="9"/>
      <c r="Y480" s="9"/>
      <c r="Z480" s="9"/>
      <c r="AA480" s="9"/>
      <c r="AB480" s="9"/>
      <c r="AC480" s="2"/>
      <c r="AD480" s="9"/>
      <c r="AE480" s="9"/>
      <c r="AF480" s="2"/>
      <c r="AG480" s="9"/>
      <c r="AH480" s="9"/>
      <c r="AI480" s="9"/>
      <c r="AJ480" s="9"/>
      <c r="AK480" s="9"/>
      <c r="AL480" s="9"/>
      <c r="AM480" s="15"/>
      <c r="AN480" s="9"/>
      <c r="AO480" s="9"/>
      <c r="AP480" s="9"/>
      <c r="AQ480" s="2"/>
      <c r="AR480" s="2"/>
      <c r="AS480" s="2"/>
      <c r="AT480" s="2"/>
      <c r="AU480" s="2"/>
      <c r="AV480" s="2">
        <v>532.12734805897628</v>
      </c>
      <c r="AW480" s="2"/>
      <c r="AX480" s="9"/>
      <c r="AY480" s="2"/>
      <c r="AZ480" s="2"/>
      <c r="BA480" s="2"/>
      <c r="BB480" s="9"/>
      <c r="BC480" s="19">
        <v>39.992942058781779</v>
      </c>
      <c r="BD480" s="2">
        <v>212.81338198815843</v>
      </c>
      <c r="BE480" s="2"/>
      <c r="BF480" s="19">
        <v>9.3750388541038951</v>
      </c>
      <c r="BG480" s="19"/>
      <c r="BH480" s="19"/>
      <c r="BI480" s="19"/>
      <c r="BJ480" s="19"/>
      <c r="BK480" s="19"/>
      <c r="BL480" s="19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9"/>
      <c r="BX480" s="2"/>
      <c r="BY480" s="2"/>
      <c r="BZ480" s="9"/>
      <c r="CA480" s="2"/>
      <c r="CB480" s="2"/>
      <c r="CC480" s="2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</row>
    <row r="481" spans="1:152" hidden="1" x14ac:dyDescent="0.45">
      <c r="A481" t="s">
        <v>120</v>
      </c>
      <c r="C481" s="1">
        <v>39960</v>
      </c>
      <c r="D481" s="2"/>
      <c r="E481" s="1"/>
      <c r="G481">
        <v>177</v>
      </c>
      <c r="H481" t="s">
        <v>105</v>
      </c>
      <c r="I481" s="19">
        <v>8.3000000000000007</v>
      </c>
      <c r="J481">
        <v>750</v>
      </c>
      <c r="K481" s="2">
        <f t="shared" si="6"/>
        <v>160.64257028112448</v>
      </c>
      <c r="L481" s="2"/>
      <c r="M481" s="9"/>
      <c r="N481" s="9"/>
      <c r="O481" s="9"/>
      <c r="P481" s="9"/>
      <c r="Q481" s="2"/>
      <c r="R481" s="2"/>
      <c r="S481" s="2"/>
      <c r="T481" s="2"/>
      <c r="U481" s="2"/>
      <c r="V481" s="2"/>
      <c r="W481" s="2"/>
      <c r="X481" s="9"/>
      <c r="Y481" s="9"/>
      <c r="Z481" s="9"/>
      <c r="AA481" s="9"/>
      <c r="AB481" s="9"/>
      <c r="AC481" s="2"/>
      <c r="AD481" s="9"/>
      <c r="AE481" s="9"/>
      <c r="AF481" s="2"/>
      <c r="AG481" s="9"/>
      <c r="AH481" s="9"/>
      <c r="AI481" s="9"/>
      <c r="AJ481" s="9"/>
      <c r="AK481" s="9"/>
      <c r="AL481" s="9"/>
      <c r="AM481" s="15"/>
      <c r="AN481" s="9"/>
      <c r="AO481" s="9"/>
      <c r="AP481" s="9"/>
      <c r="AQ481" s="2"/>
      <c r="AR481" s="2"/>
      <c r="AS481" s="2"/>
      <c r="AT481" s="2"/>
      <c r="AU481" s="2"/>
      <c r="AV481" s="2"/>
      <c r="AW481" s="2"/>
      <c r="AX481" s="9"/>
      <c r="AY481" s="2"/>
      <c r="AZ481" s="2"/>
      <c r="BA481" s="2"/>
      <c r="BB481" s="9"/>
      <c r="BC481" s="19"/>
      <c r="BD481" s="2"/>
      <c r="BE481" s="2"/>
      <c r="BF481" s="19"/>
      <c r="BG481" s="19"/>
      <c r="BH481" s="19"/>
      <c r="BI481" s="19"/>
      <c r="BJ481" s="19"/>
      <c r="BK481" s="19"/>
      <c r="BL481" s="19"/>
      <c r="BM481" s="2"/>
      <c r="BN481" s="2"/>
      <c r="BO481" s="2"/>
      <c r="BP481" s="2"/>
      <c r="BQ481" s="2"/>
      <c r="BR481" s="2"/>
      <c r="BS481" s="2"/>
      <c r="BT481" s="2"/>
      <c r="BU481" s="2"/>
      <c r="BV481" s="2">
        <v>100</v>
      </c>
      <c r="BW481" s="9">
        <v>4.5903529411764712</v>
      </c>
      <c r="BX481" s="2"/>
      <c r="BY481" s="2"/>
      <c r="BZ481" s="9"/>
      <c r="CA481" s="2"/>
      <c r="CB481" s="2"/>
      <c r="CC481" s="2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</row>
    <row r="482" spans="1:152" hidden="1" x14ac:dyDescent="0.45">
      <c r="A482" t="s">
        <v>119</v>
      </c>
      <c r="C482" s="1">
        <v>39783</v>
      </c>
      <c r="D482" s="2">
        <v>1</v>
      </c>
      <c r="E482" s="1" t="s">
        <v>198</v>
      </c>
      <c r="F482" t="s">
        <v>10</v>
      </c>
      <c r="G482">
        <v>0</v>
      </c>
      <c r="H482" t="s">
        <v>106</v>
      </c>
      <c r="I482" s="19">
        <v>8.3000000000000007</v>
      </c>
      <c r="J482">
        <v>750</v>
      </c>
      <c r="K482" s="2">
        <f t="shared" si="6"/>
        <v>160.64257028112448</v>
      </c>
      <c r="L482" s="2"/>
      <c r="M482" s="9"/>
      <c r="N482" s="9"/>
      <c r="O482" s="9"/>
      <c r="P482" s="9"/>
      <c r="Q482" s="2"/>
      <c r="R482" s="2"/>
      <c r="S482" s="2"/>
      <c r="T482" s="2"/>
      <c r="U482" s="2"/>
      <c r="V482" s="2"/>
      <c r="W482" s="2"/>
      <c r="X482" s="9"/>
      <c r="Y482" s="9"/>
      <c r="Z482" s="9"/>
      <c r="AA482" s="9"/>
      <c r="AB482" s="9"/>
      <c r="AC482" s="2"/>
      <c r="AD482" s="9"/>
      <c r="AE482" s="9"/>
      <c r="AF482" s="2"/>
      <c r="AG482" s="9"/>
      <c r="AH482" s="9"/>
      <c r="AI482" s="9"/>
      <c r="AJ482" s="9"/>
      <c r="AK482" s="9"/>
      <c r="AL482" s="9"/>
      <c r="AM482" s="15"/>
      <c r="AN482" s="9"/>
      <c r="AO482" s="9"/>
      <c r="AP482" s="9"/>
      <c r="AQ482" s="2">
        <v>0</v>
      </c>
      <c r="AR482" s="2"/>
      <c r="AS482" s="2">
        <v>0</v>
      </c>
      <c r="AT482" s="2"/>
      <c r="AU482" s="2">
        <v>0</v>
      </c>
      <c r="AV482" s="2">
        <v>0</v>
      </c>
      <c r="AW482" s="2"/>
      <c r="AX482" s="9"/>
      <c r="AY482" s="2"/>
      <c r="AZ482" s="2"/>
      <c r="BA482" s="2"/>
      <c r="BB482" s="9"/>
      <c r="BC482" s="19"/>
      <c r="BD482" s="2"/>
      <c r="BE482" s="2"/>
      <c r="BF482" s="19"/>
      <c r="BG482" s="19"/>
      <c r="BH482" s="19"/>
      <c r="BI482" s="19"/>
      <c r="BJ482" s="19"/>
      <c r="BK482" s="19"/>
      <c r="BL482" s="19"/>
      <c r="BM482" s="2">
        <v>0</v>
      </c>
      <c r="BN482" s="2">
        <v>0</v>
      </c>
      <c r="BO482" s="2">
        <v>0</v>
      </c>
      <c r="BP482" s="2">
        <v>0</v>
      </c>
      <c r="BQ482" s="2"/>
      <c r="BR482" s="2"/>
      <c r="BS482" s="2"/>
      <c r="BT482" s="2"/>
      <c r="BU482" s="2">
        <v>0</v>
      </c>
      <c r="BV482" s="2"/>
      <c r="BW482" s="9"/>
      <c r="BX482" s="2"/>
      <c r="BY482" s="2"/>
      <c r="BZ482" s="9"/>
      <c r="CA482" s="2"/>
      <c r="CB482" s="2"/>
      <c r="CC482" s="2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</row>
    <row r="483" spans="1:152" hidden="1" x14ac:dyDescent="0.45">
      <c r="A483" t="s">
        <v>119</v>
      </c>
      <c r="C483" s="1">
        <v>39798</v>
      </c>
      <c r="D483" s="2"/>
      <c r="E483" s="1"/>
      <c r="G483">
        <v>15</v>
      </c>
      <c r="H483" t="s">
        <v>106</v>
      </c>
      <c r="I483" s="19">
        <v>8.3000000000000007</v>
      </c>
      <c r="J483">
        <v>750</v>
      </c>
      <c r="K483" s="2">
        <f t="shared" si="6"/>
        <v>160.64257028112448</v>
      </c>
      <c r="L483" s="2"/>
      <c r="M483" s="9"/>
      <c r="N483" s="19">
        <v>5.9</v>
      </c>
      <c r="O483" s="19"/>
      <c r="P483" s="19"/>
      <c r="Q483" s="2"/>
      <c r="R483" s="2"/>
      <c r="S483" s="2"/>
      <c r="T483" s="2"/>
      <c r="U483" s="2"/>
      <c r="V483" s="2"/>
      <c r="W483" s="2"/>
      <c r="X483" s="9"/>
      <c r="Y483" s="9"/>
      <c r="Z483" s="9"/>
      <c r="AA483" s="9"/>
      <c r="AB483" s="9"/>
      <c r="AC483" s="2"/>
      <c r="AD483" s="9"/>
      <c r="AE483" s="9"/>
      <c r="AF483" s="2"/>
      <c r="AG483" s="9"/>
      <c r="AH483" s="9"/>
      <c r="AI483" s="9"/>
      <c r="AJ483" s="9"/>
      <c r="AK483" s="9"/>
      <c r="AL483" s="9"/>
      <c r="AM483" s="15"/>
      <c r="AN483" s="9"/>
      <c r="AO483" s="9"/>
      <c r="AP483" s="9"/>
      <c r="AQ483" s="2"/>
      <c r="AR483" s="2"/>
      <c r="AS483" s="2"/>
      <c r="AT483" s="2"/>
      <c r="AU483" s="2"/>
      <c r="AV483" s="2"/>
      <c r="AW483" s="2"/>
      <c r="AX483" s="9"/>
      <c r="AY483" s="2"/>
      <c r="AZ483" s="2"/>
      <c r="BA483" s="2"/>
      <c r="BB483" s="9"/>
      <c r="BC483" s="19"/>
      <c r="BD483" s="2"/>
      <c r="BE483" s="2"/>
      <c r="BF483" s="19"/>
      <c r="BG483" s="19"/>
      <c r="BH483" s="19"/>
      <c r="BI483" s="19"/>
      <c r="BJ483" s="19"/>
      <c r="BK483" s="19"/>
      <c r="BL483" s="19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9"/>
      <c r="BX483" s="2"/>
      <c r="BY483" s="2"/>
      <c r="BZ483" s="9"/>
      <c r="CA483" s="2"/>
      <c r="CB483" s="2"/>
      <c r="CC483" s="2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</row>
    <row r="484" spans="1:152" hidden="1" x14ac:dyDescent="0.45">
      <c r="A484" t="s">
        <v>119</v>
      </c>
      <c r="C484" s="1">
        <v>39804</v>
      </c>
      <c r="D484" s="2">
        <v>4</v>
      </c>
      <c r="E484" t="s">
        <v>199</v>
      </c>
      <c r="F484" t="s">
        <v>12</v>
      </c>
      <c r="G484">
        <v>21</v>
      </c>
      <c r="H484" t="s">
        <v>106</v>
      </c>
      <c r="I484" s="19">
        <v>8.3000000000000007</v>
      </c>
      <c r="J484">
        <v>750</v>
      </c>
      <c r="K484" s="2">
        <f t="shared" si="6"/>
        <v>160.64257028112448</v>
      </c>
      <c r="L484" s="2"/>
      <c r="M484" s="9"/>
      <c r="N484" s="9"/>
      <c r="O484" s="9"/>
      <c r="P484" s="9"/>
      <c r="Q484" s="2"/>
      <c r="R484" s="2">
        <v>21</v>
      </c>
      <c r="S484" s="2"/>
      <c r="T484" s="2"/>
      <c r="U484" s="2"/>
      <c r="V484" s="2"/>
      <c r="W484" s="2"/>
      <c r="X484" s="9"/>
      <c r="Y484" s="9"/>
      <c r="Z484" s="9"/>
      <c r="AA484" s="9"/>
      <c r="AB484" s="9"/>
      <c r="AC484" s="2"/>
      <c r="AD484" s="9"/>
      <c r="AE484" s="9"/>
      <c r="AF484" s="2"/>
      <c r="AG484" s="9"/>
      <c r="AH484" s="9"/>
      <c r="AI484" s="9"/>
      <c r="AJ484" s="9"/>
      <c r="AK484" s="9"/>
      <c r="AL484" s="9"/>
      <c r="AM484" s="15"/>
      <c r="AN484" s="9"/>
      <c r="AO484" s="9"/>
      <c r="AP484" s="9"/>
      <c r="AQ484" s="2"/>
      <c r="AR484" s="2"/>
      <c r="AS484" s="2"/>
      <c r="AT484" s="2"/>
      <c r="AU484" s="2"/>
      <c r="AV484" s="2"/>
      <c r="AW484" s="2"/>
      <c r="AX484" s="9"/>
      <c r="AY484" s="2"/>
      <c r="AZ484" s="2"/>
      <c r="BA484" s="2"/>
      <c r="BB484" s="9"/>
      <c r="BC484" s="19"/>
      <c r="BD484" s="2"/>
      <c r="BE484" s="2"/>
      <c r="BF484" s="19"/>
      <c r="BG484" s="19"/>
      <c r="BH484" s="19"/>
      <c r="BI484" s="19"/>
      <c r="BJ484" s="19"/>
      <c r="BK484" s="19"/>
      <c r="BL484" s="19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9"/>
      <c r="BX484" s="2"/>
      <c r="BY484" s="2"/>
      <c r="BZ484" s="9"/>
      <c r="CA484" s="2"/>
      <c r="CB484" s="2"/>
      <c r="CC484" s="2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</row>
    <row r="485" spans="1:152" hidden="1" x14ac:dyDescent="0.45">
      <c r="A485" t="s">
        <v>119</v>
      </c>
      <c r="C485" s="1">
        <v>39806</v>
      </c>
      <c r="D485" s="2"/>
      <c r="E485" s="1"/>
      <c r="G485">
        <v>23</v>
      </c>
      <c r="H485" t="s">
        <v>106</v>
      </c>
      <c r="I485" s="19">
        <v>8.3000000000000007</v>
      </c>
      <c r="J485">
        <v>750</v>
      </c>
      <c r="K485" s="2">
        <f t="shared" si="6"/>
        <v>160.64257028112448</v>
      </c>
      <c r="L485" s="2"/>
      <c r="M485" s="9"/>
      <c r="N485" s="19">
        <v>9.3333333333333339</v>
      </c>
      <c r="O485" s="19"/>
      <c r="P485" s="19"/>
      <c r="Q485" s="2"/>
      <c r="R485" s="2"/>
      <c r="S485" s="2"/>
      <c r="T485" s="2"/>
      <c r="U485" s="2"/>
      <c r="V485" s="2"/>
      <c r="W485" s="2"/>
      <c r="X485" s="9"/>
      <c r="Y485" s="9"/>
      <c r="Z485" s="9"/>
      <c r="AA485" s="9"/>
      <c r="AB485" s="9"/>
      <c r="AC485" s="2"/>
      <c r="AD485" s="9"/>
      <c r="AE485" s="9"/>
      <c r="AF485" s="2"/>
      <c r="AG485" s="9"/>
      <c r="AH485" s="9"/>
      <c r="AI485" s="9"/>
      <c r="AJ485" s="9"/>
      <c r="AK485" s="9"/>
      <c r="AL485" s="9"/>
      <c r="AM485" s="15"/>
      <c r="AN485" s="9"/>
      <c r="AO485" s="9"/>
      <c r="AP485" s="9"/>
      <c r="AQ485" s="2"/>
      <c r="AR485" s="2"/>
      <c r="AS485" s="2"/>
      <c r="AT485" s="2"/>
      <c r="AU485" s="2"/>
      <c r="AV485" s="2"/>
      <c r="AW485" s="2"/>
      <c r="AX485" s="9"/>
      <c r="AY485" s="2"/>
      <c r="AZ485" s="2"/>
      <c r="BA485" s="2"/>
      <c r="BB485" s="9"/>
      <c r="BC485" s="19"/>
      <c r="BD485" s="2"/>
      <c r="BE485" s="2"/>
      <c r="BF485" s="19"/>
      <c r="BG485" s="19"/>
      <c r="BH485" s="19"/>
      <c r="BI485" s="19"/>
      <c r="BJ485" s="19"/>
      <c r="BK485" s="19"/>
      <c r="BL485" s="19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9"/>
      <c r="BX485" s="2"/>
      <c r="BY485" s="2"/>
      <c r="BZ485" s="9"/>
      <c r="CA485" s="2"/>
      <c r="CB485" s="2"/>
      <c r="CC485" s="2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</row>
    <row r="486" spans="1:152" hidden="1" x14ac:dyDescent="0.45">
      <c r="A486" t="s">
        <v>119</v>
      </c>
      <c r="C486" s="1">
        <v>39813</v>
      </c>
      <c r="D486" s="2"/>
      <c r="E486" s="1"/>
      <c r="G486">
        <v>30</v>
      </c>
      <c r="H486" t="s">
        <v>106</v>
      </c>
      <c r="I486" s="19">
        <v>8.3000000000000007</v>
      </c>
      <c r="J486">
        <v>750</v>
      </c>
      <c r="K486" s="2">
        <f t="shared" si="6"/>
        <v>160.64257028112448</v>
      </c>
      <c r="L486" s="2"/>
      <c r="M486" s="9"/>
      <c r="N486" s="19">
        <v>12.05</v>
      </c>
      <c r="O486" s="19"/>
      <c r="P486" s="19"/>
      <c r="Q486" s="2"/>
      <c r="R486" s="2"/>
      <c r="S486" s="2"/>
      <c r="T486" s="2"/>
      <c r="U486" s="2"/>
      <c r="V486" s="2"/>
      <c r="W486" s="2"/>
      <c r="X486" s="9"/>
      <c r="Y486" s="9"/>
      <c r="Z486" s="9"/>
      <c r="AA486" s="9"/>
      <c r="AB486" s="9"/>
      <c r="AC486" s="2"/>
      <c r="AD486" s="9"/>
      <c r="AE486" s="9"/>
      <c r="AF486" s="2"/>
      <c r="AG486" s="9"/>
      <c r="AH486" s="9"/>
      <c r="AI486" s="9"/>
      <c r="AJ486" s="9"/>
      <c r="AK486" s="9"/>
      <c r="AL486" s="9"/>
      <c r="AM486" s="15"/>
      <c r="AN486" s="9"/>
      <c r="AO486" s="9"/>
      <c r="AP486" s="9"/>
      <c r="AQ486" s="2"/>
      <c r="AR486" s="2"/>
      <c r="AS486" s="2"/>
      <c r="AT486" s="2"/>
      <c r="AU486" s="2"/>
      <c r="AV486" s="2"/>
      <c r="AW486" s="2"/>
      <c r="AX486" s="9"/>
      <c r="AY486" s="2"/>
      <c r="AZ486" s="2"/>
      <c r="BA486" s="2"/>
      <c r="BB486" s="9"/>
      <c r="BC486" s="19"/>
      <c r="BD486" s="2"/>
      <c r="BE486" s="2"/>
      <c r="BF486" s="19"/>
      <c r="BG486" s="19"/>
      <c r="BH486" s="19"/>
      <c r="BI486" s="19"/>
      <c r="BJ486" s="19"/>
      <c r="BK486" s="19"/>
      <c r="BL486" s="19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9"/>
      <c r="BX486" s="2"/>
      <c r="BY486" s="2"/>
      <c r="BZ486" s="9"/>
      <c r="CA486" s="2"/>
      <c r="CB486" s="2"/>
      <c r="CC486" s="2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</row>
    <row r="487" spans="1:152" hidden="1" x14ac:dyDescent="0.45">
      <c r="A487" t="s">
        <v>119</v>
      </c>
      <c r="C487" s="1">
        <v>39818</v>
      </c>
      <c r="D487" s="2"/>
      <c r="E487" s="1"/>
      <c r="G487">
        <v>35</v>
      </c>
      <c r="H487" t="s">
        <v>106</v>
      </c>
      <c r="I487" s="19">
        <v>8.3000000000000007</v>
      </c>
      <c r="J487">
        <v>750</v>
      </c>
      <c r="K487" s="2">
        <f t="shared" si="6"/>
        <v>160.64257028112448</v>
      </c>
      <c r="L487" s="2"/>
      <c r="M487" s="9"/>
      <c r="N487" s="9"/>
      <c r="O487" s="9"/>
      <c r="P487" s="9"/>
      <c r="Q487" s="2"/>
      <c r="R487" s="2"/>
      <c r="S487" s="2"/>
      <c r="T487" s="2"/>
      <c r="U487" s="2"/>
      <c r="V487" s="2"/>
      <c r="W487" s="2"/>
      <c r="X487" s="9"/>
      <c r="Y487" s="9"/>
      <c r="Z487" s="9"/>
      <c r="AA487" s="9"/>
      <c r="AB487" s="9"/>
      <c r="AC487" s="2"/>
      <c r="AD487" s="9"/>
      <c r="AE487" s="9"/>
      <c r="AF487" s="2">
        <v>120.14850737944582</v>
      </c>
      <c r="AG487" s="9">
        <v>1.8863467685558037</v>
      </c>
      <c r="AH487" s="9"/>
      <c r="AI487" s="9"/>
      <c r="AJ487" s="9"/>
      <c r="AK487" s="9"/>
      <c r="AL487" s="9"/>
      <c r="AM487" s="15">
        <f>AG487/AF487</f>
        <v>1.5700126532562378E-2</v>
      </c>
      <c r="AN487" s="9"/>
      <c r="AO487" s="9"/>
      <c r="AP487" s="9"/>
      <c r="AQ487" s="2">
        <v>0</v>
      </c>
      <c r="AR487" s="2"/>
      <c r="AS487" s="2">
        <v>0</v>
      </c>
      <c r="AT487" s="2"/>
      <c r="AU487" s="2">
        <v>0</v>
      </c>
      <c r="AV487" s="2">
        <v>0</v>
      </c>
      <c r="AW487" s="2"/>
      <c r="AX487" s="9"/>
      <c r="AY487" s="2"/>
      <c r="AZ487" s="2">
        <f>AC487+AF487+AW487</f>
        <v>120.14850737944582</v>
      </c>
      <c r="BA487" s="2"/>
      <c r="BB487" s="9">
        <f>AW487/AZ487</f>
        <v>0</v>
      </c>
      <c r="BC487" s="19"/>
      <c r="BD487" s="2"/>
      <c r="BE487" s="2"/>
      <c r="BF487" s="19"/>
      <c r="BG487" s="19"/>
      <c r="BH487" s="19"/>
      <c r="BI487" s="19"/>
      <c r="BJ487" s="9">
        <f>AC487/AZ487</f>
        <v>0</v>
      </c>
      <c r="BK487" s="9">
        <f>AF487/AZ487</f>
        <v>1</v>
      </c>
      <c r="BL487" s="9">
        <f>AW487/AZ487</f>
        <v>0</v>
      </c>
      <c r="BM487" s="2">
        <v>259.40269836649298</v>
      </c>
      <c r="BN487" s="2">
        <v>259.40269836649298</v>
      </c>
      <c r="BO487" s="2">
        <v>0</v>
      </c>
      <c r="BP487" s="2">
        <v>0</v>
      </c>
      <c r="BQ487" s="2"/>
      <c r="BR487" s="2"/>
      <c r="BS487" s="2"/>
      <c r="BT487" s="2"/>
      <c r="BU487" s="2">
        <v>0</v>
      </c>
      <c r="BV487" s="2"/>
      <c r="BW487" s="9"/>
      <c r="BX487" s="2"/>
      <c r="BY487" s="2"/>
      <c r="BZ487" s="9"/>
      <c r="CA487" s="2"/>
      <c r="CB487" s="2"/>
      <c r="CC487" s="2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</row>
    <row r="488" spans="1:152" hidden="1" x14ac:dyDescent="0.45">
      <c r="A488" t="s">
        <v>119</v>
      </c>
      <c r="C488" s="1">
        <v>39819</v>
      </c>
      <c r="D488" s="2"/>
      <c r="E488" s="1"/>
      <c r="G488">
        <v>36</v>
      </c>
      <c r="H488" t="s">
        <v>106</v>
      </c>
      <c r="I488" s="19">
        <v>8.3000000000000007</v>
      </c>
      <c r="J488">
        <v>750</v>
      </c>
      <c r="K488" s="2">
        <f t="shared" si="6"/>
        <v>160.64257028112448</v>
      </c>
      <c r="L488" s="2"/>
      <c r="M488" s="9"/>
      <c r="N488" s="19">
        <v>14.1</v>
      </c>
      <c r="O488" s="19"/>
      <c r="P488" s="19"/>
      <c r="Q488" s="2"/>
      <c r="R488" s="2"/>
      <c r="S488" s="2"/>
      <c r="T488" s="2"/>
      <c r="U488" s="2"/>
      <c r="V488" s="2"/>
      <c r="W488" s="2"/>
      <c r="X488" s="9"/>
      <c r="Y488" s="9"/>
      <c r="Z488" s="9"/>
      <c r="AA488" s="9"/>
      <c r="AB488" s="9"/>
      <c r="AC488" s="2"/>
      <c r="AD488" s="9"/>
      <c r="AE488" s="9"/>
      <c r="AF488" s="2"/>
      <c r="AG488" s="9"/>
      <c r="AH488" s="9"/>
      <c r="AI488" s="9"/>
      <c r="AJ488" s="9"/>
      <c r="AK488" s="9"/>
      <c r="AL488" s="9"/>
      <c r="AM488" s="15"/>
      <c r="AN488" s="9"/>
      <c r="AO488" s="9"/>
      <c r="AP488" s="9"/>
      <c r="AQ488" s="2"/>
      <c r="AR488" s="2"/>
      <c r="AS488" s="2"/>
      <c r="AT488" s="2"/>
      <c r="AU488" s="2"/>
      <c r="AV488" s="2"/>
      <c r="AW488" s="2"/>
      <c r="AX488" s="9"/>
      <c r="AY488" s="2"/>
      <c r="AZ488" s="2"/>
      <c r="BA488" s="2"/>
      <c r="BB488" s="9"/>
      <c r="BC488" s="19"/>
      <c r="BD488" s="2"/>
      <c r="BE488" s="2"/>
      <c r="BF488" s="19"/>
      <c r="BG488" s="19"/>
      <c r="BH488" s="19"/>
      <c r="BI488" s="19"/>
      <c r="BJ488" s="19"/>
      <c r="BK488" s="19"/>
      <c r="BL488" s="19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9"/>
      <c r="BX488" s="2"/>
      <c r="BY488" s="2"/>
      <c r="BZ488" s="9"/>
      <c r="CA488" s="2"/>
      <c r="CB488" s="2"/>
      <c r="CC488" s="2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</row>
    <row r="489" spans="1:152" hidden="1" x14ac:dyDescent="0.45">
      <c r="A489" t="s">
        <v>119</v>
      </c>
      <c r="C489" s="1">
        <v>39825</v>
      </c>
      <c r="D489" s="2">
        <v>4</v>
      </c>
      <c r="E489" t="s">
        <v>195</v>
      </c>
      <c r="F489" t="s">
        <v>13</v>
      </c>
      <c r="G489">
        <v>42</v>
      </c>
      <c r="H489" t="s">
        <v>106</v>
      </c>
      <c r="I489" s="19">
        <v>8.3000000000000007</v>
      </c>
      <c r="J489">
        <v>750</v>
      </c>
      <c r="K489" s="2">
        <f t="shared" si="6"/>
        <v>160.64257028112448</v>
      </c>
      <c r="L489" s="2"/>
      <c r="M489" s="9"/>
      <c r="N489" s="9"/>
      <c r="O489" s="9"/>
      <c r="P489" s="9"/>
      <c r="Q489" s="2"/>
      <c r="R489" s="2"/>
      <c r="S489" s="2">
        <v>42</v>
      </c>
      <c r="T489" s="2"/>
      <c r="U489" s="2"/>
      <c r="V489" s="2"/>
      <c r="W489" s="2"/>
      <c r="X489" s="9"/>
      <c r="Y489" s="9"/>
      <c r="Z489" s="9"/>
      <c r="AA489" s="9"/>
      <c r="AB489" s="9"/>
      <c r="AC489" s="2">
        <v>205.26302856521821</v>
      </c>
      <c r="AD489" s="9"/>
      <c r="AE489" s="9"/>
      <c r="AF489" s="2">
        <v>155.72053234277402</v>
      </c>
      <c r="AG489" s="9">
        <v>3.1609679288603729</v>
      </c>
      <c r="AH489" s="9"/>
      <c r="AI489" s="9"/>
      <c r="AJ489" s="9"/>
      <c r="AK489" s="9"/>
      <c r="AL489" s="9"/>
      <c r="AM489" s="15">
        <f>AG489/AF489</f>
        <v>2.0298979725437941E-2</v>
      </c>
      <c r="AN489" s="9"/>
      <c r="AO489" s="9"/>
      <c r="AP489" s="9"/>
      <c r="AQ489" s="2">
        <v>21.079303346077086</v>
      </c>
      <c r="AR489" s="2"/>
      <c r="AS489" s="2">
        <v>0.61379576544484959</v>
      </c>
      <c r="AT489" s="2"/>
      <c r="AU489" s="2">
        <v>0</v>
      </c>
      <c r="AV489" s="2">
        <v>0</v>
      </c>
      <c r="AW489" s="2">
        <v>21.693099111521935</v>
      </c>
      <c r="AX489" s="9"/>
      <c r="AY489" s="2"/>
      <c r="AZ489" s="2">
        <f>AC489+AF489+AW489</f>
        <v>382.67666001951415</v>
      </c>
      <c r="BA489" s="2"/>
      <c r="BB489" s="9">
        <f>AW489/AZ489</f>
        <v>5.6687802988600669E-2</v>
      </c>
      <c r="BC489" s="19"/>
      <c r="BD489" s="2"/>
      <c r="BE489" s="2"/>
      <c r="BF489" s="19"/>
      <c r="BG489" s="19"/>
      <c r="BH489" s="19"/>
      <c r="BI489" s="19"/>
      <c r="BJ489" s="9">
        <f>AC489/AZ489</f>
        <v>0.53638763481094209</v>
      </c>
      <c r="BK489" s="9">
        <f>AF489/AZ489</f>
        <v>0.40692456220045725</v>
      </c>
      <c r="BL489" s="9">
        <f>AW489/AZ489</f>
        <v>5.6687802988600669E-2</v>
      </c>
      <c r="BM489" s="2">
        <v>307.19500207816742</v>
      </c>
      <c r="BN489" s="2">
        <v>305.96741054727772</v>
      </c>
      <c r="BO489" s="2">
        <v>1.2275915308896992</v>
      </c>
      <c r="BP489" s="2">
        <v>0</v>
      </c>
      <c r="BQ489" s="2"/>
      <c r="BR489" s="2"/>
      <c r="BS489" s="2"/>
      <c r="BT489" s="2"/>
      <c r="BU489" s="2">
        <v>0</v>
      </c>
      <c r="BV489" s="2"/>
      <c r="BW489" s="9"/>
      <c r="BX489" s="2"/>
      <c r="BY489" s="2"/>
      <c r="BZ489" s="9"/>
      <c r="CA489" s="2"/>
      <c r="CB489" s="2"/>
      <c r="CC489" s="2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</row>
    <row r="490" spans="1:152" hidden="1" x14ac:dyDescent="0.45">
      <c r="A490" t="s">
        <v>119</v>
      </c>
      <c r="C490" s="1">
        <v>39827</v>
      </c>
      <c r="D490" s="2"/>
      <c r="E490" s="1"/>
      <c r="G490">
        <v>44</v>
      </c>
      <c r="H490" t="s">
        <v>106</v>
      </c>
      <c r="I490" s="19">
        <v>8.3000000000000007</v>
      </c>
      <c r="J490">
        <v>750</v>
      </c>
      <c r="K490" s="2">
        <f t="shared" si="6"/>
        <v>160.64257028112448</v>
      </c>
      <c r="L490" s="2"/>
      <c r="M490" s="9"/>
      <c r="N490" s="19">
        <v>16.55</v>
      </c>
      <c r="O490" s="19"/>
      <c r="P490" s="19"/>
      <c r="Q490" s="2"/>
      <c r="R490" s="2"/>
      <c r="S490" s="2"/>
      <c r="T490" s="2"/>
      <c r="U490" s="2"/>
      <c r="V490" s="2"/>
      <c r="W490" s="2"/>
      <c r="X490" s="9"/>
      <c r="Y490" s="9"/>
      <c r="Z490" s="9"/>
      <c r="AA490" s="9"/>
      <c r="AB490" s="9"/>
      <c r="AC490" s="2"/>
      <c r="AD490" s="9"/>
      <c r="AE490" s="9"/>
      <c r="AF490" s="2"/>
      <c r="AG490" s="9"/>
      <c r="AH490" s="9"/>
      <c r="AI490" s="9"/>
      <c r="AJ490" s="9"/>
      <c r="AK490" s="9"/>
      <c r="AL490" s="9"/>
      <c r="AM490" s="15"/>
      <c r="AN490" s="9"/>
      <c r="AO490" s="9"/>
      <c r="AP490" s="9"/>
      <c r="AQ490" s="2"/>
      <c r="AR490" s="2"/>
      <c r="AS490" s="2"/>
      <c r="AT490" s="2"/>
      <c r="AU490" s="2"/>
      <c r="AV490" s="2"/>
      <c r="AW490" s="2"/>
      <c r="AX490" s="9"/>
      <c r="AY490" s="2"/>
      <c r="AZ490" s="2"/>
      <c r="BA490" s="2"/>
      <c r="BB490" s="9"/>
      <c r="BC490" s="19"/>
      <c r="BD490" s="2"/>
      <c r="BE490" s="2"/>
      <c r="BF490" s="19"/>
      <c r="BG490" s="19"/>
      <c r="BH490" s="19"/>
      <c r="BI490" s="19"/>
      <c r="BJ490" s="19"/>
      <c r="BK490" s="19"/>
      <c r="BL490" s="19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9"/>
      <c r="BX490" s="2"/>
      <c r="BY490" s="2"/>
      <c r="BZ490" s="9"/>
      <c r="CA490" s="2"/>
      <c r="CB490" s="2"/>
      <c r="CC490" s="2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</row>
    <row r="491" spans="1:152" hidden="1" x14ac:dyDescent="0.45">
      <c r="A491" t="s">
        <v>119</v>
      </c>
      <c r="C491" s="1">
        <v>39833</v>
      </c>
      <c r="D491" s="2"/>
      <c r="E491" s="1"/>
      <c r="G491">
        <v>50</v>
      </c>
      <c r="H491" t="s">
        <v>106</v>
      </c>
      <c r="I491" s="19">
        <v>8.3000000000000007</v>
      </c>
      <c r="J491">
        <v>750</v>
      </c>
      <c r="K491" s="2">
        <f t="shared" si="6"/>
        <v>160.64257028112448</v>
      </c>
      <c r="L491" s="2"/>
      <c r="M491" s="9"/>
      <c r="N491" s="19">
        <v>17.850000000000001</v>
      </c>
      <c r="O491" s="19"/>
      <c r="P491" s="19"/>
      <c r="Q491" s="2"/>
      <c r="R491" s="2"/>
      <c r="S491" s="2"/>
      <c r="T491" s="2"/>
      <c r="U491" s="2"/>
      <c r="V491" s="2"/>
      <c r="W491" s="2"/>
      <c r="X491" s="9"/>
      <c r="Y491" s="9"/>
      <c r="Z491" s="9"/>
      <c r="AA491" s="9"/>
      <c r="AB491" s="9"/>
      <c r="AC491" s="2"/>
      <c r="AD491" s="9"/>
      <c r="AE491" s="9"/>
      <c r="AF491" s="2"/>
      <c r="AG491" s="9"/>
      <c r="AH491" s="9"/>
      <c r="AI491" s="9"/>
      <c r="AJ491" s="9"/>
      <c r="AK491" s="9"/>
      <c r="AL491" s="9"/>
      <c r="AM491" s="15"/>
      <c r="AN491" s="9"/>
      <c r="AO491" s="9"/>
      <c r="AP491" s="9"/>
      <c r="AQ491" s="2"/>
      <c r="AR491" s="2"/>
      <c r="AS491" s="2"/>
      <c r="AT491" s="2"/>
      <c r="AU491" s="2"/>
      <c r="AV491" s="2"/>
      <c r="AW491" s="2"/>
      <c r="AX491" s="9"/>
      <c r="AY491" s="2"/>
      <c r="AZ491" s="2"/>
      <c r="BA491" s="2"/>
      <c r="BB491" s="9"/>
      <c r="BC491" s="19"/>
      <c r="BD491" s="2"/>
      <c r="BE491" s="2"/>
      <c r="BF491" s="19"/>
      <c r="BG491" s="19"/>
      <c r="BH491" s="19"/>
      <c r="BI491" s="19"/>
      <c r="BJ491" s="19"/>
      <c r="BK491" s="19"/>
      <c r="BL491" s="19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9"/>
      <c r="BX491" s="2"/>
      <c r="BY491" s="2"/>
      <c r="BZ491" s="9"/>
      <c r="CA491" s="2"/>
      <c r="CB491" s="2"/>
      <c r="CC491" s="2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</row>
    <row r="492" spans="1:152" hidden="1" x14ac:dyDescent="0.45">
      <c r="A492" t="s">
        <v>119</v>
      </c>
      <c r="C492" s="1">
        <v>39840</v>
      </c>
      <c r="D492" s="2"/>
      <c r="E492" s="1"/>
      <c r="G492">
        <v>57</v>
      </c>
      <c r="H492" t="s">
        <v>106</v>
      </c>
      <c r="I492" s="19">
        <v>8.3000000000000007</v>
      </c>
      <c r="J492">
        <v>750</v>
      </c>
      <c r="K492" s="2">
        <f t="shared" si="6"/>
        <v>160.64257028112448</v>
      </c>
      <c r="L492" s="2"/>
      <c r="M492" s="9"/>
      <c r="N492" s="19">
        <v>20.100000000000001</v>
      </c>
      <c r="O492" s="19"/>
      <c r="P492" s="19"/>
      <c r="Q492" s="2"/>
      <c r="R492" s="2"/>
      <c r="S492" s="2"/>
      <c r="T492" s="2"/>
      <c r="U492" s="2"/>
      <c r="V492" s="2"/>
      <c r="W492" s="2"/>
      <c r="X492" s="9"/>
      <c r="Y492" s="9"/>
      <c r="Z492" s="9"/>
      <c r="AA492" s="9"/>
      <c r="AB492" s="9"/>
      <c r="AC492" s="2"/>
      <c r="AD492" s="9"/>
      <c r="AE492" s="9"/>
      <c r="AF492" s="2"/>
      <c r="AG492" s="9"/>
      <c r="AH492" s="9"/>
      <c r="AI492" s="9"/>
      <c r="AJ492" s="9"/>
      <c r="AK492" s="9"/>
      <c r="AL492" s="9"/>
      <c r="AM492" s="15"/>
      <c r="AN492" s="9"/>
      <c r="AO492" s="9"/>
      <c r="AP492" s="9"/>
      <c r="AQ492" s="2"/>
      <c r="AR492" s="2"/>
      <c r="AS492" s="2"/>
      <c r="AT492" s="2"/>
      <c r="AU492" s="2"/>
      <c r="AV492" s="2"/>
      <c r="AW492" s="2"/>
      <c r="AX492" s="9"/>
      <c r="AY492" s="2"/>
      <c r="AZ492" s="2"/>
      <c r="BA492" s="2"/>
      <c r="BB492" s="9"/>
      <c r="BC492" s="19"/>
      <c r="BD492" s="2"/>
      <c r="BE492" s="2"/>
      <c r="BF492" s="19"/>
      <c r="BG492" s="19"/>
      <c r="BH492" s="19"/>
      <c r="BI492" s="19"/>
      <c r="BJ492" s="19"/>
      <c r="BK492" s="19"/>
      <c r="BL492" s="19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9"/>
      <c r="BX492" s="2"/>
      <c r="BY492" s="2"/>
      <c r="BZ492" s="9"/>
      <c r="CA492" s="2"/>
      <c r="CB492" s="2"/>
      <c r="CC492" s="2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</row>
    <row r="493" spans="1:152" hidden="1" x14ac:dyDescent="0.45">
      <c r="A493" t="s">
        <v>119</v>
      </c>
      <c r="C493" s="1">
        <v>39841</v>
      </c>
      <c r="D493" s="2"/>
      <c r="E493" s="1"/>
      <c r="G493">
        <v>58</v>
      </c>
      <c r="H493" t="s">
        <v>106</v>
      </c>
      <c r="I493" s="19">
        <v>8.3000000000000007</v>
      </c>
      <c r="J493">
        <v>750</v>
      </c>
      <c r="K493" s="2">
        <f t="shared" si="6"/>
        <v>160.64257028112448</v>
      </c>
      <c r="L493" s="2"/>
      <c r="M493" s="9"/>
      <c r="N493" s="9"/>
      <c r="O493" s="9"/>
      <c r="P493" s="9"/>
      <c r="Q493" s="2"/>
      <c r="R493" s="2"/>
      <c r="S493" s="2"/>
      <c r="T493" s="2"/>
      <c r="U493" s="2"/>
      <c r="V493" s="2"/>
      <c r="W493" s="2"/>
      <c r="X493" s="9"/>
      <c r="Y493" s="9"/>
      <c r="Z493" s="9"/>
      <c r="AA493" s="9"/>
      <c r="AB493" s="9"/>
      <c r="AC493" s="2">
        <v>353.67316892320298</v>
      </c>
      <c r="AD493" s="9"/>
      <c r="AE493" s="9"/>
      <c r="AF493" s="2">
        <v>204.61303092122949</v>
      </c>
      <c r="AG493" s="9">
        <v>4.0419939307092285</v>
      </c>
      <c r="AH493" s="9"/>
      <c r="AI493" s="9"/>
      <c r="AJ493" s="9"/>
      <c r="AK493" s="9"/>
      <c r="AL493" s="9"/>
      <c r="AM493" s="15">
        <f>AG493/AF493</f>
        <v>1.9754332910816845E-2</v>
      </c>
      <c r="AN493" s="9"/>
      <c r="AO493" s="9"/>
      <c r="AP493" s="9"/>
      <c r="AQ493" s="2">
        <v>27.292334623156044</v>
      </c>
      <c r="AR493" s="2"/>
      <c r="AS493" s="2">
        <v>47.442765692285619</v>
      </c>
      <c r="AT493" s="2"/>
      <c r="AU493" s="2">
        <v>0</v>
      </c>
      <c r="AV493" s="2">
        <v>0</v>
      </c>
      <c r="AW493" s="2">
        <v>74.735100315441656</v>
      </c>
      <c r="AX493" s="9"/>
      <c r="AY493" s="2"/>
      <c r="AZ493" s="2">
        <f>AC493+AF493+AW493</f>
        <v>633.02130015987416</v>
      </c>
      <c r="BA493" s="2"/>
      <c r="BB493" s="9">
        <f>AW493/AZ493</f>
        <v>0.11806095671119875</v>
      </c>
      <c r="BC493" s="19"/>
      <c r="BD493" s="2"/>
      <c r="BE493" s="2"/>
      <c r="BF493" s="19"/>
      <c r="BG493" s="19"/>
      <c r="BH493" s="19"/>
      <c r="BI493" s="19"/>
      <c r="BJ493" s="9">
        <f>AC493/AZ493</f>
        <v>0.55870658512419757</v>
      </c>
      <c r="BK493" s="9">
        <f>AF493/AZ493</f>
        <v>0.32323245816460361</v>
      </c>
      <c r="BL493" s="9">
        <f>AW493/AZ493</f>
        <v>0.11806095671119875</v>
      </c>
      <c r="BM493" s="2">
        <v>223.50454088313757</v>
      </c>
      <c r="BN493" s="2">
        <v>161.45564022404943</v>
      </c>
      <c r="BO493" s="2">
        <v>62.048900659088119</v>
      </c>
      <c r="BP493" s="2">
        <v>0</v>
      </c>
      <c r="BQ493" s="2"/>
      <c r="BR493" s="2"/>
      <c r="BS493" s="2"/>
      <c r="BT493" s="2"/>
      <c r="BU493" s="2">
        <v>0</v>
      </c>
      <c r="BV493" s="2"/>
      <c r="BW493" s="9"/>
      <c r="BX493" s="2"/>
      <c r="BY493" s="2"/>
      <c r="BZ493" s="9"/>
      <c r="CA493" s="2"/>
      <c r="CB493" s="2"/>
      <c r="CC493" s="2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</row>
    <row r="494" spans="1:152" hidden="1" x14ac:dyDescent="0.45">
      <c r="A494" t="s">
        <v>119</v>
      </c>
      <c r="C494" s="1">
        <v>39848</v>
      </c>
      <c r="D494" s="2"/>
      <c r="E494" s="1"/>
      <c r="G494">
        <v>65</v>
      </c>
      <c r="H494" t="s">
        <v>106</v>
      </c>
      <c r="I494" s="19">
        <v>8.3000000000000007</v>
      </c>
      <c r="J494">
        <v>750</v>
      </c>
      <c r="K494" s="2">
        <f t="shared" si="6"/>
        <v>160.64257028112448</v>
      </c>
      <c r="L494" s="2"/>
      <c r="M494" s="9"/>
      <c r="N494" s="19">
        <v>21.4</v>
      </c>
      <c r="O494" s="19"/>
      <c r="P494" s="19"/>
      <c r="Q494" s="2"/>
      <c r="R494" s="2"/>
      <c r="S494" s="2"/>
      <c r="T494" s="2"/>
      <c r="U494" s="2"/>
      <c r="V494" s="2"/>
      <c r="W494" s="2"/>
      <c r="X494" s="9"/>
      <c r="Y494" s="9"/>
      <c r="Z494" s="9"/>
      <c r="AA494" s="9"/>
      <c r="AB494" s="9"/>
      <c r="AC494" s="2"/>
      <c r="AD494" s="9"/>
      <c r="AE494" s="9"/>
      <c r="AF494" s="2"/>
      <c r="AG494" s="9"/>
      <c r="AH494" s="9"/>
      <c r="AI494" s="9"/>
      <c r="AJ494" s="9"/>
      <c r="AK494" s="9"/>
      <c r="AL494" s="9"/>
      <c r="AM494" s="15"/>
      <c r="AN494" s="9"/>
      <c r="AO494" s="9"/>
      <c r="AP494" s="9"/>
      <c r="AQ494" s="2"/>
      <c r="AR494" s="2"/>
      <c r="AS494" s="2"/>
      <c r="AT494" s="2"/>
      <c r="AU494" s="2"/>
      <c r="AV494" s="2"/>
      <c r="AW494" s="2"/>
      <c r="AX494" s="9"/>
      <c r="AY494" s="2"/>
      <c r="AZ494" s="2"/>
      <c r="BA494" s="2"/>
      <c r="BB494" s="9"/>
      <c r="BC494" s="19"/>
      <c r="BD494" s="2"/>
      <c r="BE494" s="2"/>
      <c r="BF494" s="19"/>
      <c r="BG494" s="19"/>
      <c r="BH494" s="19"/>
      <c r="BI494" s="19"/>
      <c r="BJ494" s="19"/>
      <c r="BK494" s="19"/>
      <c r="BL494" s="19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9"/>
      <c r="BX494" s="2"/>
      <c r="BY494" s="2"/>
      <c r="BZ494" s="9"/>
      <c r="CA494" s="2"/>
      <c r="CB494" s="2"/>
      <c r="CC494" s="2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</row>
    <row r="495" spans="1:152" hidden="1" x14ac:dyDescent="0.45">
      <c r="A495" t="s">
        <v>119</v>
      </c>
      <c r="C495" s="1">
        <v>39853</v>
      </c>
      <c r="D495" s="2">
        <v>6</v>
      </c>
      <c r="E495" s="1" t="s">
        <v>229</v>
      </c>
      <c r="F495" t="s">
        <v>78</v>
      </c>
      <c r="G495">
        <v>70</v>
      </c>
      <c r="H495" t="s">
        <v>106</v>
      </c>
      <c r="I495" s="19">
        <v>8.3000000000000007</v>
      </c>
      <c r="J495">
        <v>750</v>
      </c>
      <c r="K495" s="2">
        <f t="shared" si="6"/>
        <v>160.64257028112448</v>
      </c>
      <c r="L495" s="2"/>
      <c r="M495" s="9"/>
      <c r="N495" s="9"/>
      <c r="O495" s="9"/>
      <c r="P495" s="9"/>
      <c r="Q495" s="2"/>
      <c r="R495" s="2"/>
      <c r="S495" s="2"/>
      <c r="T495" s="2"/>
      <c r="U495" s="2"/>
      <c r="V495" s="2"/>
      <c r="W495" s="2"/>
      <c r="X495" s="9"/>
      <c r="Y495" s="9"/>
      <c r="Z495" s="9"/>
      <c r="AA495" s="9"/>
      <c r="AB495" s="9"/>
      <c r="AC495" s="2">
        <v>408.58889184213115</v>
      </c>
      <c r="AD495" s="9"/>
      <c r="AE495" s="9"/>
      <c r="AF495" s="2">
        <v>197.03961471052244</v>
      </c>
      <c r="AG495" s="9">
        <v>4.4288617192012385</v>
      </c>
      <c r="AH495" s="9"/>
      <c r="AI495" s="9"/>
      <c r="AJ495" s="9"/>
      <c r="AK495" s="9"/>
      <c r="AL495" s="9"/>
      <c r="AM495" s="15">
        <f>AG495/AF495</f>
        <v>2.2477011669495138E-2</v>
      </c>
      <c r="AN495" s="9"/>
      <c r="AO495" s="9"/>
      <c r="AP495" s="9"/>
      <c r="AQ495" s="2">
        <v>5.1298208526700853</v>
      </c>
      <c r="AR495" s="2"/>
      <c r="AS495" s="2">
        <v>132.53670939924814</v>
      </c>
      <c r="AT495" s="2"/>
      <c r="AU495" s="2">
        <v>0</v>
      </c>
      <c r="AV495" s="2">
        <v>0</v>
      </c>
      <c r="AW495" s="2">
        <v>137.66653025191823</v>
      </c>
      <c r="AX495" s="9"/>
      <c r="AY495" s="2"/>
      <c r="AZ495" s="2">
        <f>AC495+AF495+AW495</f>
        <v>743.29503680457174</v>
      </c>
      <c r="BA495" s="2"/>
      <c r="BB495" s="9">
        <f>AW495/AZ495</f>
        <v>0.18521115228180077</v>
      </c>
      <c r="BC495" s="19"/>
      <c r="BD495" s="2"/>
      <c r="BE495" s="2"/>
      <c r="BF495" s="19"/>
      <c r="BG495" s="19"/>
      <c r="BH495" s="19"/>
      <c r="BI495" s="19"/>
      <c r="BJ495" s="9">
        <f>AC495/AZ495</f>
        <v>0.54969947545816578</v>
      </c>
      <c r="BK495" s="9">
        <f>AF495/AZ495</f>
        <v>0.26508937226003354</v>
      </c>
      <c r="BL495" s="9">
        <f>AW495/AZ495</f>
        <v>0.18521115228180077</v>
      </c>
      <c r="BM495" s="2">
        <v>128.56892370806901</v>
      </c>
      <c r="BN495" s="2">
        <v>39.281270984330789</v>
      </c>
      <c r="BO495" s="2">
        <v>89.287652723738219</v>
      </c>
      <c r="BP495" s="2">
        <v>0</v>
      </c>
      <c r="BQ495" s="2"/>
      <c r="BR495" s="2"/>
      <c r="BS495" s="2"/>
      <c r="BT495" s="2"/>
      <c r="BU495" s="2">
        <v>0</v>
      </c>
      <c r="BV495" s="2"/>
      <c r="BW495" s="9"/>
      <c r="BX495" s="2"/>
      <c r="BY495" s="2"/>
      <c r="BZ495" s="9"/>
      <c r="CA495" s="2"/>
      <c r="CB495" s="2"/>
      <c r="CC495" s="2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</row>
    <row r="496" spans="1:152" hidden="1" x14ac:dyDescent="0.45">
      <c r="A496" t="s">
        <v>119</v>
      </c>
      <c r="C496" s="1">
        <v>39854</v>
      </c>
      <c r="D496" s="2"/>
      <c r="E496" s="1"/>
      <c r="G496">
        <v>71</v>
      </c>
      <c r="H496" t="s">
        <v>106</v>
      </c>
      <c r="I496" s="19">
        <v>8.3000000000000007</v>
      </c>
      <c r="J496">
        <v>750</v>
      </c>
      <c r="K496" s="2">
        <f t="shared" si="6"/>
        <v>160.64257028112448</v>
      </c>
      <c r="L496" s="2"/>
      <c r="M496" s="9"/>
      <c r="N496" s="19">
        <v>22</v>
      </c>
      <c r="O496" s="19"/>
      <c r="P496" s="19"/>
      <c r="Q496" s="2"/>
      <c r="R496" s="2"/>
      <c r="S496" s="2"/>
      <c r="T496" s="2"/>
      <c r="U496" s="2"/>
      <c r="V496" s="2"/>
      <c r="W496" s="2"/>
      <c r="X496" s="9"/>
      <c r="Y496" s="9"/>
      <c r="Z496" s="9"/>
      <c r="AA496" s="9"/>
      <c r="AB496" s="9"/>
      <c r="AC496" s="2"/>
      <c r="AD496" s="9"/>
      <c r="AE496" s="9"/>
      <c r="AF496" s="2"/>
      <c r="AG496" s="9"/>
      <c r="AH496" s="9"/>
      <c r="AI496" s="9"/>
      <c r="AJ496" s="9"/>
      <c r="AK496" s="9"/>
      <c r="AL496" s="9"/>
      <c r="AM496" s="15"/>
      <c r="AN496" s="9"/>
      <c r="AO496" s="9"/>
      <c r="AP496" s="9"/>
      <c r="AQ496" s="2"/>
      <c r="AR496" s="2"/>
      <c r="AS496" s="2"/>
      <c r="AT496" s="2"/>
      <c r="AU496" s="2"/>
      <c r="AV496" s="2"/>
      <c r="AW496" s="2"/>
      <c r="AX496" s="9"/>
      <c r="AY496" s="2"/>
      <c r="AZ496" s="2"/>
      <c r="BA496" s="2"/>
      <c r="BB496" s="9"/>
      <c r="BC496" s="19"/>
      <c r="BD496" s="2"/>
      <c r="BE496" s="2"/>
      <c r="BF496" s="19"/>
      <c r="BG496" s="19"/>
      <c r="BH496" s="19"/>
      <c r="BI496" s="19"/>
      <c r="BJ496" s="19"/>
      <c r="BK496" s="19"/>
      <c r="BL496" s="19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9"/>
      <c r="BX496" s="2"/>
      <c r="BY496" s="2"/>
      <c r="BZ496" s="9"/>
      <c r="CA496" s="2"/>
      <c r="CB496" s="2"/>
      <c r="CC496" s="2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</row>
    <row r="497" spans="1:152" hidden="1" x14ac:dyDescent="0.45">
      <c r="A497" t="s">
        <v>119</v>
      </c>
      <c r="C497" s="1">
        <v>39860</v>
      </c>
      <c r="D497" s="2"/>
      <c r="E497" s="1"/>
      <c r="G497">
        <v>77</v>
      </c>
      <c r="H497" t="s">
        <v>106</v>
      </c>
      <c r="I497" s="19">
        <v>8.3000000000000007</v>
      </c>
      <c r="J497">
        <v>750</v>
      </c>
      <c r="K497" s="2">
        <f t="shared" si="6"/>
        <v>160.64257028112448</v>
      </c>
      <c r="L497" s="2"/>
      <c r="M497" s="9"/>
      <c r="N497" s="19">
        <v>22.8</v>
      </c>
      <c r="O497" s="19"/>
      <c r="P497" s="19"/>
      <c r="Q497" s="2"/>
      <c r="R497" s="2"/>
      <c r="S497" s="2"/>
      <c r="T497" s="2"/>
      <c r="U497" s="2"/>
      <c r="V497" s="2"/>
      <c r="W497" s="2"/>
      <c r="X497" s="9"/>
      <c r="Y497" s="9"/>
      <c r="Z497" s="9"/>
      <c r="AA497" s="9"/>
      <c r="AB497" s="9"/>
      <c r="AC497" s="2"/>
      <c r="AD497" s="9"/>
      <c r="AE497" s="9"/>
      <c r="AF497" s="2"/>
      <c r="AG497" s="9"/>
      <c r="AH497" s="9"/>
      <c r="AI497" s="9"/>
      <c r="AJ497" s="9"/>
      <c r="AK497" s="9"/>
      <c r="AL497" s="9"/>
      <c r="AM497" s="15"/>
      <c r="AN497" s="9"/>
      <c r="AO497" s="9"/>
      <c r="AP497" s="9"/>
      <c r="AQ497" s="2"/>
      <c r="AR497" s="2"/>
      <c r="AS497" s="2"/>
      <c r="AT497" s="2"/>
      <c r="AU497" s="2"/>
      <c r="AV497" s="2"/>
      <c r="AW497" s="2"/>
      <c r="AX497" s="9"/>
      <c r="AY497" s="2"/>
      <c r="AZ497" s="2"/>
      <c r="BA497" s="2"/>
      <c r="BB497" s="9"/>
      <c r="BC497" s="19"/>
      <c r="BD497" s="2"/>
      <c r="BE497" s="2"/>
      <c r="BF497" s="19"/>
      <c r="BG497" s="19"/>
      <c r="BH497" s="19"/>
      <c r="BI497" s="19"/>
      <c r="BJ497" s="19"/>
      <c r="BK497" s="19"/>
      <c r="BL497" s="19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9"/>
      <c r="BX497" s="2"/>
      <c r="BY497" s="2"/>
      <c r="BZ497" s="9"/>
      <c r="CA497" s="2"/>
      <c r="CB497" s="2"/>
      <c r="CC497" s="2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</row>
    <row r="498" spans="1:152" hidden="1" x14ac:dyDescent="0.45">
      <c r="A498" t="s">
        <v>119</v>
      </c>
      <c r="C498" s="1">
        <v>39874</v>
      </c>
      <c r="D498" s="2"/>
      <c r="E498" s="1"/>
      <c r="G498">
        <v>91</v>
      </c>
      <c r="H498" t="s">
        <v>106</v>
      </c>
      <c r="I498" s="19">
        <v>8.3000000000000007</v>
      </c>
      <c r="J498">
        <v>750</v>
      </c>
      <c r="K498" s="2">
        <f t="shared" si="6"/>
        <v>160.64257028112448</v>
      </c>
      <c r="L498" s="2"/>
      <c r="M498" s="9"/>
      <c r="N498" s="19">
        <v>25.75</v>
      </c>
      <c r="O498" s="19"/>
      <c r="P498" s="19"/>
      <c r="Q498" s="2"/>
      <c r="R498" s="2"/>
      <c r="S498" s="2"/>
      <c r="T498" s="2"/>
      <c r="U498" s="2"/>
      <c r="V498" s="2"/>
      <c r="W498" s="2"/>
      <c r="X498" s="9"/>
      <c r="Y498" s="9"/>
      <c r="Z498" s="9"/>
      <c r="AA498" s="9"/>
      <c r="AB498" s="9"/>
      <c r="AC498" s="2"/>
      <c r="AD498" s="9"/>
      <c r="AE498" s="9"/>
      <c r="AF498" s="2"/>
      <c r="AG498" s="9"/>
      <c r="AH498" s="9"/>
      <c r="AI498" s="9"/>
      <c r="AJ498" s="9"/>
      <c r="AK498" s="9"/>
      <c r="AL498" s="9"/>
      <c r="AM498" s="15"/>
      <c r="AN498" s="9"/>
      <c r="AO498" s="9"/>
      <c r="AP498" s="9"/>
      <c r="AQ498" s="2"/>
      <c r="AR498" s="2"/>
      <c r="AS498" s="2"/>
      <c r="AT498" s="2"/>
      <c r="AU498" s="2"/>
      <c r="AV498" s="2"/>
      <c r="AW498" s="2"/>
      <c r="AX498" s="9"/>
      <c r="AY498" s="2"/>
      <c r="AZ498" s="2"/>
      <c r="BA498" s="2"/>
      <c r="BB498" s="9"/>
      <c r="BC498" s="19"/>
      <c r="BD498" s="2"/>
      <c r="BE498" s="2"/>
      <c r="BF498" s="19"/>
      <c r="BG498" s="19"/>
      <c r="BH498" s="19"/>
      <c r="BI498" s="19"/>
      <c r="BJ498" s="19"/>
      <c r="BK498" s="19"/>
      <c r="BL498" s="19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9"/>
      <c r="BX498" s="2"/>
      <c r="BY498" s="2"/>
      <c r="BZ498" s="9"/>
      <c r="CA498" s="2"/>
      <c r="CB498" s="2"/>
      <c r="CC498" s="2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</row>
    <row r="499" spans="1:152" hidden="1" x14ac:dyDescent="0.45">
      <c r="A499" t="s">
        <v>119</v>
      </c>
      <c r="C499" s="1">
        <v>39875</v>
      </c>
      <c r="D499" s="2"/>
      <c r="E499" s="1"/>
      <c r="G499">
        <v>92</v>
      </c>
      <c r="H499" t="s">
        <v>106</v>
      </c>
      <c r="I499" s="19">
        <v>8.3000000000000007</v>
      </c>
      <c r="J499">
        <v>750</v>
      </c>
      <c r="K499" s="2">
        <f t="shared" si="6"/>
        <v>160.64257028112448</v>
      </c>
      <c r="L499" s="2"/>
      <c r="M499" s="9"/>
      <c r="N499" s="9"/>
      <c r="O499" s="9"/>
      <c r="P499" s="9"/>
      <c r="Q499" s="2"/>
      <c r="R499" s="2"/>
      <c r="S499" s="2"/>
      <c r="T499" s="2"/>
      <c r="U499" s="2"/>
      <c r="V499" s="2"/>
      <c r="W499" s="2"/>
      <c r="X499" s="9"/>
      <c r="Y499" s="9"/>
      <c r="Z499" s="9"/>
      <c r="AA499" s="9"/>
      <c r="AB499" s="9"/>
      <c r="AC499" s="2">
        <v>587.58987943675311</v>
      </c>
      <c r="AD499" s="9"/>
      <c r="AE499" s="9"/>
      <c r="AF499" s="2">
        <v>205.47131335200521</v>
      </c>
      <c r="AG499" s="9">
        <v>2.6842884612793219</v>
      </c>
      <c r="AH499" s="9"/>
      <c r="AI499" s="9"/>
      <c r="AJ499" s="9"/>
      <c r="AK499" s="9"/>
      <c r="AL499" s="9"/>
      <c r="AM499" s="15">
        <f>AG499/AF499</f>
        <v>1.3064054623920695E-2</v>
      </c>
      <c r="AN499" s="9"/>
      <c r="AO499" s="9"/>
      <c r="AP499" s="9"/>
      <c r="AQ499" s="2">
        <v>6.6761084113543721</v>
      </c>
      <c r="AR499" s="2"/>
      <c r="AS499" s="2">
        <v>251.39377930959046</v>
      </c>
      <c r="AT499" s="2"/>
      <c r="AU499" s="2">
        <v>0</v>
      </c>
      <c r="AV499" s="2">
        <v>0</v>
      </c>
      <c r="AW499" s="2">
        <v>258.06988772094485</v>
      </c>
      <c r="AX499" s="9"/>
      <c r="AY499" s="2"/>
      <c r="AZ499" s="2">
        <f>AC499+AF499+AW499</f>
        <v>1051.1310805097032</v>
      </c>
      <c r="BA499" s="2"/>
      <c r="BB499" s="9">
        <f>AW499/AZ499</f>
        <v>0.24551637041862026</v>
      </c>
      <c r="BC499" s="19"/>
      <c r="BD499" s="2"/>
      <c r="BE499" s="2"/>
      <c r="BF499" s="19"/>
      <c r="BG499" s="19"/>
      <c r="BH499" s="19"/>
      <c r="BI499" s="19"/>
      <c r="BJ499" s="9">
        <f>AC499/AZ499</f>
        <v>0.55900723547421438</v>
      </c>
      <c r="BK499" s="9">
        <f>AF499/AZ499</f>
        <v>0.19547639410716527</v>
      </c>
      <c r="BL499" s="9">
        <f>AW499/AZ499</f>
        <v>0.24551637041862026</v>
      </c>
      <c r="BM499" s="2">
        <v>209.37320216696696</v>
      </c>
      <c r="BN499" s="2">
        <v>140.88070942129917</v>
      </c>
      <c r="BO499" s="2">
        <v>68.492492745667803</v>
      </c>
      <c r="BP499" s="2">
        <v>0</v>
      </c>
      <c r="BQ499" s="2"/>
      <c r="BR499" s="2"/>
      <c r="BS499" s="2"/>
      <c r="BT499" s="2"/>
      <c r="BU499" s="2">
        <v>0</v>
      </c>
      <c r="BV499" s="2"/>
      <c r="BW499" s="9"/>
      <c r="BX499" s="2"/>
      <c r="BY499" s="2"/>
      <c r="BZ499" s="9"/>
      <c r="CA499" s="2"/>
      <c r="CB499" s="2"/>
      <c r="CC499" s="2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</row>
    <row r="500" spans="1:152" hidden="1" x14ac:dyDescent="0.45">
      <c r="A500" t="s">
        <v>119</v>
      </c>
      <c r="C500" s="1">
        <v>39877</v>
      </c>
      <c r="D500" s="2">
        <v>8</v>
      </c>
      <c r="E500" t="s">
        <v>197</v>
      </c>
      <c r="F500" t="s">
        <v>14</v>
      </c>
      <c r="G500">
        <v>94</v>
      </c>
      <c r="H500" t="s">
        <v>106</v>
      </c>
      <c r="I500" s="19">
        <v>8.3000000000000007</v>
      </c>
      <c r="J500">
        <v>750</v>
      </c>
      <c r="K500" s="2">
        <f t="shared" si="6"/>
        <v>160.64257028112448</v>
      </c>
      <c r="L500" s="2"/>
      <c r="M500" s="9"/>
      <c r="N500" s="9"/>
      <c r="O500" s="9"/>
      <c r="P500" s="9"/>
      <c r="Q500" s="2"/>
      <c r="R500" s="2"/>
      <c r="S500" s="2"/>
      <c r="T500" s="2"/>
      <c r="U500" s="2">
        <v>94</v>
      </c>
      <c r="V500" s="2"/>
      <c r="W500" s="2"/>
      <c r="X500" s="9"/>
      <c r="Y500" s="9"/>
      <c r="Z500" s="9"/>
      <c r="AA500" s="9"/>
      <c r="AB500" s="9"/>
      <c r="AC500" s="2"/>
      <c r="AD500" s="9"/>
      <c r="AE500" s="9"/>
      <c r="AF500" s="2"/>
      <c r="AG500" s="9"/>
      <c r="AH500" s="9"/>
      <c r="AI500" s="9"/>
      <c r="AJ500" s="9"/>
      <c r="AK500" s="9"/>
      <c r="AL500" s="9"/>
      <c r="AM500" s="15"/>
      <c r="AN500" s="9"/>
      <c r="AO500" s="9"/>
      <c r="AP500" s="9"/>
      <c r="AQ500" s="2"/>
      <c r="AR500" s="2"/>
      <c r="AS500" s="2"/>
      <c r="AT500" s="2"/>
      <c r="AU500" s="2"/>
      <c r="AV500" s="2"/>
      <c r="AW500" s="2"/>
      <c r="AX500" s="9"/>
      <c r="AY500" s="2"/>
      <c r="AZ500" s="2"/>
      <c r="BA500" s="2"/>
      <c r="BB500" s="9"/>
      <c r="BC500" s="19"/>
      <c r="BD500" s="2"/>
      <c r="BE500" s="2"/>
      <c r="BF500" s="19"/>
      <c r="BG500" s="19"/>
      <c r="BH500" s="19"/>
      <c r="BI500" s="19"/>
      <c r="BJ500" s="19"/>
      <c r="BK500" s="19"/>
      <c r="BL500" s="19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9"/>
      <c r="BX500" s="2"/>
      <c r="BY500" s="2"/>
      <c r="BZ500" s="9"/>
      <c r="CA500" s="2"/>
      <c r="CB500" s="2"/>
      <c r="CC500" s="2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</row>
    <row r="501" spans="1:152" hidden="1" x14ac:dyDescent="0.45">
      <c r="A501" t="s">
        <v>119</v>
      </c>
      <c r="C501" s="1">
        <v>39884</v>
      </c>
      <c r="D501" s="2"/>
      <c r="E501" s="1"/>
      <c r="G501">
        <v>101</v>
      </c>
      <c r="H501" t="s">
        <v>106</v>
      </c>
      <c r="I501" s="19">
        <v>8.3000000000000007</v>
      </c>
      <c r="J501">
        <v>750</v>
      </c>
      <c r="K501" s="2">
        <f t="shared" si="6"/>
        <v>160.64257028112448</v>
      </c>
      <c r="L501" s="2"/>
      <c r="M501" s="9"/>
      <c r="N501" s="19">
        <v>28.4</v>
      </c>
      <c r="O501" s="19"/>
      <c r="P501" s="19"/>
      <c r="Q501" s="2"/>
      <c r="R501" s="2"/>
      <c r="S501" s="2"/>
      <c r="T501" s="2"/>
      <c r="U501" s="2"/>
      <c r="V501" s="2"/>
      <c r="W501" s="2"/>
      <c r="X501" s="9"/>
      <c r="Y501" s="9"/>
      <c r="Z501" s="9"/>
      <c r="AA501" s="9"/>
      <c r="AB501" s="9"/>
      <c r="AC501" s="2"/>
      <c r="AD501" s="9"/>
      <c r="AE501" s="9"/>
      <c r="AF501" s="2"/>
      <c r="AG501" s="9"/>
      <c r="AH501" s="9"/>
      <c r="AI501" s="9"/>
      <c r="AJ501" s="9"/>
      <c r="AK501" s="9"/>
      <c r="AL501" s="9"/>
      <c r="AM501" s="15"/>
      <c r="AN501" s="9"/>
      <c r="AO501" s="9"/>
      <c r="AP501" s="9"/>
      <c r="AQ501" s="2"/>
      <c r="AR501" s="2"/>
      <c r="AS501" s="2"/>
      <c r="AT501" s="2"/>
      <c r="AU501" s="2"/>
      <c r="AV501" s="2"/>
      <c r="AW501" s="2"/>
      <c r="AX501" s="9"/>
      <c r="AY501" s="2"/>
      <c r="AZ501" s="2"/>
      <c r="BA501" s="2"/>
      <c r="BB501" s="9"/>
      <c r="BC501" s="19"/>
      <c r="BD501" s="2"/>
      <c r="BE501" s="2"/>
      <c r="BF501" s="19"/>
      <c r="BG501" s="19"/>
      <c r="BH501" s="19"/>
      <c r="BI501" s="19"/>
      <c r="BJ501" s="19"/>
      <c r="BK501" s="19"/>
      <c r="BL501" s="19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9"/>
      <c r="BX501" s="2"/>
      <c r="BY501" s="2"/>
      <c r="BZ501" s="9"/>
      <c r="CA501" s="2"/>
      <c r="CB501" s="2"/>
      <c r="CC501" s="2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</row>
    <row r="502" spans="1:152" hidden="1" x14ac:dyDescent="0.45">
      <c r="A502" t="s">
        <v>119</v>
      </c>
      <c r="C502" s="1">
        <v>39889</v>
      </c>
      <c r="D502" s="2"/>
      <c r="E502" s="1"/>
      <c r="G502">
        <v>106</v>
      </c>
      <c r="H502" t="s">
        <v>106</v>
      </c>
      <c r="I502" s="19">
        <v>8.3000000000000007</v>
      </c>
      <c r="J502">
        <v>750</v>
      </c>
      <c r="K502" s="2">
        <f t="shared" si="6"/>
        <v>160.64257028112448</v>
      </c>
      <c r="L502" s="2"/>
      <c r="M502" s="9"/>
      <c r="N502" s="9"/>
      <c r="O502" s="9"/>
      <c r="P502" s="9"/>
      <c r="Q502" s="2"/>
      <c r="R502" s="2"/>
      <c r="S502" s="2"/>
      <c r="T502" s="2"/>
      <c r="U502" s="2"/>
      <c r="V502" s="2"/>
      <c r="W502" s="2"/>
      <c r="X502" s="9"/>
      <c r="Y502" s="9"/>
      <c r="Z502" s="9"/>
      <c r="AA502" s="9"/>
      <c r="AB502" s="9"/>
      <c r="AC502" s="2">
        <v>819.45867691312355</v>
      </c>
      <c r="AD502" s="9"/>
      <c r="AE502" s="9"/>
      <c r="AF502" s="2">
        <v>280.48546694381048</v>
      </c>
      <c r="AG502" s="9">
        <v>3.9668075217878358</v>
      </c>
      <c r="AH502" s="9"/>
      <c r="AI502" s="9"/>
      <c r="AJ502" s="9"/>
      <c r="AK502" s="9"/>
      <c r="AL502" s="9"/>
      <c r="AM502" s="15">
        <f>AG502/AF502</f>
        <v>1.4142649047062765E-2</v>
      </c>
      <c r="AN502" s="9"/>
      <c r="AO502" s="9"/>
      <c r="AP502" s="9"/>
      <c r="AQ502" s="2">
        <v>36.401423540180488</v>
      </c>
      <c r="AR502" s="2"/>
      <c r="AS502" s="2">
        <v>270.51483711839018</v>
      </c>
      <c r="AT502" s="2"/>
      <c r="AU502" s="2">
        <v>47.214625851477962</v>
      </c>
      <c r="AV502" s="2">
        <v>69.855429288648452</v>
      </c>
      <c r="AW502" s="2">
        <v>423.98631579869709</v>
      </c>
      <c r="AX502" s="9"/>
      <c r="AY502" s="2"/>
      <c r="AZ502" s="2">
        <f>AC502+AF502+AW502</f>
        <v>1523.9304596556312</v>
      </c>
      <c r="BA502" s="2"/>
      <c r="BB502" s="9">
        <f>AW502/AZ502</f>
        <v>0.27821893913355272</v>
      </c>
      <c r="BC502" s="19"/>
      <c r="BD502" s="2"/>
      <c r="BE502" s="2"/>
      <c r="BF502" s="19"/>
      <c r="BG502" s="19"/>
      <c r="BH502" s="19"/>
      <c r="BI502" s="19"/>
      <c r="BJ502" s="9">
        <f>AC502/AZ502</f>
        <v>0.53772708047209716</v>
      </c>
      <c r="BK502" s="9">
        <f>AF502/AZ502</f>
        <v>0.18405398039435009</v>
      </c>
      <c r="BL502" s="9">
        <f>AW502/AZ502</f>
        <v>0.27821893913355272</v>
      </c>
      <c r="BM502" s="2">
        <v>389.16764044578741</v>
      </c>
      <c r="BN502" s="2">
        <v>241.61904201362421</v>
      </c>
      <c r="BO502" s="2">
        <v>122.53922183632031</v>
      </c>
      <c r="BP502" s="2">
        <v>8.8340244325941395</v>
      </c>
      <c r="BQ502" s="2"/>
      <c r="BR502" s="2"/>
      <c r="BS502" s="2"/>
      <c r="BT502" s="2"/>
      <c r="BU502" s="2">
        <v>16.175352163248679</v>
      </c>
      <c r="BV502" s="2"/>
      <c r="BW502" s="9"/>
      <c r="BX502" s="2"/>
      <c r="BY502" s="2"/>
      <c r="BZ502" s="9"/>
      <c r="CA502" s="2"/>
      <c r="CB502" s="2"/>
      <c r="CC502" s="2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</row>
    <row r="503" spans="1:152" hidden="1" x14ac:dyDescent="0.45">
      <c r="A503" t="s">
        <v>119</v>
      </c>
      <c r="C503" s="1">
        <v>39895</v>
      </c>
      <c r="D503" s="2"/>
      <c r="E503" s="1"/>
      <c r="G503">
        <v>112</v>
      </c>
      <c r="H503" t="s">
        <v>106</v>
      </c>
      <c r="I503" s="19">
        <v>8.3000000000000007</v>
      </c>
      <c r="J503">
        <v>750</v>
      </c>
      <c r="K503" s="2">
        <f t="shared" si="6"/>
        <v>160.64257028112448</v>
      </c>
      <c r="L503" s="2"/>
      <c r="M503" s="9"/>
      <c r="N503" s="19">
        <v>29.8</v>
      </c>
      <c r="O503" s="19"/>
      <c r="P503" s="19"/>
      <c r="Q503" s="2"/>
      <c r="R503" s="2"/>
      <c r="S503" s="2"/>
      <c r="T503" s="2"/>
      <c r="U503" s="2"/>
      <c r="V503" s="2"/>
      <c r="W503" s="2"/>
      <c r="X503" s="9"/>
      <c r="Y503" s="9"/>
      <c r="Z503" s="9"/>
      <c r="AA503" s="9"/>
      <c r="AB503" s="9"/>
      <c r="AC503" s="2"/>
      <c r="AD503" s="9"/>
      <c r="AE503" s="9"/>
      <c r="AF503" s="2"/>
      <c r="AG503" s="9"/>
      <c r="AH503" s="9"/>
      <c r="AI503" s="9"/>
      <c r="AJ503" s="9"/>
      <c r="AK503" s="9"/>
      <c r="AL503" s="9"/>
      <c r="AM503" s="15"/>
      <c r="AN503" s="9"/>
      <c r="AO503" s="9"/>
      <c r="AP503" s="9"/>
      <c r="AQ503" s="2"/>
      <c r="AR503" s="2"/>
      <c r="AS503" s="2"/>
      <c r="AT503" s="2"/>
      <c r="AU503" s="2"/>
      <c r="AV503" s="2"/>
      <c r="AW503" s="2"/>
      <c r="AX503" s="9"/>
      <c r="AY503" s="2"/>
      <c r="AZ503" s="2"/>
      <c r="BA503" s="2"/>
      <c r="BB503" s="9"/>
      <c r="BC503" s="19"/>
      <c r="BD503" s="2"/>
      <c r="BE503" s="2"/>
      <c r="BF503" s="19"/>
      <c r="BG503" s="19"/>
      <c r="BH503" s="19"/>
      <c r="BI503" s="19"/>
      <c r="BJ503" s="19"/>
      <c r="BK503" s="19"/>
      <c r="BL503" s="19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9"/>
      <c r="BX503" s="2"/>
      <c r="BY503" s="2"/>
      <c r="BZ503" s="9"/>
      <c r="CA503" s="2"/>
      <c r="CB503" s="2"/>
      <c r="CC503" s="2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</row>
    <row r="504" spans="1:152" hidden="1" x14ac:dyDescent="0.45">
      <c r="A504" t="s">
        <v>119</v>
      </c>
      <c r="C504" s="1">
        <v>39904</v>
      </c>
      <c r="D504" s="2"/>
      <c r="E504" s="1"/>
      <c r="G504">
        <v>121</v>
      </c>
      <c r="H504" t="s">
        <v>106</v>
      </c>
      <c r="I504" s="19">
        <v>8.3000000000000007</v>
      </c>
      <c r="J504">
        <v>750</v>
      </c>
      <c r="K504" s="2">
        <f t="shared" si="6"/>
        <v>160.64257028112448</v>
      </c>
      <c r="L504" s="2"/>
      <c r="M504" s="9"/>
      <c r="N504" s="9"/>
      <c r="O504" s="9"/>
      <c r="P504" s="9"/>
      <c r="Q504" s="2"/>
      <c r="R504" s="2"/>
      <c r="S504" s="2"/>
      <c r="T504" s="2"/>
      <c r="U504" s="2"/>
      <c r="V504" s="2"/>
      <c r="W504" s="2"/>
      <c r="X504" s="9"/>
      <c r="Y504" s="9"/>
      <c r="Z504" s="9"/>
      <c r="AA504" s="9"/>
      <c r="AB504" s="9"/>
      <c r="AC504" s="2"/>
      <c r="AD504" s="9"/>
      <c r="AE504" s="9"/>
      <c r="AF504" s="2"/>
      <c r="AG504" s="9"/>
      <c r="AH504" s="9"/>
      <c r="AI504" s="9"/>
      <c r="AJ504" s="9"/>
      <c r="AK504" s="9"/>
      <c r="AL504" s="9"/>
      <c r="AM504" s="15"/>
      <c r="AN504" s="9"/>
      <c r="AO504" s="9"/>
      <c r="AP504" s="9"/>
      <c r="AQ504" s="2"/>
      <c r="AR504" s="2"/>
      <c r="AS504" s="2"/>
      <c r="AT504" s="2"/>
      <c r="AU504" s="2"/>
      <c r="AV504" s="2"/>
      <c r="AW504" s="2"/>
      <c r="AX504" s="9"/>
      <c r="AY504" s="2"/>
      <c r="AZ504" s="2"/>
      <c r="BA504" s="2"/>
      <c r="BB504" s="9"/>
      <c r="BC504" s="19"/>
      <c r="BD504" s="2"/>
      <c r="BE504" s="2"/>
      <c r="BF504" s="19"/>
      <c r="BG504" s="19"/>
      <c r="BH504" s="19"/>
      <c r="BI504" s="19"/>
      <c r="BJ504" s="19"/>
      <c r="BK504" s="19"/>
      <c r="BL504" s="19"/>
      <c r="BM504" s="2"/>
      <c r="BN504" s="2"/>
      <c r="BO504" s="2"/>
      <c r="BP504" s="2"/>
      <c r="BQ504" s="2"/>
      <c r="BR504" s="2"/>
      <c r="BS504" s="2"/>
      <c r="BT504" s="2"/>
      <c r="BU504" s="2"/>
      <c r="BV504" s="2">
        <v>1.418081946079256</v>
      </c>
      <c r="BW504" s="9">
        <v>3.9258199999999999</v>
      </c>
      <c r="BX504" s="2"/>
      <c r="BY504" s="2"/>
      <c r="BZ504" s="9"/>
      <c r="CA504" s="2"/>
      <c r="CB504" s="2"/>
      <c r="CC504" s="2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</row>
    <row r="505" spans="1:152" hidden="1" x14ac:dyDescent="0.45">
      <c r="A505" t="s">
        <v>119</v>
      </c>
      <c r="C505" s="1">
        <v>39910</v>
      </c>
      <c r="D505" s="2"/>
      <c r="E505" s="1"/>
      <c r="G505">
        <v>127</v>
      </c>
      <c r="H505" t="s">
        <v>106</v>
      </c>
      <c r="I505" s="19">
        <v>8.3000000000000007</v>
      </c>
      <c r="J505">
        <v>750</v>
      </c>
      <c r="K505" s="2">
        <f t="shared" si="6"/>
        <v>160.64257028112448</v>
      </c>
      <c r="L505" s="2"/>
      <c r="M505" s="9"/>
      <c r="N505" s="9"/>
      <c r="O505" s="9"/>
      <c r="P505" s="9"/>
      <c r="Q505" s="2"/>
      <c r="R505" s="2"/>
      <c r="S505" s="2"/>
      <c r="T505" s="2"/>
      <c r="U505" s="2"/>
      <c r="V505" s="2"/>
      <c r="W505" s="2"/>
      <c r="X505" s="9"/>
      <c r="Y505" s="9"/>
      <c r="Z505" s="9"/>
      <c r="AA505" s="9"/>
      <c r="AB505" s="9"/>
      <c r="AC505" s="2">
        <v>857.13009892947014</v>
      </c>
      <c r="AD505" s="9"/>
      <c r="AE505" s="9"/>
      <c r="AF505" s="2">
        <v>268.98098665470195</v>
      </c>
      <c r="AG505" s="9">
        <v>3.4066868988911074</v>
      </c>
      <c r="AH505" s="9"/>
      <c r="AI505" s="9"/>
      <c r="AJ505" s="9"/>
      <c r="AK505" s="9"/>
      <c r="AL505" s="9"/>
      <c r="AM505" s="15">
        <f>AG505/AF505</f>
        <v>1.2665158758096021E-2</v>
      </c>
      <c r="AN505" s="9"/>
      <c r="AO505" s="9"/>
      <c r="AP505" s="9"/>
      <c r="AQ505" s="2">
        <v>12.31768486717913</v>
      </c>
      <c r="AR505" s="2"/>
      <c r="AS505" s="2">
        <v>276.18850878069537</v>
      </c>
      <c r="AT505" s="2"/>
      <c r="AU505" s="2">
        <v>116.70979115453235</v>
      </c>
      <c r="AV505" s="2">
        <v>217.75409859939117</v>
      </c>
      <c r="AW505" s="2">
        <v>622.97008340179809</v>
      </c>
      <c r="AX505" s="9"/>
      <c r="AY505" s="2"/>
      <c r="AZ505" s="2">
        <f>AC505+AF505+AW505</f>
        <v>1749.0811689859702</v>
      </c>
      <c r="BA505" s="2"/>
      <c r="BB505" s="9">
        <f>AW505/AZ505</f>
        <v>0.35616991049247015</v>
      </c>
      <c r="BC505" s="19"/>
      <c r="BD505" s="2"/>
      <c r="BE505" s="2"/>
      <c r="BF505" s="19"/>
      <c r="BG505" s="19"/>
      <c r="BH505" s="19"/>
      <c r="BI505" s="19"/>
      <c r="BJ505" s="9">
        <f>AC505/AZ505</f>
        <v>0.49004592475624864</v>
      </c>
      <c r="BK505" s="9">
        <f>AF505/AZ505</f>
        <v>0.1537841647512812</v>
      </c>
      <c r="BL505" s="9">
        <f>AW505/AZ505</f>
        <v>0.35616991049247015</v>
      </c>
      <c r="BM505" s="2">
        <v>280.06977835665759</v>
      </c>
      <c r="BN505" s="2">
        <v>77.773594466092277</v>
      </c>
      <c r="BO505" s="2">
        <v>129.53389131600341</v>
      </c>
      <c r="BP505" s="2">
        <v>38.461694055731492</v>
      </c>
      <c r="BQ505" s="2"/>
      <c r="BR505" s="2"/>
      <c r="BS505" s="2"/>
      <c r="BT505" s="2"/>
      <c r="BU505" s="2">
        <v>34.300598518830419</v>
      </c>
      <c r="BV505" s="2"/>
      <c r="BW505" s="9"/>
      <c r="BX505" s="2"/>
      <c r="BY505" s="2"/>
      <c r="BZ505" s="9"/>
      <c r="CA505" s="2"/>
      <c r="CB505" s="2"/>
      <c r="CC505" s="2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</row>
    <row r="506" spans="1:152" hidden="1" x14ac:dyDescent="0.45">
      <c r="A506" t="s">
        <v>119</v>
      </c>
      <c r="C506" s="1">
        <v>39911</v>
      </c>
      <c r="D506" s="2"/>
      <c r="E506" s="1"/>
      <c r="G506">
        <v>128</v>
      </c>
      <c r="H506" t="s">
        <v>106</v>
      </c>
      <c r="I506" s="19">
        <v>8.3000000000000007</v>
      </c>
      <c r="J506">
        <v>750</v>
      </c>
      <c r="K506" s="2">
        <f t="shared" si="6"/>
        <v>160.64257028112448</v>
      </c>
      <c r="L506" s="2"/>
      <c r="M506" s="9"/>
      <c r="N506" s="9"/>
      <c r="O506" s="9"/>
      <c r="P506" s="9"/>
      <c r="Q506" s="2"/>
      <c r="R506" s="2"/>
      <c r="S506" s="2"/>
      <c r="T506" s="2"/>
      <c r="U506" s="2"/>
      <c r="V506" s="2"/>
      <c r="W506" s="2"/>
      <c r="X506" s="9"/>
      <c r="Y506" s="9"/>
      <c r="Z506" s="9"/>
      <c r="AA506" s="9"/>
      <c r="AB506" s="9"/>
      <c r="AC506" s="2"/>
      <c r="AD506" s="9"/>
      <c r="AE506" s="9"/>
      <c r="AF506" s="2"/>
      <c r="AG506" s="9"/>
      <c r="AH506" s="9"/>
      <c r="AI506" s="9"/>
      <c r="AJ506" s="9"/>
      <c r="AK506" s="9"/>
      <c r="AL506" s="9"/>
      <c r="AM506" s="15"/>
      <c r="AN506" s="9"/>
      <c r="AO506" s="9"/>
      <c r="AP506" s="9"/>
      <c r="AQ506" s="2"/>
      <c r="AR506" s="2"/>
      <c r="AS506" s="2"/>
      <c r="AT506" s="2"/>
      <c r="AU506" s="2"/>
      <c r="AV506" s="2"/>
      <c r="AW506" s="2"/>
      <c r="AX506" s="9"/>
      <c r="AY506" s="2"/>
      <c r="AZ506" s="2"/>
      <c r="BA506" s="2"/>
      <c r="BB506" s="9"/>
      <c r="BC506" s="19"/>
      <c r="BD506" s="2"/>
      <c r="BE506" s="2"/>
      <c r="BF506" s="19"/>
      <c r="BG506" s="19"/>
      <c r="BH506" s="19"/>
      <c r="BI506" s="19"/>
      <c r="BJ506" s="19"/>
      <c r="BK506" s="19"/>
      <c r="BL506" s="19"/>
      <c r="BM506" s="2"/>
      <c r="BN506" s="2"/>
      <c r="BO506" s="2"/>
      <c r="BP506" s="2"/>
      <c r="BQ506" s="2"/>
      <c r="BR506" s="2"/>
      <c r="BS506" s="2"/>
      <c r="BT506" s="2"/>
      <c r="BU506" s="2"/>
      <c r="BV506" s="2">
        <v>9.8481026848270847</v>
      </c>
      <c r="BW506" s="9">
        <v>4.9804480144149998</v>
      </c>
      <c r="BX506" s="2"/>
      <c r="BY506" s="2"/>
      <c r="BZ506" s="9"/>
      <c r="CA506" s="2"/>
      <c r="CB506" s="2"/>
      <c r="CC506" s="2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</row>
    <row r="507" spans="1:152" hidden="1" x14ac:dyDescent="0.45">
      <c r="A507" t="s">
        <v>119</v>
      </c>
      <c r="C507" s="1">
        <v>39920</v>
      </c>
      <c r="D507" s="2"/>
      <c r="E507" s="1"/>
      <c r="G507">
        <v>137</v>
      </c>
      <c r="H507" t="s">
        <v>106</v>
      </c>
      <c r="I507" s="19">
        <v>8.3000000000000007</v>
      </c>
      <c r="J507">
        <v>750</v>
      </c>
      <c r="K507" s="2">
        <f t="shared" si="6"/>
        <v>160.64257028112448</v>
      </c>
      <c r="L507" s="2"/>
      <c r="M507" s="9"/>
      <c r="N507" s="9"/>
      <c r="O507" s="9"/>
      <c r="P507" s="9"/>
      <c r="Q507" s="2"/>
      <c r="R507" s="2"/>
      <c r="S507" s="2"/>
      <c r="T507" s="2"/>
      <c r="U507" s="2"/>
      <c r="V507" s="2"/>
      <c r="W507" s="2"/>
      <c r="X507" s="9"/>
      <c r="Y507" s="9"/>
      <c r="Z507" s="9"/>
      <c r="AA507" s="9"/>
      <c r="AB507" s="9"/>
      <c r="AC507" s="2"/>
      <c r="AD507" s="9"/>
      <c r="AE507" s="9"/>
      <c r="AF507" s="2"/>
      <c r="AG507" s="9"/>
      <c r="AH507" s="9"/>
      <c r="AI507" s="9"/>
      <c r="AJ507" s="9"/>
      <c r="AK507" s="9"/>
      <c r="AL507" s="9"/>
      <c r="AM507" s="15"/>
      <c r="AN507" s="9"/>
      <c r="AO507" s="9"/>
      <c r="AP507" s="9"/>
      <c r="AQ507" s="2"/>
      <c r="AR507" s="2"/>
      <c r="AS507" s="2"/>
      <c r="AT507" s="2"/>
      <c r="AU507" s="2"/>
      <c r="AV507" s="2"/>
      <c r="AW507" s="2"/>
      <c r="AX507" s="9"/>
      <c r="AY507" s="2"/>
      <c r="AZ507" s="2"/>
      <c r="BA507" s="2"/>
      <c r="BB507" s="9"/>
      <c r="BC507" s="19"/>
      <c r="BD507" s="2"/>
      <c r="BE507" s="2"/>
      <c r="BF507" s="19"/>
      <c r="BG507" s="19"/>
      <c r="BH507" s="19"/>
      <c r="BI507" s="19"/>
      <c r="BJ507" s="19"/>
      <c r="BK507" s="19"/>
      <c r="BL507" s="19"/>
      <c r="BM507" s="2"/>
      <c r="BN507" s="2"/>
      <c r="BO507" s="2"/>
      <c r="BP507" s="2"/>
      <c r="BQ507" s="2"/>
      <c r="BR507" s="2"/>
      <c r="BS507" s="2"/>
      <c r="BT507" s="2"/>
      <c r="BU507" s="2"/>
      <c r="BV507" s="2">
        <v>15.391513928591449</v>
      </c>
      <c r="BW507" s="9">
        <v>5.3106499238602831</v>
      </c>
      <c r="BX507" s="2"/>
      <c r="BY507" s="2"/>
      <c r="BZ507" s="9"/>
      <c r="CA507" s="2"/>
      <c r="CB507" s="2"/>
      <c r="CC507" s="2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</row>
    <row r="508" spans="1:152" hidden="1" x14ac:dyDescent="0.45">
      <c r="A508" t="s">
        <v>119</v>
      </c>
      <c r="C508" s="1">
        <v>39925</v>
      </c>
      <c r="D508" s="2"/>
      <c r="E508" s="1"/>
      <c r="G508">
        <v>142</v>
      </c>
      <c r="H508" t="s">
        <v>106</v>
      </c>
      <c r="I508" s="19">
        <v>8.3000000000000007</v>
      </c>
      <c r="J508">
        <v>750</v>
      </c>
      <c r="K508" s="2">
        <f t="shared" si="6"/>
        <v>160.64257028112448</v>
      </c>
      <c r="L508" s="2"/>
      <c r="M508" s="9"/>
      <c r="N508" s="9"/>
      <c r="O508" s="9"/>
      <c r="P508" s="9"/>
      <c r="Q508" s="2"/>
      <c r="R508" s="2"/>
      <c r="S508" s="2"/>
      <c r="T508" s="2"/>
      <c r="U508" s="2"/>
      <c r="V508" s="2"/>
      <c r="W508" s="2"/>
      <c r="X508" s="9"/>
      <c r="Y508" s="9"/>
      <c r="Z508" s="9"/>
      <c r="AA508" s="9"/>
      <c r="AB508" s="9"/>
      <c r="AC508" s="2"/>
      <c r="AD508" s="9"/>
      <c r="AE508" s="9"/>
      <c r="AF508" s="2"/>
      <c r="AG508" s="9"/>
      <c r="AH508" s="9"/>
      <c r="AI508" s="9"/>
      <c r="AJ508" s="9"/>
      <c r="AK508" s="9"/>
      <c r="AL508" s="9"/>
      <c r="AM508" s="15"/>
      <c r="AN508" s="9"/>
      <c r="AO508" s="9"/>
      <c r="AP508" s="9"/>
      <c r="AQ508" s="2"/>
      <c r="AR508" s="2"/>
      <c r="AS508" s="2"/>
      <c r="AT508" s="2"/>
      <c r="AU508" s="2"/>
      <c r="AV508" s="2"/>
      <c r="AW508" s="2"/>
      <c r="AX508" s="9"/>
      <c r="AY508" s="2"/>
      <c r="AZ508" s="2"/>
      <c r="BA508" s="2"/>
      <c r="BB508" s="9"/>
      <c r="BC508" s="19"/>
      <c r="BD508" s="2"/>
      <c r="BE508" s="2"/>
      <c r="BF508" s="19"/>
      <c r="BG508" s="19"/>
      <c r="BH508" s="19"/>
      <c r="BI508" s="19"/>
      <c r="BJ508" s="19"/>
      <c r="BK508" s="19"/>
      <c r="BL508" s="19"/>
      <c r="BM508" s="2"/>
      <c r="BN508" s="2"/>
      <c r="BO508" s="2"/>
      <c r="BP508" s="2"/>
      <c r="BQ508" s="2"/>
      <c r="BR508" s="2"/>
      <c r="BS508" s="2"/>
      <c r="BT508" s="2"/>
      <c r="BU508" s="2"/>
      <c r="BV508" s="2">
        <v>21.762606729817094</v>
      </c>
      <c r="BW508" s="9">
        <v>5.4817496944577293</v>
      </c>
      <c r="BX508" s="2"/>
      <c r="BY508" s="2"/>
      <c r="BZ508" s="9"/>
      <c r="CA508" s="2"/>
      <c r="CB508" s="2"/>
      <c r="CC508" s="2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</row>
    <row r="509" spans="1:152" hidden="1" x14ac:dyDescent="0.45">
      <c r="A509" t="s">
        <v>119</v>
      </c>
      <c r="C509" s="1">
        <v>39932</v>
      </c>
      <c r="D509" s="2"/>
      <c r="E509" s="1"/>
      <c r="G509">
        <v>149</v>
      </c>
      <c r="H509" t="s">
        <v>106</v>
      </c>
      <c r="I509" s="19">
        <v>8.3000000000000007</v>
      </c>
      <c r="J509">
        <v>750</v>
      </c>
      <c r="K509" s="2">
        <f t="shared" si="6"/>
        <v>160.64257028112448</v>
      </c>
      <c r="L509" s="2"/>
      <c r="M509" s="9"/>
      <c r="N509" s="9"/>
      <c r="O509" s="9"/>
      <c r="P509" s="9"/>
      <c r="Q509" s="2"/>
      <c r="R509" s="2"/>
      <c r="S509" s="2"/>
      <c r="T509" s="2"/>
      <c r="U509" s="2"/>
      <c r="V509" s="2"/>
      <c r="W509" s="2"/>
      <c r="X509" s="9"/>
      <c r="Y509" s="9"/>
      <c r="Z509" s="9"/>
      <c r="AA509" s="9"/>
      <c r="AB509" s="9"/>
      <c r="AC509" s="2"/>
      <c r="AD509" s="9"/>
      <c r="AE509" s="9"/>
      <c r="AF509" s="2"/>
      <c r="AG509" s="9"/>
      <c r="AH509" s="9"/>
      <c r="AI509" s="9"/>
      <c r="AJ509" s="9"/>
      <c r="AK509" s="9"/>
      <c r="AL509" s="9"/>
      <c r="AM509" s="15"/>
      <c r="AN509" s="9"/>
      <c r="AO509" s="9"/>
      <c r="AP509" s="9"/>
      <c r="AQ509" s="2"/>
      <c r="AR509" s="2"/>
      <c r="AS509" s="2"/>
      <c r="AT509" s="2"/>
      <c r="AU509" s="2"/>
      <c r="AV509" s="2"/>
      <c r="AW509" s="2"/>
      <c r="AX509" s="9"/>
      <c r="AY509" s="2"/>
      <c r="AZ509" s="2"/>
      <c r="BA509" s="2"/>
      <c r="BB509" s="9"/>
      <c r="BC509" s="19"/>
      <c r="BD509" s="2"/>
      <c r="BE509" s="2"/>
      <c r="BF509" s="19"/>
      <c r="BG509" s="19"/>
      <c r="BH509" s="19"/>
      <c r="BI509" s="19"/>
      <c r="BJ509" s="19"/>
      <c r="BK509" s="19"/>
      <c r="BL509" s="19"/>
      <c r="BM509" s="2"/>
      <c r="BN509" s="2"/>
      <c r="BO509" s="2"/>
      <c r="BP509" s="2"/>
      <c r="BQ509" s="2"/>
      <c r="BR509" s="2"/>
      <c r="BS509" s="2"/>
      <c r="BT509" s="2"/>
      <c r="BU509" s="2"/>
      <c r="BV509" s="2">
        <v>27.072473516058526</v>
      </c>
      <c r="BW509" s="9">
        <v>5.4817496944577293</v>
      </c>
      <c r="BX509" s="2"/>
      <c r="BY509" s="2"/>
      <c r="BZ509" s="9"/>
      <c r="CA509" s="2"/>
      <c r="CB509" s="2"/>
      <c r="CC509" s="2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</row>
    <row r="510" spans="1:152" hidden="1" x14ac:dyDescent="0.45">
      <c r="A510" t="s">
        <v>119</v>
      </c>
      <c r="C510" s="1">
        <v>39939</v>
      </c>
      <c r="D510" s="2"/>
      <c r="E510" s="1"/>
      <c r="G510">
        <v>156</v>
      </c>
      <c r="H510" t="s">
        <v>106</v>
      </c>
      <c r="I510" s="19">
        <v>8.3000000000000007</v>
      </c>
      <c r="J510">
        <v>750</v>
      </c>
      <c r="K510" s="2">
        <f t="shared" si="6"/>
        <v>160.64257028112448</v>
      </c>
      <c r="L510" s="2"/>
      <c r="M510" s="9"/>
      <c r="N510" s="9"/>
      <c r="O510" s="9"/>
      <c r="P510" s="9"/>
      <c r="Q510" s="2"/>
      <c r="R510" s="2"/>
      <c r="S510" s="2"/>
      <c r="T510" s="2"/>
      <c r="U510" s="2"/>
      <c r="V510" s="2"/>
      <c r="W510" s="2"/>
      <c r="X510" s="9"/>
      <c r="Y510" s="9"/>
      <c r="Z510" s="9"/>
      <c r="AA510" s="9"/>
      <c r="AB510" s="9"/>
      <c r="AC510" s="2"/>
      <c r="AD510" s="9"/>
      <c r="AE510" s="9"/>
      <c r="AF510" s="2"/>
      <c r="AG510" s="9"/>
      <c r="AH510" s="9"/>
      <c r="AI510" s="9"/>
      <c r="AJ510" s="9"/>
      <c r="AK510" s="9"/>
      <c r="AL510" s="9"/>
      <c r="AM510" s="15"/>
      <c r="AN510" s="9"/>
      <c r="AO510" s="9"/>
      <c r="AP510" s="9"/>
      <c r="AQ510" s="2"/>
      <c r="AR510" s="2"/>
      <c r="AS510" s="2"/>
      <c r="AT510" s="2"/>
      <c r="AU510" s="2"/>
      <c r="AV510" s="2"/>
      <c r="AW510" s="2"/>
      <c r="AX510" s="9"/>
      <c r="AY510" s="2"/>
      <c r="AZ510" s="2"/>
      <c r="BA510" s="2"/>
      <c r="BB510" s="9"/>
      <c r="BC510" s="19"/>
      <c r="BD510" s="2"/>
      <c r="BE510" s="2"/>
      <c r="BF510" s="19"/>
      <c r="BG510" s="19"/>
      <c r="BH510" s="19"/>
      <c r="BI510" s="19"/>
      <c r="BJ510" s="19"/>
      <c r="BK510" s="19"/>
      <c r="BL510" s="19"/>
      <c r="BM510" s="2"/>
      <c r="BN510" s="2"/>
      <c r="BO510" s="2"/>
      <c r="BP510" s="2"/>
      <c r="BQ510" s="2"/>
      <c r="BR510" s="2"/>
      <c r="BS510" s="2"/>
      <c r="BT510" s="2"/>
      <c r="BU510" s="2"/>
      <c r="BV510" s="2">
        <v>41.483100723053653</v>
      </c>
      <c r="BW510" s="9">
        <v>5.3106499238602831</v>
      </c>
      <c r="BX510" s="2"/>
      <c r="BY510" s="2"/>
      <c r="BZ510" s="9"/>
      <c r="CA510" s="2"/>
      <c r="CB510" s="2"/>
      <c r="CC510" s="2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</row>
    <row r="511" spans="1:152" hidden="1" x14ac:dyDescent="0.45">
      <c r="A511" t="s">
        <v>119</v>
      </c>
      <c r="C511" s="1">
        <v>39946</v>
      </c>
      <c r="D511" s="2">
        <v>9</v>
      </c>
      <c r="E511" s="1" t="s">
        <v>196</v>
      </c>
      <c r="F511" t="s">
        <v>15</v>
      </c>
      <c r="G511">
        <v>163</v>
      </c>
      <c r="H511" t="s">
        <v>106</v>
      </c>
      <c r="I511" s="19">
        <v>8.3000000000000007</v>
      </c>
      <c r="J511">
        <v>750</v>
      </c>
      <c r="K511" s="2">
        <f t="shared" si="6"/>
        <v>160.64257028112448</v>
      </c>
      <c r="L511" s="2"/>
      <c r="M511" s="9"/>
      <c r="N511" s="9"/>
      <c r="O511" s="9"/>
      <c r="P511" s="9"/>
      <c r="Q511" s="2"/>
      <c r="R511" s="2"/>
      <c r="S511" s="2"/>
      <c r="T511" s="2"/>
      <c r="U511" s="2"/>
      <c r="V511" s="2">
        <v>163</v>
      </c>
      <c r="W511" s="2"/>
      <c r="X511" s="9"/>
      <c r="Y511" s="9"/>
      <c r="Z511" s="9"/>
      <c r="AA511" s="9"/>
      <c r="AB511" s="9"/>
      <c r="AC511" s="2"/>
      <c r="AD511" s="9"/>
      <c r="AE511" s="9"/>
      <c r="AF511" s="2"/>
      <c r="AG511" s="9"/>
      <c r="AH511" s="9"/>
      <c r="AI511" s="9"/>
      <c r="AJ511" s="9"/>
      <c r="AK511" s="9"/>
      <c r="AL511" s="9"/>
      <c r="AM511" s="15"/>
      <c r="AN511" s="9"/>
      <c r="AO511" s="9"/>
      <c r="AP511" s="9"/>
      <c r="AQ511" s="2"/>
      <c r="AR511" s="2"/>
      <c r="AS511" s="2"/>
      <c r="AT511" s="2"/>
      <c r="AU511" s="2"/>
      <c r="AV511" s="2"/>
      <c r="AW511" s="2"/>
      <c r="AX511" s="9"/>
      <c r="AY511" s="2"/>
      <c r="AZ511" s="2"/>
      <c r="BA511" s="2"/>
      <c r="BB511" s="9"/>
      <c r="BC511" s="19"/>
      <c r="BD511" s="2"/>
      <c r="BE511" s="2"/>
      <c r="BF511" s="19"/>
      <c r="BG511" s="19"/>
      <c r="BH511" s="19"/>
      <c r="BI511" s="19"/>
      <c r="BJ511" s="19"/>
      <c r="BK511" s="19"/>
      <c r="BL511" s="19"/>
      <c r="BM511" s="2"/>
      <c r="BN511" s="2"/>
      <c r="BO511" s="2"/>
      <c r="BP511" s="2"/>
      <c r="BQ511" s="2"/>
      <c r="BR511" s="2"/>
      <c r="BS511" s="2"/>
      <c r="BT511" s="2"/>
      <c r="BU511" s="2"/>
      <c r="BV511" s="2">
        <v>60.67298170879809</v>
      </c>
      <c r="BW511" s="9">
        <v>5.3487499999999999</v>
      </c>
      <c r="BX511" s="2"/>
      <c r="BY511" s="2"/>
      <c r="BZ511" s="9"/>
      <c r="CA511" s="2"/>
      <c r="CB511" s="2"/>
      <c r="CC511" s="2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</row>
    <row r="512" spans="1:152" hidden="1" x14ac:dyDescent="0.45">
      <c r="A512" t="s">
        <v>119</v>
      </c>
      <c r="C512" s="1">
        <v>39953</v>
      </c>
      <c r="D512" s="2">
        <v>10</v>
      </c>
      <c r="E512" s="1" t="s">
        <v>97</v>
      </c>
      <c r="F512" t="s">
        <v>16</v>
      </c>
      <c r="G512">
        <v>170</v>
      </c>
      <c r="H512" t="s">
        <v>106</v>
      </c>
      <c r="I512" s="19">
        <v>8.3000000000000007</v>
      </c>
      <c r="J512">
        <v>750</v>
      </c>
      <c r="K512" s="2">
        <f t="shared" si="6"/>
        <v>160.64257028112448</v>
      </c>
      <c r="L512" s="2"/>
      <c r="M512" s="9"/>
      <c r="N512" s="9"/>
      <c r="O512" s="9"/>
      <c r="P512" s="9"/>
      <c r="Q512" s="2"/>
      <c r="R512" s="2"/>
      <c r="S512" s="2"/>
      <c r="T512" s="2"/>
      <c r="U512" s="2"/>
      <c r="V512" s="2"/>
      <c r="W512" s="2"/>
      <c r="X512" s="9"/>
      <c r="Y512" s="9"/>
      <c r="Z512" s="9"/>
      <c r="AA512" s="9"/>
      <c r="AB512" s="9"/>
      <c r="AC512" s="2"/>
      <c r="AD512" s="9"/>
      <c r="AE512" s="9"/>
      <c r="AF512" s="2"/>
      <c r="AG512" s="9"/>
      <c r="AH512" s="9"/>
      <c r="AI512" s="9"/>
      <c r="AJ512" s="9"/>
      <c r="AK512" s="9"/>
      <c r="AL512" s="9"/>
      <c r="AM512" s="15"/>
      <c r="AN512" s="9"/>
      <c r="AO512" s="9"/>
      <c r="AP512" s="9"/>
      <c r="AQ512" s="2"/>
      <c r="AR512" s="2"/>
      <c r="AS512" s="2"/>
      <c r="AT512" s="2"/>
      <c r="AU512" s="2"/>
      <c r="AV512" s="2">
        <v>588.63869443649628</v>
      </c>
      <c r="AW512" s="2"/>
      <c r="AX512" s="9"/>
      <c r="AY512" s="2"/>
      <c r="AZ512" s="2"/>
      <c r="BA512" s="2"/>
      <c r="BB512" s="9"/>
      <c r="BC512" s="19">
        <v>36.35513033563668</v>
      </c>
      <c r="BD512" s="2">
        <v>214.00036456837836</v>
      </c>
      <c r="BE512" s="2"/>
      <c r="BF512" s="19">
        <v>9.427328835611382</v>
      </c>
      <c r="BG512" s="19"/>
      <c r="BH512" s="19"/>
      <c r="BI512" s="19"/>
      <c r="BJ512" s="19"/>
      <c r="BK512" s="19"/>
      <c r="BL512" s="19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9"/>
      <c r="BX512" s="2"/>
      <c r="BY512" s="2"/>
      <c r="BZ512" s="9"/>
      <c r="CA512" s="2"/>
      <c r="CB512" s="2"/>
      <c r="CC512" s="2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</row>
    <row r="513" spans="1:152" hidden="1" x14ac:dyDescent="0.45">
      <c r="A513" t="s">
        <v>119</v>
      </c>
      <c r="C513" s="1">
        <v>39954</v>
      </c>
      <c r="D513" s="2"/>
      <c r="E513" s="1"/>
      <c r="G513">
        <v>171</v>
      </c>
      <c r="H513" t="s">
        <v>106</v>
      </c>
      <c r="I513" s="19">
        <v>8.3000000000000007</v>
      </c>
      <c r="J513">
        <v>750</v>
      </c>
      <c r="K513" s="2">
        <f t="shared" si="6"/>
        <v>160.64257028112448</v>
      </c>
      <c r="L513" s="2"/>
      <c r="M513" s="9"/>
      <c r="N513" s="9"/>
      <c r="O513" s="9"/>
      <c r="P513" s="9"/>
      <c r="Q513" s="2"/>
      <c r="R513" s="2"/>
      <c r="S513" s="2"/>
      <c r="T513" s="2"/>
      <c r="U513" s="2"/>
      <c r="V513" s="2"/>
      <c r="W513" s="2"/>
      <c r="X513" s="9"/>
      <c r="Y513" s="9"/>
      <c r="Z513" s="9"/>
      <c r="AA513" s="9"/>
      <c r="AB513" s="9"/>
      <c r="AC513" s="2"/>
      <c r="AD513" s="9"/>
      <c r="AE513" s="9"/>
      <c r="AF513" s="2"/>
      <c r="AG513" s="9"/>
      <c r="AH513" s="9"/>
      <c r="AI513" s="9"/>
      <c r="AJ513" s="9"/>
      <c r="AK513" s="9"/>
      <c r="AL513" s="9"/>
      <c r="AM513" s="15"/>
      <c r="AN513" s="9"/>
      <c r="AO513" s="9"/>
      <c r="AP513" s="9"/>
      <c r="AQ513" s="2"/>
      <c r="AR513" s="2"/>
      <c r="AS513" s="2"/>
      <c r="AT513" s="2"/>
      <c r="AU513" s="2"/>
      <c r="AV513" s="2"/>
      <c r="AW513" s="2"/>
      <c r="AX513" s="9"/>
      <c r="AY513" s="2"/>
      <c r="AZ513" s="2"/>
      <c r="BA513" s="2"/>
      <c r="BB513" s="9"/>
      <c r="BC513" s="19"/>
      <c r="BD513" s="2"/>
      <c r="BE513" s="2"/>
      <c r="BF513" s="19"/>
      <c r="BG513" s="19"/>
      <c r="BH513" s="19"/>
      <c r="BI513" s="19"/>
      <c r="BJ513" s="19"/>
      <c r="BK513" s="19"/>
      <c r="BL513" s="19"/>
      <c r="BM513" s="2"/>
      <c r="BN513" s="2"/>
      <c r="BO513" s="2"/>
      <c r="BP513" s="2"/>
      <c r="BQ513" s="2"/>
      <c r="BR513" s="2"/>
      <c r="BS513" s="2"/>
      <c r="BT513" s="2"/>
      <c r="BU513" s="2"/>
      <c r="BV513" s="2">
        <v>92.182799917792337</v>
      </c>
      <c r="BW513" s="9">
        <v>6.2759259259259297</v>
      </c>
      <c r="BX513" s="2"/>
      <c r="BY513" s="2"/>
      <c r="BZ513" s="9"/>
      <c r="CA513" s="2"/>
      <c r="CB513" s="2"/>
      <c r="CC513" s="2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</row>
    <row r="514" spans="1:152" hidden="1" x14ac:dyDescent="0.45">
      <c r="A514" t="s">
        <v>119</v>
      </c>
      <c r="C514" s="1">
        <v>39960</v>
      </c>
      <c r="D514" s="2"/>
      <c r="E514" s="1"/>
      <c r="G514">
        <v>177</v>
      </c>
      <c r="H514" t="s">
        <v>106</v>
      </c>
      <c r="I514" s="19">
        <v>8.3000000000000007</v>
      </c>
      <c r="J514">
        <v>750</v>
      </c>
      <c r="K514" s="2">
        <f t="shared" si="6"/>
        <v>160.64257028112448</v>
      </c>
      <c r="L514" s="2"/>
      <c r="M514" s="9"/>
      <c r="N514" s="9"/>
      <c r="O514" s="9"/>
      <c r="P514" s="9"/>
      <c r="Q514" s="2"/>
      <c r="R514" s="2"/>
      <c r="S514" s="2"/>
      <c r="T514" s="2"/>
      <c r="U514" s="2"/>
      <c r="V514" s="2"/>
      <c r="W514" s="2"/>
      <c r="X514" s="9"/>
      <c r="Y514" s="9"/>
      <c r="Z514" s="9"/>
      <c r="AA514" s="9"/>
      <c r="AB514" s="9"/>
      <c r="AC514" s="2"/>
      <c r="AD514" s="9"/>
      <c r="AE514" s="9"/>
      <c r="AF514" s="2"/>
      <c r="AG514" s="9"/>
      <c r="AH514" s="9"/>
      <c r="AI514" s="9"/>
      <c r="AJ514" s="9"/>
      <c r="AK514" s="9"/>
      <c r="AL514" s="9"/>
      <c r="AM514" s="15"/>
      <c r="AN514" s="9"/>
      <c r="AO514" s="9"/>
      <c r="AP514" s="9"/>
      <c r="AQ514" s="2"/>
      <c r="AR514" s="2"/>
      <c r="AS514" s="2"/>
      <c r="AT514" s="2"/>
      <c r="AU514" s="2"/>
      <c r="AV514" s="2"/>
      <c r="AW514" s="2"/>
      <c r="AX514" s="9"/>
      <c r="AY514" s="2"/>
      <c r="AZ514" s="2"/>
      <c r="BA514" s="2"/>
      <c r="BB514" s="9"/>
      <c r="BC514" s="19"/>
      <c r="BD514" s="2"/>
      <c r="BE514" s="2"/>
      <c r="BF514" s="19"/>
      <c r="BG514" s="19"/>
      <c r="BH514" s="19"/>
      <c r="BI514" s="19"/>
      <c r="BJ514" s="19"/>
      <c r="BK514" s="19"/>
      <c r="BL514" s="19"/>
      <c r="BM514" s="2"/>
      <c r="BN514" s="2"/>
      <c r="BO514" s="2"/>
      <c r="BP514" s="2"/>
      <c r="BQ514" s="2"/>
      <c r="BR514" s="2"/>
      <c r="BS514" s="2"/>
      <c r="BT514" s="2"/>
      <c r="BU514" s="2"/>
      <c r="BV514" s="2">
        <v>100</v>
      </c>
      <c r="BW514" s="9">
        <v>6.4759259259259299</v>
      </c>
      <c r="BX514" s="2"/>
      <c r="BY514" s="2"/>
      <c r="BZ514" s="9"/>
      <c r="CA514" s="2"/>
      <c r="CB514" s="2"/>
      <c r="CC514" s="2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</row>
    <row r="515" spans="1:152" hidden="1" x14ac:dyDescent="0.45">
      <c r="A515" t="s">
        <v>125</v>
      </c>
      <c r="C515" s="1">
        <v>39801</v>
      </c>
      <c r="D515" s="2">
        <v>1</v>
      </c>
      <c r="E515" s="1" t="s">
        <v>198</v>
      </c>
      <c r="F515" t="s">
        <v>10</v>
      </c>
      <c r="G515" s="2">
        <v>0</v>
      </c>
      <c r="H515" t="s">
        <v>103</v>
      </c>
      <c r="I515" s="19">
        <v>8.1</v>
      </c>
      <c r="J515">
        <v>750</v>
      </c>
      <c r="K515" s="2">
        <f t="shared" si="6"/>
        <v>164.6090534979424</v>
      </c>
      <c r="L515" s="2"/>
      <c r="M515" s="9"/>
      <c r="N515" s="9"/>
      <c r="O515" s="9"/>
      <c r="P515" s="9"/>
      <c r="Q515" s="2"/>
      <c r="R515" s="2"/>
      <c r="S515" s="2"/>
      <c r="T515" s="2"/>
      <c r="U515" s="2"/>
      <c r="V515" s="2"/>
      <c r="W515" s="2"/>
      <c r="X515" s="9"/>
      <c r="Y515" s="9"/>
      <c r="Z515" s="9"/>
      <c r="AA515" s="9"/>
      <c r="AB515" s="9"/>
      <c r="AC515" s="2"/>
      <c r="AD515" s="9"/>
      <c r="AE515" s="9"/>
      <c r="AF515" s="2"/>
      <c r="AG515" s="9"/>
      <c r="AH515" s="9"/>
      <c r="AI515" s="9"/>
      <c r="AJ515" s="9"/>
      <c r="AK515" s="9"/>
      <c r="AL515" s="9"/>
      <c r="AM515" s="15"/>
      <c r="AN515" s="9"/>
      <c r="AO515" s="9"/>
      <c r="AP515" s="9"/>
      <c r="AQ515" s="2">
        <v>0</v>
      </c>
      <c r="AR515" s="2"/>
      <c r="AS515" s="2">
        <v>0</v>
      </c>
      <c r="AT515" s="2"/>
      <c r="AU515" s="2">
        <v>0</v>
      </c>
      <c r="AV515" s="2">
        <v>0</v>
      </c>
      <c r="AW515" s="2"/>
      <c r="AX515" s="9"/>
      <c r="AY515" s="2"/>
      <c r="AZ515" s="2"/>
      <c r="BA515" s="2"/>
      <c r="BB515" s="9"/>
      <c r="BC515" s="19"/>
      <c r="BD515" s="2"/>
      <c r="BE515" s="2"/>
      <c r="BF515" s="19"/>
      <c r="BG515" s="19"/>
      <c r="BH515" s="19"/>
      <c r="BI515" s="19"/>
      <c r="BJ515" s="19"/>
      <c r="BK515" s="19"/>
      <c r="BL515" s="19"/>
      <c r="BM515" s="2">
        <v>0</v>
      </c>
      <c r="BN515" s="2">
        <v>0</v>
      </c>
      <c r="BO515" s="2">
        <v>0</v>
      </c>
      <c r="BP515" s="2">
        <v>0</v>
      </c>
      <c r="BQ515" s="2"/>
      <c r="BR515" s="2"/>
      <c r="BS515" s="2"/>
      <c r="BT515" s="2"/>
      <c r="BU515" s="2">
        <v>0</v>
      </c>
      <c r="BV515" s="2"/>
      <c r="BW515" s="9"/>
      <c r="BX515" s="2"/>
      <c r="BY515" s="2"/>
      <c r="BZ515" s="9"/>
      <c r="CA515" s="2"/>
      <c r="CB515" s="2"/>
      <c r="CC515" s="2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</row>
    <row r="516" spans="1:152" hidden="1" x14ac:dyDescent="0.45">
      <c r="A516" t="s">
        <v>125</v>
      </c>
      <c r="C516" s="1">
        <v>39819</v>
      </c>
      <c r="D516" s="2"/>
      <c r="E516" s="1"/>
      <c r="G516">
        <v>18</v>
      </c>
      <c r="H516" t="s">
        <v>103</v>
      </c>
      <c r="I516" s="19">
        <v>8.1</v>
      </c>
      <c r="J516">
        <v>750</v>
      </c>
      <c r="K516" s="2">
        <f t="shared" si="6"/>
        <v>164.6090534979424</v>
      </c>
      <c r="L516" s="2"/>
      <c r="M516" s="9"/>
      <c r="N516" s="19">
        <v>5.6</v>
      </c>
      <c r="O516" s="19"/>
      <c r="P516" s="19"/>
      <c r="Q516" s="2"/>
      <c r="R516" s="2"/>
      <c r="S516" s="2"/>
      <c r="T516" s="2"/>
      <c r="U516" s="2"/>
      <c r="V516" s="2"/>
      <c r="W516" s="2"/>
      <c r="X516" s="9"/>
      <c r="Y516" s="9"/>
      <c r="Z516" s="9"/>
      <c r="AA516" s="9"/>
      <c r="AB516" s="9"/>
      <c r="AC516" s="2"/>
      <c r="AD516" s="9"/>
      <c r="AE516" s="9"/>
      <c r="AF516" s="2"/>
      <c r="AG516" s="9"/>
      <c r="AH516" s="9"/>
      <c r="AI516" s="9"/>
      <c r="AJ516" s="9"/>
      <c r="AK516" s="9"/>
      <c r="AL516" s="9"/>
      <c r="AM516" s="15"/>
      <c r="AN516" s="9"/>
      <c r="AO516" s="9"/>
      <c r="AP516" s="9"/>
      <c r="AQ516" s="2"/>
      <c r="AR516" s="2"/>
      <c r="AS516" s="2"/>
      <c r="AT516" s="2"/>
      <c r="AU516" s="2"/>
      <c r="AV516" s="2"/>
      <c r="AW516" s="2"/>
      <c r="AX516" s="9"/>
      <c r="AY516" s="2"/>
      <c r="AZ516" s="2"/>
      <c r="BA516" s="2"/>
      <c r="BB516" s="9"/>
      <c r="BC516" s="19"/>
      <c r="BD516" s="2"/>
      <c r="BE516" s="2"/>
      <c r="BF516" s="19"/>
      <c r="BG516" s="19"/>
      <c r="BH516" s="19"/>
      <c r="BI516" s="19"/>
      <c r="BJ516" s="19"/>
      <c r="BK516" s="19"/>
      <c r="BL516" s="19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9"/>
      <c r="BX516" s="2"/>
      <c r="BY516" s="2"/>
      <c r="BZ516" s="9"/>
      <c r="CA516" s="2"/>
      <c r="CB516" s="2"/>
      <c r="CC516" s="2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</row>
    <row r="517" spans="1:152" hidden="1" x14ac:dyDescent="0.45">
      <c r="A517" t="s">
        <v>125</v>
      </c>
      <c r="C517" s="1">
        <v>39820</v>
      </c>
      <c r="D517" s="2"/>
      <c r="E517" s="1"/>
      <c r="G517" s="2">
        <v>19</v>
      </c>
      <c r="H517" t="s">
        <v>103</v>
      </c>
      <c r="I517" s="19">
        <v>8.1</v>
      </c>
      <c r="J517">
        <v>750</v>
      </c>
      <c r="K517" s="2">
        <f t="shared" si="6"/>
        <v>164.6090534979424</v>
      </c>
      <c r="L517" s="2"/>
      <c r="M517" s="9"/>
      <c r="N517" s="9"/>
      <c r="O517" s="9"/>
      <c r="P517" s="9"/>
      <c r="Q517" s="2"/>
      <c r="R517" s="2"/>
      <c r="S517" s="2"/>
      <c r="T517" s="2"/>
      <c r="U517" s="2"/>
      <c r="V517" s="2"/>
      <c r="W517" s="2"/>
      <c r="X517" s="9"/>
      <c r="Y517" s="9"/>
      <c r="Z517" s="9"/>
      <c r="AA517" s="9"/>
      <c r="AB517" s="9"/>
      <c r="AC517" s="2"/>
      <c r="AD517" s="9"/>
      <c r="AE517" s="9"/>
      <c r="AF517" s="2"/>
      <c r="AG517" s="9">
        <v>0.2397474342105263</v>
      </c>
      <c r="AH517" s="9"/>
      <c r="AI517" s="9"/>
      <c r="AJ517" s="9"/>
      <c r="AK517" s="9"/>
      <c r="AL517" s="9"/>
      <c r="AM517" s="15"/>
      <c r="AN517" s="9"/>
      <c r="AO517" s="9"/>
      <c r="AP517" s="9"/>
      <c r="AQ517" s="2">
        <v>0</v>
      </c>
      <c r="AR517" s="2"/>
      <c r="AS517" s="2">
        <v>0</v>
      </c>
      <c r="AT517" s="2"/>
      <c r="AU517" s="2">
        <v>0</v>
      </c>
      <c r="AV517" s="2">
        <v>0</v>
      </c>
      <c r="AW517" s="2"/>
      <c r="AX517" s="9"/>
      <c r="AY517" s="2"/>
      <c r="AZ517" s="2"/>
      <c r="BA517" s="2"/>
      <c r="BB517" s="9"/>
      <c r="BC517" s="19"/>
      <c r="BD517" s="2"/>
      <c r="BE517" s="2"/>
      <c r="BF517" s="19"/>
      <c r="BG517" s="19"/>
      <c r="BH517" s="19"/>
      <c r="BI517" s="19"/>
      <c r="BJ517" s="19"/>
      <c r="BK517" s="19"/>
      <c r="BL517" s="19"/>
      <c r="BM517" s="2">
        <v>0</v>
      </c>
      <c r="BN517" s="2">
        <v>0</v>
      </c>
      <c r="BO517" s="2">
        <v>0</v>
      </c>
      <c r="BP517" s="2">
        <v>0</v>
      </c>
      <c r="BQ517" s="2"/>
      <c r="BR517" s="2"/>
      <c r="BS517" s="2"/>
      <c r="BT517" s="2"/>
      <c r="BU517" s="2">
        <v>0</v>
      </c>
      <c r="BV517" s="2"/>
      <c r="BW517" s="9"/>
      <c r="BX517" s="2"/>
      <c r="BY517" s="2"/>
      <c r="BZ517" s="9"/>
      <c r="CA517" s="2"/>
      <c r="CB517" s="2"/>
      <c r="CC517" s="2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</row>
    <row r="518" spans="1:152" hidden="1" x14ac:dyDescent="0.45">
      <c r="A518" t="s">
        <v>125</v>
      </c>
      <c r="C518" s="1">
        <v>39824</v>
      </c>
      <c r="D518" s="2">
        <v>4</v>
      </c>
      <c r="E518" t="s">
        <v>199</v>
      </c>
      <c r="F518" t="s">
        <v>12</v>
      </c>
      <c r="G518">
        <v>23</v>
      </c>
      <c r="H518" t="s">
        <v>103</v>
      </c>
      <c r="I518" s="19">
        <v>8.1</v>
      </c>
      <c r="J518">
        <v>750</v>
      </c>
      <c r="K518" s="2">
        <f t="shared" si="6"/>
        <v>164.6090534979424</v>
      </c>
      <c r="L518" s="2"/>
      <c r="M518" s="9"/>
      <c r="N518" s="9"/>
      <c r="O518" s="9"/>
      <c r="P518" s="9"/>
      <c r="Q518" s="2"/>
      <c r="R518" s="2">
        <v>23</v>
      </c>
      <c r="S518" s="2"/>
      <c r="T518" s="2"/>
      <c r="U518" s="2"/>
      <c r="V518" s="2"/>
      <c r="W518" s="2"/>
      <c r="X518" s="9"/>
      <c r="Y518" s="9"/>
      <c r="Z518" s="9"/>
      <c r="AA518" s="9"/>
      <c r="AB518" s="9"/>
      <c r="AC518" s="2"/>
      <c r="AD518" s="9"/>
      <c r="AE518" s="9"/>
      <c r="AF518" s="2"/>
      <c r="AG518" s="9"/>
      <c r="AH518" s="9"/>
      <c r="AI518" s="9"/>
      <c r="AJ518" s="9"/>
      <c r="AK518" s="9"/>
      <c r="AL518" s="9"/>
      <c r="AM518" s="15"/>
      <c r="AN518" s="9"/>
      <c r="AO518" s="9"/>
      <c r="AP518" s="9"/>
      <c r="AQ518" s="2"/>
      <c r="AR518" s="2"/>
      <c r="AS518" s="2"/>
      <c r="AT518" s="2"/>
      <c r="AU518" s="2"/>
      <c r="AV518" s="2"/>
      <c r="AW518" s="2"/>
      <c r="AX518" s="9"/>
      <c r="AY518" s="2"/>
      <c r="AZ518" s="2"/>
      <c r="BA518" s="2"/>
      <c r="BB518" s="9"/>
      <c r="BC518" s="19"/>
      <c r="BD518" s="2"/>
      <c r="BE518" s="2"/>
      <c r="BF518" s="19"/>
      <c r="BG518" s="19"/>
      <c r="BH518" s="19"/>
      <c r="BI518" s="19"/>
      <c r="BJ518" s="19"/>
      <c r="BK518" s="19"/>
      <c r="BL518" s="19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9"/>
      <c r="BX518" s="2"/>
      <c r="BY518" s="2"/>
      <c r="BZ518" s="9"/>
      <c r="CA518" s="2"/>
      <c r="CB518" s="2"/>
      <c r="CC518" s="2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</row>
    <row r="519" spans="1:152" hidden="1" x14ac:dyDescent="0.45">
      <c r="A519" t="s">
        <v>125</v>
      </c>
      <c r="C519" s="1">
        <v>39827</v>
      </c>
      <c r="D519" s="2"/>
      <c r="E519" s="1"/>
      <c r="G519">
        <v>26</v>
      </c>
      <c r="H519" t="s">
        <v>103</v>
      </c>
      <c r="I519" s="19">
        <v>8.1</v>
      </c>
      <c r="J519">
        <v>750</v>
      </c>
      <c r="K519" s="2">
        <f t="shared" si="6"/>
        <v>164.6090534979424</v>
      </c>
      <c r="L519" s="2"/>
      <c r="M519" s="9"/>
      <c r="N519" s="19">
        <v>7.7</v>
      </c>
      <c r="O519" s="19"/>
      <c r="P519" s="19"/>
      <c r="Q519" s="2"/>
      <c r="R519" s="2"/>
      <c r="S519" s="2"/>
      <c r="T519" s="2"/>
      <c r="U519" s="2"/>
      <c r="V519" s="2"/>
      <c r="W519" s="2"/>
      <c r="X519" s="9"/>
      <c r="Y519" s="9"/>
      <c r="Z519" s="9"/>
      <c r="AA519" s="9"/>
      <c r="AB519" s="9"/>
      <c r="AC519" s="2"/>
      <c r="AD519" s="9"/>
      <c r="AE519" s="9"/>
      <c r="AF519" s="2"/>
      <c r="AG519" s="9"/>
      <c r="AH519" s="9"/>
      <c r="AI519" s="9"/>
      <c r="AJ519" s="9"/>
      <c r="AK519" s="9"/>
      <c r="AL519" s="9"/>
      <c r="AM519" s="15"/>
      <c r="AN519" s="9"/>
      <c r="AO519" s="9"/>
      <c r="AP519" s="9"/>
      <c r="AQ519" s="2"/>
      <c r="AR519" s="2"/>
      <c r="AS519" s="2"/>
      <c r="AT519" s="2"/>
      <c r="AU519" s="2"/>
      <c r="AV519" s="2"/>
      <c r="AW519" s="2"/>
      <c r="AX519" s="9"/>
      <c r="AY519" s="2"/>
      <c r="AZ519" s="2"/>
      <c r="BA519" s="2"/>
      <c r="BB519" s="9"/>
      <c r="BC519" s="19"/>
      <c r="BD519" s="2"/>
      <c r="BE519" s="2"/>
      <c r="BF519" s="19"/>
      <c r="BG519" s="19"/>
      <c r="BH519" s="19"/>
      <c r="BI519" s="19"/>
      <c r="BJ519" s="19"/>
      <c r="BK519" s="19"/>
      <c r="BL519" s="19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9"/>
      <c r="BX519" s="2"/>
      <c r="BY519" s="2"/>
      <c r="BZ519" s="9"/>
      <c r="CA519" s="2"/>
      <c r="CB519" s="2"/>
      <c r="CC519" s="2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</row>
    <row r="520" spans="1:152" hidden="1" x14ac:dyDescent="0.45">
      <c r="A520" t="s">
        <v>125</v>
      </c>
      <c r="C520" s="1">
        <v>39833</v>
      </c>
      <c r="D520" s="2"/>
      <c r="E520" s="1"/>
      <c r="G520" s="2">
        <v>32</v>
      </c>
      <c r="H520" t="s">
        <v>103</v>
      </c>
      <c r="I520" s="19">
        <v>8.1</v>
      </c>
      <c r="J520">
        <v>750</v>
      </c>
      <c r="K520" s="2">
        <f t="shared" si="6"/>
        <v>164.6090534979424</v>
      </c>
      <c r="L520" s="2"/>
      <c r="M520" s="9"/>
      <c r="N520" s="19">
        <v>10.050000000000001</v>
      </c>
      <c r="O520" s="19"/>
      <c r="P520" s="19"/>
      <c r="Q520" s="2"/>
      <c r="R520" s="2"/>
      <c r="S520" s="2"/>
      <c r="T520" s="2"/>
      <c r="U520" s="2"/>
      <c r="V520" s="2"/>
      <c r="W520" s="2"/>
      <c r="X520" s="9"/>
      <c r="Y520" s="9"/>
      <c r="Z520" s="9"/>
      <c r="AA520" s="9"/>
      <c r="AB520" s="9"/>
      <c r="AC520" s="2"/>
      <c r="AD520" s="9"/>
      <c r="AE520" s="9"/>
      <c r="AF520" s="2">
        <v>62.526891492206936</v>
      </c>
      <c r="AG520" s="9">
        <v>0.97365026971715307</v>
      </c>
      <c r="AH520" s="9"/>
      <c r="AI520" s="9"/>
      <c r="AJ520" s="9"/>
      <c r="AK520" s="9"/>
      <c r="AL520" s="9"/>
      <c r="AM520" s="15">
        <f>AG520/AF520</f>
        <v>1.5571704373605465E-2</v>
      </c>
      <c r="AN520" s="9"/>
      <c r="AO520" s="9"/>
      <c r="AP520" s="9"/>
      <c r="AQ520" s="2">
        <v>0</v>
      </c>
      <c r="AR520" s="2"/>
      <c r="AS520" s="2">
        <v>0</v>
      </c>
      <c r="AT520" s="2"/>
      <c r="AU520" s="2">
        <v>0</v>
      </c>
      <c r="AV520" s="2">
        <v>0</v>
      </c>
      <c r="AW520" s="2"/>
      <c r="AX520" s="9"/>
      <c r="AY520" s="2"/>
      <c r="AZ520" s="2">
        <f>AC520+AF520+AW520</f>
        <v>62.526891492206936</v>
      </c>
      <c r="BA520" s="2"/>
      <c r="BB520" s="9">
        <f>AW520/AZ520</f>
        <v>0</v>
      </c>
      <c r="BC520" s="19"/>
      <c r="BD520" s="2"/>
      <c r="BE520" s="2"/>
      <c r="BF520" s="19"/>
      <c r="BG520" s="19"/>
      <c r="BH520" s="19"/>
      <c r="BI520" s="19"/>
      <c r="BJ520" s="9">
        <f>AC520/AZ520</f>
        <v>0</v>
      </c>
      <c r="BK520" s="9">
        <f>AF520/AZ520</f>
        <v>1</v>
      </c>
      <c r="BL520" s="9">
        <f>AW520/AZ520</f>
        <v>0</v>
      </c>
      <c r="BM520" s="2">
        <v>0</v>
      </c>
      <c r="BN520" s="2">
        <v>0</v>
      </c>
      <c r="BO520" s="2">
        <v>0</v>
      </c>
      <c r="BP520" s="2">
        <v>0</v>
      </c>
      <c r="BQ520" s="2"/>
      <c r="BR520" s="2"/>
      <c r="BS520" s="2"/>
      <c r="BT520" s="2"/>
      <c r="BU520" s="2">
        <v>0</v>
      </c>
      <c r="BV520" s="2"/>
      <c r="BW520" s="9"/>
      <c r="BX520" s="2"/>
      <c r="BY520" s="2"/>
      <c r="BZ520" s="9"/>
      <c r="CA520" s="2"/>
      <c r="CB520" s="2"/>
      <c r="CC520" s="2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</row>
    <row r="521" spans="1:152" hidden="1" x14ac:dyDescent="0.45">
      <c r="A521" t="s">
        <v>125</v>
      </c>
      <c r="C521" s="1">
        <v>39840</v>
      </c>
      <c r="D521" s="2"/>
      <c r="E521" s="1"/>
      <c r="G521">
        <v>39</v>
      </c>
      <c r="H521" t="s">
        <v>103</v>
      </c>
      <c r="I521" s="19">
        <v>8.1</v>
      </c>
      <c r="J521">
        <v>750</v>
      </c>
      <c r="K521" s="2">
        <f t="shared" si="6"/>
        <v>164.6090534979424</v>
      </c>
      <c r="L521" s="2"/>
      <c r="M521" s="9"/>
      <c r="N521" s="19">
        <v>13.7</v>
      </c>
      <c r="O521" s="19"/>
      <c r="P521" s="19"/>
      <c r="Q521" s="2"/>
      <c r="R521" s="2"/>
      <c r="S521" s="2"/>
      <c r="T521" s="2"/>
      <c r="U521" s="2"/>
      <c r="V521" s="2"/>
      <c r="W521" s="2"/>
      <c r="X521" s="9"/>
      <c r="Y521" s="9"/>
      <c r="Z521" s="9"/>
      <c r="AA521" s="9"/>
      <c r="AB521" s="9"/>
      <c r="AC521" s="2"/>
      <c r="AD521" s="9"/>
      <c r="AE521" s="9"/>
      <c r="AF521" s="2"/>
      <c r="AG521" s="9"/>
      <c r="AH521" s="9"/>
      <c r="AI521" s="9"/>
      <c r="AJ521" s="9"/>
      <c r="AK521" s="9"/>
      <c r="AL521" s="9"/>
      <c r="AM521" s="15"/>
      <c r="AN521" s="9"/>
      <c r="AO521" s="9"/>
      <c r="AP521" s="9"/>
      <c r="AQ521" s="2"/>
      <c r="AR521" s="2"/>
      <c r="AS521" s="2"/>
      <c r="AT521" s="2"/>
      <c r="AU521" s="2"/>
      <c r="AV521" s="2"/>
      <c r="AW521" s="2"/>
      <c r="AX521" s="9"/>
      <c r="AY521" s="2"/>
      <c r="AZ521" s="2"/>
      <c r="BA521" s="2"/>
      <c r="BB521" s="9"/>
      <c r="BC521" s="19"/>
      <c r="BD521" s="2"/>
      <c r="BE521" s="2"/>
      <c r="BF521" s="19"/>
      <c r="BG521" s="19"/>
      <c r="BH521" s="19"/>
      <c r="BI521" s="19"/>
      <c r="BJ521" s="19"/>
      <c r="BK521" s="19"/>
      <c r="BL521" s="19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9"/>
      <c r="BX521" s="2"/>
      <c r="BY521" s="2"/>
      <c r="BZ521" s="9"/>
      <c r="CA521" s="2"/>
      <c r="CB521" s="2"/>
      <c r="CC521" s="2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</row>
    <row r="522" spans="1:152" hidden="1" x14ac:dyDescent="0.45">
      <c r="A522" t="s">
        <v>125</v>
      </c>
      <c r="C522" s="1">
        <v>39848</v>
      </c>
      <c r="D522" s="2"/>
      <c r="E522" s="1"/>
      <c r="G522" s="2">
        <v>47</v>
      </c>
      <c r="H522" t="s">
        <v>103</v>
      </c>
      <c r="I522" s="19">
        <v>8.1</v>
      </c>
      <c r="J522">
        <v>750</v>
      </c>
      <c r="K522" s="2">
        <f t="shared" si="6"/>
        <v>164.6090534979424</v>
      </c>
      <c r="L522" s="2"/>
      <c r="M522" s="9"/>
      <c r="N522" s="19">
        <v>16.05</v>
      </c>
      <c r="O522" s="19"/>
      <c r="P522" s="19"/>
      <c r="Q522" s="2"/>
      <c r="R522" s="2"/>
      <c r="S522" s="2"/>
      <c r="T522" s="2"/>
      <c r="U522" s="2"/>
      <c r="V522" s="2"/>
      <c r="W522" s="2"/>
      <c r="X522" s="9"/>
      <c r="Y522" s="9"/>
      <c r="Z522" s="9"/>
      <c r="AA522" s="9"/>
      <c r="AB522" s="9"/>
      <c r="AC522" s="2">
        <v>168.76277434544929</v>
      </c>
      <c r="AD522" s="9"/>
      <c r="AE522" s="9"/>
      <c r="AF522" s="2">
        <v>154.72980637079408</v>
      </c>
      <c r="AG522" s="9">
        <v>3.0069962595428086</v>
      </c>
      <c r="AH522" s="9"/>
      <c r="AI522" s="9"/>
      <c r="AJ522" s="9"/>
      <c r="AK522" s="9"/>
      <c r="AL522" s="9"/>
      <c r="AM522" s="15">
        <f>AG522/AF522</f>
        <v>1.9433852662730355E-2</v>
      </c>
      <c r="AN522" s="9"/>
      <c r="AO522" s="9"/>
      <c r="AP522" s="9"/>
      <c r="AQ522" s="2">
        <v>7.285240371791792</v>
      </c>
      <c r="AR522" s="2"/>
      <c r="AS522" s="2">
        <v>0</v>
      </c>
      <c r="AT522" s="2"/>
      <c r="AU522" s="2">
        <v>0</v>
      </c>
      <c r="AV522" s="2">
        <v>0</v>
      </c>
      <c r="AW522" s="2">
        <v>7.285240371791792</v>
      </c>
      <c r="AX522" s="9"/>
      <c r="AY522" s="2"/>
      <c r="AZ522" s="2">
        <f>AC522+AF522+AW522</f>
        <v>330.77782108803518</v>
      </c>
      <c r="BA522" s="2"/>
      <c r="BB522" s="9">
        <f>AW522/AZ522</f>
        <v>2.2024573315793307E-2</v>
      </c>
      <c r="BC522" s="19"/>
      <c r="BD522" s="2"/>
      <c r="BE522" s="2"/>
      <c r="BF522" s="19"/>
      <c r="BG522" s="19"/>
      <c r="BH522" s="19"/>
      <c r="BI522" s="19"/>
      <c r="BJ522" s="9">
        <f>AC522/AZ522</f>
        <v>0.5101997884572006</v>
      </c>
      <c r="BK522" s="9">
        <f>AF522/AZ522</f>
        <v>0.46777563822700607</v>
      </c>
      <c r="BL522" s="9">
        <f>AW522/AZ522</f>
        <v>2.2024573315793307E-2</v>
      </c>
      <c r="BM522" s="2">
        <v>100.74716566706533</v>
      </c>
      <c r="BN522" s="2">
        <v>100.74716566706533</v>
      </c>
      <c r="BO522" s="2">
        <v>0</v>
      </c>
      <c r="BP522" s="2">
        <v>0</v>
      </c>
      <c r="BQ522" s="2"/>
      <c r="BR522" s="2"/>
      <c r="BS522" s="2"/>
      <c r="BT522" s="2"/>
      <c r="BU522" s="2">
        <v>0</v>
      </c>
      <c r="BV522" s="2"/>
      <c r="BW522" s="9"/>
      <c r="BX522" s="2"/>
      <c r="BY522" s="2"/>
      <c r="BZ522" s="9"/>
      <c r="CA522" s="2"/>
      <c r="CB522" s="2"/>
      <c r="CC522" s="2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</row>
    <row r="523" spans="1:152" hidden="1" x14ac:dyDescent="0.45">
      <c r="A523" t="s">
        <v>125</v>
      </c>
      <c r="C523" s="1">
        <v>39849</v>
      </c>
      <c r="D523" s="2">
        <v>4</v>
      </c>
      <c r="E523" t="s">
        <v>195</v>
      </c>
      <c r="F523" t="s">
        <v>13</v>
      </c>
      <c r="G523">
        <v>48</v>
      </c>
      <c r="H523" t="s">
        <v>103</v>
      </c>
      <c r="I523" s="19">
        <v>8.1</v>
      </c>
      <c r="J523">
        <v>750</v>
      </c>
      <c r="K523" s="2">
        <f t="shared" si="6"/>
        <v>164.6090534979424</v>
      </c>
      <c r="L523" s="2"/>
      <c r="M523" s="9"/>
      <c r="N523" s="9"/>
      <c r="O523" s="9"/>
      <c r="P523" s="9"/>
      <c r="Q523" s="2"/>
      <c r="R523" s="2"/>
      <c r="S523" s="2">
        <v>48</v>
      </c>
      <c r="T523" s="2"/>
      <c r="U523" s="2"/>
      <c r="V523" s="2"/>
      <c r="W523" s="2"/>
      <c r="X523" s="9"/>
      <c r="Y523" s="9"/>
      <c r="Z523" s="9"/>
      <c r="AA523" s="9"/>
      <c r="AB523" s="9"/>
      <c r="AC523" s="2"/>
      <c r="AD523" s="9"/>
      <c r="AE523" s="9"/>
      <c r="AF523" s="2"/>
      <c r="AG523" s="9"/>
      <c r="AH523" s="9"/>
      <c r="AI523" s="9"/>
      <c r="AJ523" s="9"/>
      <c r="AK523" s="9"/>
      <c r="AL523" s="9"/>
      <c r="AM523" s="15"/>
      <c r="AN523" s="9"/>
      <c r="AO523" s="9"/>
      <c r="AP523" s="9"/>
      <c r="AQ523" s="2"/>
      <c r="AR523" s="2"/>
      <c r="AS523" s="2"/>
      <c r="AT523" s="2"/>
      <c r="AU523" s="2"/>
      <c r="AV523" s="2"/>
      <c r="AW523" s="2"/>
      <c r="AX523" s="9"/>
      <c r="AY523" s="2"/>
      <c r="AZ523" s="2"/>
      <c r="BA523" s="2"/>
      <c r="BB523" s="9"/>
      <c r="BC523" s="19"/>
      <c r="BD523" s="2"/>
      <c r="BE523" s="2"/>
      <c r="BF523" s="19"/>
      <c r="BG523" s="19"/>
      <c r="BH523" s="19"/>
      <c r="BI523" s="19"/>
      <c r="BJ523" s="19"/>
      <c r="BK523" s="19"/>
      <c r="BL523" s="19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9"/>
      <c r="BX523" s="2"/>
      <c r="BY523" s="2"/>
      <c r="BZ523" s="9"/>
      <c r="CA523" s="2"/>
      <c r="CB523" s="2"/>
      <c r="CC523" s="2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</row>
    <row r="524" spans="1:152" hidden="1" x14ac:dyDescent="0.45">
      <c r="A524" t="s">
        <v>125</v>
      </c>
      <c r="C524" s="1">
        <v>39854</v>
      </c>
      <c r="D524" s="2"/>
      <c r="E524" s="1"/>
      <c r="G524">
        <v>53</v>
      </c>
      <c r="H524" t="s">
        <v>103</v>
      </c>
      <c r="I524" s="19">
        <v>8.1</v>
      </c>
      <c r="J524">
        <v>750</v>
      </c>
      <c r="K524" s="2">
        <f t="shared" si="6"/>
        <v>164.6090534979424</v>
      </c>
      <c r="L524" s="2"/>
      <c r="M524" s="9"/>
      <c r="N524" s="19">
        <v>17.5</v>
      </c>
      <c r="O524" s="19"/>
      <c r="P524" s="19"/>
      <c r="Q524" s="2"/>
      <c r="R524" s="2"/>
      <c r="S524" s="2"/>
      <c r="T524" s="2"/>
      <c r="U524" s="2"/>
      <c r="V524" s="2"/>
      <c r="W524" s="2"/>
      <c r="X524" s="9"/>
      <c r="Y524" s="9"/>
      <c r="Z524" s="9"/>
      <c r="AA524" s="9"/>
      <c r="AB524" s="9"/>
      <c r="AC524" s="2"/>
      <c r="AD524" s="9"/>
      <c r="AE524" s="9"/>
      <c r="AF524" s="2"/>
      <c r="AG524" s="9"/>
      <c r="AH524" s="9"/>
      <c r="AI524" s="9"/>
      <c r="AJ524" s="9"/>
      <c r="AK524" s="9"/>
      <c r="AL524" s="9"/>
      <c r="AM524" s="15"/>
      <c r="AN524" s="9"/>
      <c r="AO524" s="9"/>
      <c r="AP524" s="9"/>
      <c r="AQ524" s="2"/>
      <c r="AR524" s="2"/>
      <c r="AS524" s="2"/>
      <c r="AT524" s="2"/>
      <c r="AU524" s="2"/>
      <c r="AV524" s="2"/>
      <c r="AW524" s="2"/>
      <c r="AX524" s="9"/>
      <c r="AY524" s="2"/>
      <c r="AZ524" s="2"/>
      <c r="BA524" s="2"/>
      <c r="BB524" s="9"/>
      <c r="BC524" s="19"/>
      <c r="BD524" s="2"/>
      <c r="BE524" s="2"/>
      <c r="BF524" s="19"/>
      <c r="BG524" s="19"/>
      <c r="BH524" s="19"/>
      <c r="BI524" s="19"/>
      <c r="BJ524" s="19"/>
      <c r="BK524" s="19"/>
      <c r="BL524" s="19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9"/>
      <c r="BX524" s="2"/>
      <c r="BY524" s="2"/>
      <c r="BZ524" s="9"/>
      <c r="CA524" s="2"/>
      <c r="CB524" s="2"/>
      <c r="CC524" s="2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</row>
    <row r="525" spans="1:152" hidden="1" x14ac:dyDescent="0.45">
      <c r="A525" t="s">
        <v>125</v>
      </c>
      <c r="C525" s="1">
        <v>39860</v>
      </c>
      <c r="D525" s="2">
        <v>6</v>
      </c>
      <c r="E525" s="1" t="s">
        <v>229</v>
      </c>
      <c r="F525" t="s">
        <v>78</v>
      </c>
      <c r="G525" s="2">
        <v>59</v>
      </c>
      <c r="H525" t="s">
        <v>103</v>
      </c>
      <c r="I525" s="19">
        <v>8.1</v>
      </c>
      <c r="J525">
        <v>750</v>
      </c>
      <c r="K525" s="2">
        <f t="shared" si="6"/>
        <v>164.6090534979424</v>
      </c>
      <c r="L525" s="2"/>
      <c r="M525" s="9"/>
      <c r="N525" s="19">
        <v>16.45</v>
      </c>
      <c r="O525" s="19"/>
      <c r="P525" s="19"/>
      <c r="Q525" s="2"/>
      <c r="R525" s="2"/>
      <c r="S525" s="2"/>
      <c r="T525" s="2"/>
      <c r="U525" s="2"/>
      <c r="V525" s="2"/>
      <c r="W525" s="2"/>
      <c r="X525" s="9"/>
      <c r="Y525" s="9"/>
      <c r="Z525" s="9"/>
      <c r="AA525" s="9"/>
      <c r="AB525" s="9"/>
      <c r="AC525" s="2">
        <v>233.01660155636992</v>
      </c>
      <c r="AD525" s="9"/>
      <c r="AE525" s="9"/>
      <c r="AF525" s="2">
        <v>154.30211806148259</v>
      </c>
      <c r="AG525" s="9">
        <v>3.8705700446729052</v>
      </c>
      <c r="AH525" s="9"/>
      <c r="AI525" s="9"/>
      <c r="AJ525" s="9"/>
      <c r="AK525" s="9"/>
      <c r="AL525" s="9"/>
      <c r="AM525" s="15">
        <f>AG525/AF525</f>
        <v>2.5084361078767912E-2</v>
      </c>
      <c r="AN525" s="9"/>
      <c r="AO525" s="9"/>
      <c r="AP525" s="9"/>
      <c r="AQ525" s="2">
        <v>1.0561635247874579</v>
      </c>
      <c r="AR525" s="2"/>
      <c r="AS525" s="2">
        <v>2.1598120912698793</v>
      </c>
      <c r="AT525" s="2"/>
      <c r="AU525" s="2">
        <v>0</v>
      </c>
      <c r="AV525" s="2">
        <v>0</v>
      </c>
      <c r="AW525" s="2">
        <v>3.2159756160573374</v>
      </c>
      <c r="AX525" s="9"/>
      <c r="AY525" s="2"/>
      <c r="AZ525" s="2">
        <f>AC525+AF525+AW525</f>
        <v>390.53469523390982</v>
      </c>
      <c r="BA525" s="2"/>
      <c r="BB525" s="9">
        <f>AW525/AZ525</f>
        <v>8.234801300128115E-3</v>
      </c>
      <c r="BC525" s="19"/>
      <c r="BD525" s="2"/>
      <c r="BE525" s="2"/>
      <c r="BF525" s="19"/>
      <c r="BG525" s="19"/>
      <c r="BH525" s="19"/>
      <c r="BI525" s="19"/>
      <c r="BJ525" s="9">
        <f>AC525/AZ525</f>
        <v>0.59666043606395891</v>
      </c>
      <c r="BK525" s="9">
        <f>AF525/AZ525</f>
        <v>0.39510476263591304</v>
      </c>
      <c r="BL525" s="9">
        <f>AW525/AZ525</f>
        <v>8.234801300128115E-3</v>
      </c>
      <c r="BM525" s="2">
        <v>40.333724500555761</v>
      </c>
      <c r="BN525" s="2">
        <v>31.175370301194747</v>
      </c>
      <c r="BO525" s="2">
        <v>9.158354199361014</v>
      </c>
      <c r="BP525" s="2">
        <v>0</v>
      </c>
      <c r="BQ525" s="2"/>
      <c r="BR525" s="2"/>
      <c r="BS525" s="2"/>
      <c r="BT525" s="2"/>
      <c r="BU525" s="2">
        <v>0</v>
      </c>
      <c r="BV525" s="2"/>
      <c r="BW525" s="9"/>
      <c r="BX525" s="2"/>
      <c r="BY525" s="2"/>
      <c r="BZ525" s="9"/>
      <c r="CA525" s="2"/>
      <c r="CB525" s="2"/>
      <c r="CC525" s="2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</row>
    <row r="526" spans="1:152" hidden="1" x14ac:dyDescent="0.45">
      <c r="A526" t="s">
        <v>125</v>
      </c>
      <c r="C526" s="1">
        <v>39869</v>
      </c>
      <c r="D526" s="2"/>
      <c r="E526" s="1"/>
      <c r="G526">
        <v>68</v>
      </c>
      <c r="H526" t="s">
        <v>103</v>
      </c>
      <c r="I526" s="19">
        <v>8.1</v>
      </c>
      <c r="J526">
        <v>750</v>
      </c>
      <c r="K526" s="2">
        <f t="shared" si="6"/>
        <v>164.6090534979424</v>
      </c>
      <c r="L526" s="2"/>
      <c r="M526" s="9"/>
      <c r="N526" s="19">
        <v>20.9</v>
      </c>
      <c r="O526" s="19"/>
      <c r="P526" s="19"/>
      <c r="Q526" s="2"/>
      <c r="R526" s="2"/>
      <c r="S526" s="2"/>
      <c r="T526" s="2"/>
      <c r="U526" s="2"/>
      <c r="V526" s="2"/>
      <c r="W526" s="2"/>
      <c r="X526" s="9"/>
      <c r="Y526" s="9"/>
      <c r="Z526" s="9"/>
      <c r="AA526" s="9"/>
      <c r="AB526" s="9"/>
      <c r="AC526" s="2"/>
      <c r="AD526" s="9"/>
      <c r="AE526" s="9"/>
      <c r="AF526" s="2"/>
      <c r="AG526" s="9"/>
      <c r="AH526" s="9"/>
      <c r="AI526" s="9"/>
      <c r="AJ526" s="9"/>
      <c r="AK526" s="9"/>
      <c r="AL526" s="9"/>
      <c r="AM526" s="15"/>
      <c r="AN526" s="9"/>
      <c r="AO526" s="9"/>
      <c r="AP526" s="9"/>
      <c r="AQ526" s="2"/>
      <c r="AR526" s="2"/>
      <c r="AS526" s="2"/>
      <c r="AT526" s="2"/>
      <c r="AU526" s="2"/>
      <c r="AV526" s="2"/>
      <c r="AW526" s="2"/>
      <c r="AX526" s="9"/>
      <c r="AY526" s="2"/>
      <c r="AZ526" s="2"/>
      <c r="BA526" s="2"/>
      <c r="BB526" s="9"/>
      <c r="BC526" s="19"/>
      <c r="BD526" s="2"/>
      <c r="BE526" s="2"/>
      <c r="BF526" s="19"/>
      <c r="BG526" s="19"/>
      <c r="BH526" s="19"/>
      <c r="BI526" s="19"/>
      <c r="BJ526" s="19"/>
      <c r="BK526" s="19"/>
      <c r="BL526" s="19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9"/>
      <c r="BX526" s="2"/>
      <c r="BY526" s="2"/>
      <c r="BZ526" s="9"/>
      <c r="CA526" s="2"/>
      <c r="CB526" s="2"/>
      <c r="CC526" s="2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</row>
    <row r="527" spans="1:152" hidden="1" x14ac:dyDescent="0.45">
      <c r="A527" t="s">
        <v>125</v>
      </c>
      <c r="C527" s="1">
        <v>39874</v>
      </c>
      <c r="D527" s="2"/>
      <c r="E527" s="1"/>
      <c r="G527">
        <v>73</v>
      </c>
      <c r="H527" t="s">
        <v>103</v>
      </c>
      <c r="I527" s="19">
        <v>8.1</v>
      </c>
      <c r="J527">
        <v>750</v>
      </c>
      <c r="K527" s="2">
        <f t="shared" si="6"/>
        <v>164.6090534979424</v>
      </c>
      <c r="L527" s="2"/>
      <c r="M527" s="9"/>
      <c r="N527" s="19">
        <v>20.55</v>
      </c>
      <c r="O527" s="19"/>
      <c r="P527" s="19"/>
      <c r="Q527" s="2"/>
      <c r="R527" s="2"/>
      <c r="S527" s="2"/>
      <c r="T527" s="2"/>
      <c r="U527" s="2"/>
      <c r="V527" s="2"/>
      <c r="W527" s="2"/>
      <c r="X527" s="9"/>
      <c r="Y527" s="9"/>
      <c r="Z527" s="9"/>
      <c r="AA527" s="9"/>
      <c r="AB527" s="9"/>
      <c r="AC527" s="2"/>
      <c r="AD527" s="9"/>
      <c r="AE527" s="9"/>
      <c r="AF527" s="2"/>
      <c r="AG527" s="9"/>
      <c r="AH527" s="9"/>
      <c r="AI527" s="9"/>
      <c r="AJ527" s="9"/>
      <c r="AK527" s="9"/>
      <c r="AL527" s="9"/>
      <c r="AM527" s="15"/>
      <c r="AN527" s="9"/>
      <c r="AO527" s="9"/>
      <c r="AP527" s="9"/>
      <c r="AQ527" s="2"/>
      <c r="AR527" s="2"/>
      <c r="AS527" s="2"/>
      <c r="AT527" s="2"/>
      <c r="AU527" s="2"/>
      <c r="AV527" s="2"/>
      <c r="AW527" s="2"/>
      <c r="AX527" s="9"/>
      <c r="AY527" s="2"/>
      <c r="AZ527" s="2"/>
      <c r="BA527" s="2"/>
      <c r="BB527" s="9"/>
      <c r="BC527" s="19"/>
      <c r="BD527" s="2"/>
      <c r="BE527" s="2"/>
      <c r="BF527" s="19"/>
      <c r="BG527" s="19"/>
      <c r="BH527" s="19"/>
      <c r="BI527" s="19"/>
      <c r="BJ527" s="19"/>
      <c r="BK527" s="19"/>
      <c r="BL527" s="19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9"/>
      <c r="BX527" s="2"/>
      <c r="BY527" s="2"/>
      <c r="BZ527" s="9"/>
      <c r="CA527" s="2"/>
      <c r="CB527" s="2"/>
      <c r="CC527" s="2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</row>
    <row r="528" spans="1:152" hidden="1" x14ac:dyDescent="0.45">
      <c r="A528" t="s">
        <v>125</v>
      </c>
      <c r="C528" s="1">
        <v>39876</v>
      </c>
      <c r="D528" s="2"/>
      <c r="E528" s="1"/>
      <c r="G528" s="2">
        <v>75</v>
      </c>
      <c r="H528" t="s">
        <v>103</v>
      </c>
      <c r="I528" s="19">
        <v>8.1</v>
      </c>
      <c r="J528">
        <v>750</v>
      </c>
      <c r="K528" s="2">
        <f t="shared" si="6"/>
        <v>164.6090534979424</v>
      </c>
      <c r="L528" s="2"/>
      <c r="M528" s="9"/>
      <c r="N528" s="9"/>
      <c r="O528" s="9"/>
      <c r="P528" s="9"/>
      <c r="Q528" s="2"/>
      <c r="R528" s="2"/>
      <c r="S528" s="2"/>
      <c r="T528" s="2"/>
      <c r="U528" s="2"/>
      <c r="V528" s="2"/>
      <c r="W528" s="2"/>
      <c r="X528" s="9"/>
      <c r="Y528" s="9"/>
      <c r="Z528" s="9"/>
      <c r="AA528" s="9"/>
      <c r="AB528" s="9"/>
      <c r="AC528" s="2">
        <v>416.25068879413448</v>
      </c>
      <c r="AD528" s="9"/>
      <c r="AE528" s="9"/>
      <c r="AF528" s="2">
        <v>209.94206398456953</v>
      </c>
      <c r="AG528" s="9">
        <v>2.7400221067404922</v>
      </c>
      <c r="AH528" s="9"/>
      <c r="AI528" s="9"/>
      <c r="AJ528" s="9"/>
      <c r="AK528" s="9"/>
      <c r="AL528" s="9"/>
      <c r="AM528" s="15">
        <f>AG528/AF528</f>
        <v>1.3051324992888897E-2</v>
      </c>
      <c r="AN528" s="9"/>
      <c r="AO528" s="9"/>
      <c r="AP528" s="9"/>
      <c r="AQ528" s="2">
        <v>16.211423663969061</v>
      </c>
      <c r="AR528" s="2"/>
      <c r="AS528" s="2">
        <v>42.98838593581376</v>
      </c>
      <c r="AT528" s="2"/>
      <c r="AU528" s="2">
        <v>0</v>
      </c>
      <c r="AV528" s="2">
        <v>0</v>
      </c>
      <c r="AW528" s="2">
        <v>59.199809599782817</v>
      </c>
      <c r="AX528" s="9"/>
      <c r="AY528" s="2"/>
      <c r="AZ528" s="2">
        <f>AC528+AF528+AW528</f>
        <v>685.3925623784869</v>
      </c>
      <c r="BA528" s="2"/>
      <c r="BB528" s="9">
        <f>AW528/AZ528</f>
        <v>8.6373580411121462E-2</v>
      </c>
      <c r="BC528" s="19"/>
      <c r="BD528" s="2"/>
      <c r="BE528" s="2"/>
      <c r="BF528" s="19"/>
      <c r="BG528" s="19"/>
      <c r="BH528" s="19"/>
      <c r="BI528" s="19"/>
      <c r="BJ528" s="9">
        <f>AC528/AZ528</f>
        <v>0.60731719549106056</v>
      </c>
      <c r="BK528" s="9">
        <f>AF528/AZ528</f>
        <v>0.30630922409781786</v>
      </c>
      <c r="BL528" s="9">
        <f>AW528/AZ528</f>
        <v>8.6373580411121462E-2</v>
      </c>
      <c r="BM528" s="2">
        <v>222.2091376013025</v>
      </c>
      <c r="BN528" s="2">
        <v>202.44245724108313</v>
      </c>
      <c r="BO528" s="2">
        <v>19.766680360219368</v>
      </c>
      <c r="BP528" s="2">
        <v>0</v>
      </c>
      <c r="BQ528" s="2"/>
      <c r="BR528" s="2"/>
      <c r="BS528" s="2"/>
      <c r="BT528" s="2"/>
      <c r="BU528" s="2">
        <v>0</v>
      </c>
      <c r="BV528" s="2"/>
      <c r="BW528" s="9"/>
      <c r="BX528" s="2"/>
      <c r="BY528" s="2"/>
      <c r="BZ528" s="9"/>
      <c r="CA528" s="2"/>
      <c r="CB528" s="2"/>
      <c r="CC528" s="2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</row>
    <row r="529" spans="1:152" hidden="1" x14ac:dyDescent="0.45">
      <c r="A529" t="s">
        <v>125</v>
      </c>
      <c r="C529" s="1">
        <v>39884</v>
      </c>
      <c r="D529" s="2"/>
      <c r="E529" s="1"/>
      <c r="G529">
        <v>83</v>
      </c>
      <c r="H529" t="s">
        <v>103</v>
      </c>
      <c r="I529" s="19">
        <v>8.1</v>
      </c>
      <c r="J529">
        <v>750</v>
      </c>
      <c r="K529" s="2">
        <f t="shared" si="6"/>
        <v>164.6090534979424</v>
      </c>
      <c r="L529" s="2"/>
      <c r="M529" s="9"/>
      <c r="N529" s="19">
        <v>20.25</v>
      </c>
      <c r="O529" s="19"/>
      <c r="P529" s="19"/>
      <c r="Q529" s="2"/>
      <c r="R529" s="2"/>
      <c r="S529" s="2"/>
      <c r="T529" s="2"/>
      <c r="U529" s="2"/>
      <c r="V529" s="2"/>
      <c r="W529" s="2"/>
      <c r="X529" s="9"/>
      <c r="Y529" s="9"/>
      <c r="Z529" s="9"/>
      <c r="AA529" s="9"/>
      <c r="AB529" s="9"/>
      <c r="AC529" s="2"/>
      <c r="AD529" s="9"/>
      <c r="AE529" s="9"/>
      <c r="AF529" s="2"/>
      <c r="AG529" s="9"/>
      <c r="AH529" s="9"/>
      <c r="AI529" s="9"/>
      <c r="AJ529" s="9"/>
      <c r="AK529" s="9"/>
      <c r="AL529" s="9"/>
      <c r="AM529" s="15"/>
      <c r="AN529" s="9"/>
      <c r="AO529" s="9"/>
      <c r="AP529" s="9"/>
      <c r="AQ529" s="2"/>
      <c r="AR529" s="2"/>
      <c r="AS529" s="2"/>
      <c r="AT529" s="2"/>
      <c r="AU529" s="2"/>
      <c r="AV529" s="2"/>
      <c r="AW529" s="2"/>
      <c r="AX529" s="9"/>
      <c r="AY529" s="2"/>
      <c r="AZ529" s="2"/>
      <c r="BA529" s="2"/>
      <c r="BB529" s="9"/>
      <c r="BC529" s="19"/>
      <c r="BD529" s="2"/>
      <c r="BE529" s="2"/>
      <c r="BF529" s="19"/>
      <c r="BG529" s="19"/>
      <c r="BH529" s="19"/>
      <c r="BI529" s="19"/>
      <c r="BJ529" s="19"/>
      <c r="BK529" s="19"/>
      <c r="BL529" s="19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9"/>
      <c r="BX529" s="2"/>
      <c r="BY529" s="2"/>
      <c r="BZ529" s="9"/>
      <c r="CA529" s="2"/>
      <c r="CB529" s="2"/>
      <c r="CC529" s="2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</row>
    <row r="530" spans="1:152" hidden="1" x14ac:dyDescent="0.45">
      <c r="A530" t="s">
        <v>125</v>
      </c>
      <c r="C530" s="1">
        <v>39888</v>
      </c>
      <c r="D530" s="2"/>
      <c r="E530" s="1"/>
      <c r="G530" s="2">
        <v>87</v>
      </c>
      <c r="H530" t="s">
        <v>103</v>
      </c>
      <c r="I530" s="19">
        <v>8.1</v>
      </c>
      <c r="J530">
        <v>750</v>
      </c>
      <c r="K530" s="2">
        <f t="shared" si="6"/>
        <v>164.6090534979424</v>
      </c>
      <c r="L530" s="2"/>
      <c r="M530" s="9"/>
      <c r="N530" s="9"/>
      <c r="O530" s="9"/>
      <c r="P530" s="9"/>
      <c r="Q530" s="2"/>
      <c r="R530" s="2"/>
      <c r="S530" s="2"/>
      <c r="T530" s="2"/>
      <c r="U530" s="2"/>
      <c r="V530" s="2"/>
      <c r="W530" s="2"/>
      <c r="X530" s="9"/>
      <c r="Y530" s="9"/>
      <c r="Z530" s="9"/>
      <c r="AA530" s="9"/>
      <c r="AB530" s="9"/>
      <c r="AC530" s="2">
        <v>487.85115927529642</v>
      </c>
      <c r="AD530" s="9"/>
      <c r="AE530" s="9"/>
      <c r="AF530" s="2">
        <v>256.41065619835268</v>
      </c>
      <c r="AG530" s="9">
        <v>3.7677727779703796</v>
      </c>
      <c r="AH530" s="9"/>
      <c r="AI530" s="9"/>
      <c r="AJ530" s="9"/>
      <c r="AK530" s="9"/>
      <c r="AL530" s="9"/>
      <c r="AM530" s="15">
        <f>AG530/AF530</f>
        <v>1.4694290923134363E-2</v>
      </c>
      <c r="AN530" s="9"/>
      <c r="AO530" s="9"/>
      <c r="AP530" s="9"/>
      <c r="AQ530" s="2">
        <v>26.459138708240744</v>
      </c>
      <c r="AR530" s="2"/>
      <c r="AS530" s="2">
        <v>111.02331461730891</v>
      </c>
      <c r="AT530" s="2"/>
      <c r="AU530" s="2">
        <v>0</v>
      </c>
      <c r="AV530" s="2">
        <v>0</v>
      </c>
      <c r="AW530" s="2">
        <v>137.48245332554967</v>
      </c>
      <c r="AX530" s="9"/>
      <c r="AY530" s="2"/>
      <c r="AZ530" s="2">
        <f>AC530+AF530+AW530</f>
        <v>881.74426879919884</v>
      </c>
      <c r="BA530" s="2"/>
      <c r="BB530" s="9">
        <f>AW530/AZ530</f>
        <v>0.15592100588618488</v>
      </c>
      <c r="BC530" s="19"/>
      <c r="BD530" s="2"/>
      <c r="BE530" s="2"/>
      <c r="BF530" s="19"/>
      <c r="BG530" s="19"/>
      <c r="BH530" s="19"/>
      <c r="BI530" s="19"/>
      <c r="BJ530" s="9">
        <f>AC530/AZ530</f>
        <v>0.55327964868960844</v>
      </c>
      <c r="BK530" s="9">
        <f>AF530/AZ530</f>
        <v>0.2907993454242066</v>
      </c>
      <c r="BL530" s="9">
        <f>AW530/AZ530</f>
        <v>0.15592100588618488</v>
      </c>
      <c r="BM530" s="2">
        <v>233.51396484757413</v>
      </c>
      <c r="BN530" s="2">
        <v>154.31506864303702</v>
      </c>
      <c r="BO530" s="2">
        <v>79.198896204537121</v>
      </c>
      <c r="BP530" s="2">
        <v>0</v>
      </c>
      <c r="BQ530" s="2"/>
      <c r="BR530" s="2"/>
      <c r="BS530" s="2"/>
      <c r="BT530" s="2"/>
      <c r="BU530" s="2">
        <v>0</v>
      </c>
      <c r="BV530" s="2"/>
      <c r="BW530" s="9"/>
      <c r="BX530" s="2"/>
      <c r="BY530" s="2"/>
      <c r="BZ530" s="9"/>
      <c r="CA530" s="2"/>
      <c r="CB530" s="2"/>
      <c r="CC530" s="2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</row>
    <row r="531" spans="1:152" hidden="1" x14ac:dyDescent="0.45">
      <c r="A531" t="s">
        <v>125</v>
      </c>
      <c r="C531" s="1">
        <v>39895</v>
      </c>
      <c r="D531" s="2"/>
      <c r="E531" s="1"/>
      <c r="G531">
        <v>94</v>
      </c>
      <c r="H531" t="s">
        <v>103</v>
      </c>
      <c r="I531" s="19">
        <v>8.1</v>
      </c>
      <c r="J531">
        <v>750</v>
      </c>
      <c r="K531" s="2">
        <f t="shared" si="6"/>
        <v>164.6090534979424</v>
      </c>
      <c r="L531" s="2"/>
      <c r="M531" s="9"/>
      <c r="N531" s="19">
        <v>23.2</v>
      </c>
      <c r="O531" s="19"/>
      <c r="P531" s="19"/>
      <c r="Q531" s="2"/>
      <c r="R531" s="2"/>
      <c r="S531" s="2"/>
      <c r="T531" s="2"/>
      <c r="U531" s="2"/>
      <c r="V531" s="2"/>
      <c r="W531" s="2"/>
      <c r="X531" s="9"/>
      <c r="Y531" s="9"/>
      <c r="Z531" s="9"/>
      <c r="AA531" s="9"/>
      <c r="AB531" s="9"/>
      <c r="AC531" s="2"/>
      <c r="AD531" s="9"/>
      <c r="AE531" s="9"/>
      <c r="AF531" s="2"/>
      <c r="AG531" s="9"/>
      <c r="AH531" s="9"/>
      <c r="AI531" s="9"/>
      <c r="AJ531" s="9"/>
      <c r="AK531" s="9"/>
      <c r="AL531" s="9"/>
      <c r="AM531" s="15"/>
      <c r="AN531" s="9"/>
      <c r="AO531" s="9"/>
      <c r="AP531" s="9"/>
      <c r="AQ531" s="2"/>
      <c r="AR531" s="2"/>
      <c r="AS531" s="2"/>
      <c r="AT531" s="2"/>
      <c r="AU531" s="2"/>
      <c r="AV531" s="2"/>
      <c r="AW531" s="2"/>
      <c r="AX531" s="9"/>
      <c r="AY531" s="2"/>
      <c r="AZ531" s="2"/>
      <c r="BA531" s="2"/>
      <c r="BB531" s="9"/>
      <c r="BC531" s="19"/>
      <c r="BD531" s="2"/>
      <c r="BE531" s="2"/>
      <c r="BF531" s="19"/>
      <c r="BG531" s="19"/>
      <c r="BH531" s="19"/>
      <c r="BI531" s="19"/>
      <c r="BJ531" s="19"/>
      <c r="BK531" s="19"/>
      <c r="BL531" s="19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9"/>
      <c r="BX531" s="2"/>
      <c r="BY531" s="2"/>
      <c r="BZ531" s="9"/>
      <c r="CA531" s="2"/>
      <c r="CB531" s="2"/>
      <c r="CC531" s="2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</row>
    <row r="532" spans="1:152" hidden="1" x14ac:dyDescent="0.45">
      <c r="A532" t="s">
        <v>125</v>
      </c>
      <c r="C532" s="1">
        <v>39904</v>
      </c>
      <c r="D532" s="2"/>
      <c r="E532" s="1"/>
      <c r="G532" s="2">
        <v>103</v>
      </c>
      <c r="H532" t="s">
        <v>103</v>
      </c>
      <c r="I532" s="19">
        <v>8.1</v>
      </c>
      <c r="J532">
        <v>750</v>
      </c>
      <c r="K532" s="2">
        <f t="shared" si="6"/>
        <v>164.6090534979424</v>
      </c>
      <c r="L532" s="2"/>
      <c r="M532" s="9"/>
      <c r="N532" s="9"/>
      <c r="O532" s="9"/>
      <c r="P532" s="9"/>
      <c r="Q532" s="2"/>
      <c r="R532" s="2"/>
      <c r="S532" s="2"/>
      <c r="T532" s="2"/>
      <c r="U532" s="2"/>
      <c r="V532" s="2"/>
      <c r="W532" s="2"/>
      <c r="X532" s="9"/>
      <c r="Y532" s="9"/>
      <c r="Z532" s="9"/>
      <c r="AA532" s="9"/>
      <c r="AB532" s="9"/>
      <c r="AC532" s="2">
        <v>568.69434590405888</v>
      </c>
      <c r="AD532" s="9"/>
      <c r="AE532" s="9"/>
      <c r="AF532" s="2">
        <v>311.09893629569552</v>
      </c>
      <c r="AG532" s="9">
        <v>3.5129584540266428</v>
      </c>
      <c r="AH532" s="9"/>
      <c r="AI532" s="9"/>
      <c r="AJ532" s="9"/>
      <c r="AK532" s="9"/>
      <c r="AL532" s="9"/>
      <c r="AM532" s="15">
        <f>AG532/AF532</f>
        <v>1.1292094070960181E-2</v>
      </c>
      <c r="AN532" s="9"/>
      <c r="AO532" s="9"/>
      <c r="AP532" s="9"/>
      <c r="AQ532" s="2">
        <v>3.1521314640598126</v>
      </c>
      <c r="AR532" s="2"/>
      <c r="AS532" s="2">
        <v>386.94531086190847</v>
      </c>
      <c r="AT532" s="2"/>
      <c r="AU532" s="2">
        <v>2.2423131615820879</v>
      </c>
      <c r="AV532" s="2">
        <v>0</v>
      </c>
      <c r="AW532" s="2">
        <v>392.33975548755035</v>
      </c>
      <c r="AX532" s="9"/>
      <c r="AY532" s="2"/>
      <c r="AZ532" s="2">
        <f>AC532+AF532+AW532</f>
        <v>1272.1330376873047</v>
      </c>
      <c r="BA532" s="2"/>
      <c r="BB532" s="9">
        <f>AW532/AZ532</f>
        <v>0.30841094749084647</v>
      </c>
      <c r="BC532" s="19"/>
      <c r="BD532" s="2"/>
      <c r="BE532" s="2"/>
      <c r="BF532" s="19"/>
      <c r="BG532" s="19"/>
      <c r="BH532" s="19"/>
      <c r="BI532" s="19"/>
      <c r="BJ532" s="9">
        <f>AC532/AZ532</f>
        <v>0.44703999429016178</v>
      </c>
      <c r="BK532" s="9">
        <f>AF532/AZ532</f>
        <v>0.24454905821899175</v>
      </c>
      <c r="BL532" s="9">
        <f>AW532/AZ532</f>
        <v>0.30841094749084647</v>
      </c>
      <c r="BM532" s="2">
        <v>214.08886179013214</v>
      </c>
      <c r="BN532" s="2">
        <v>17.794393739773312</v>
      </c>
      <c r="BO532" s="2">
        <v>194.7212269244493</v>
      </c>
      <c r="BP532" s="2">
        <v>0</v>
      </c>
      <c r="BQ532" s="2"/>
      <c r="BR532" s="2"/>
      <c r="BS532" s="2"/>
      <c r="BT532" s="2"/>
      <c r="BU532" s="2">
        <v>1.5732411259095274</v>
      </c>
      <c r="BV532" s="2"/>
      <c r="BW532" s="9"/>
      <c r="BX532" s="2"/>
      <c r="BY532" s="2"/>
      <c r="BZ532" s="9"/>
      <c r="CA532" s="2"/>
      <c r="CB532" s="2"/>
      <c r="CC532" s="2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</row>
    <row r="533" spans="1:152" hidden="1" x14ac:dyDescent="0.45">
      <c r="A533" t="s">
        <v>125</v>
      </c>
      <c r="C533" s="1">
        <v>39908</v>
      </c>
      <c r="D533" s="2"/>
      <c r="E533" s="1"/>
      <c r="G533">
        <v>107</v>
      </c>
      <c r="H533" t="s">
        <v>103</v>
      </c>
      <c r="I533" s="19">
        <v>8.1</v>
      </c>
      <c r="J533">
        <v>750</v>
      </c>
      <c r="K533" s="2">
        <f t="shared" si="6"/>
        <v>164.6090534979424</v>
      </c>
      <c r="L533" s="2"/>
      <c r="M533" s="9"/>
      <c r="N533" s="19">
        <v>26.2</v>
      </c>
      <c r="O533" s="19"/>
      <c r="P533" s="19"/>
      <c r="Q533" s="2"/>
      <c r="R533" s="2"/>
      <c r="S533" s="2"/>
      <c r="T533" s="2"/>
      <c r="U533" s="2"/>
      <c r="V533" s="2"/>
      <c r="W533" s="2"/>
      <c r="X533" s="9"/>
      <c r="Y533" s="9"/>
      <c r="Z533" s="9"/>
      <c r="AA533" s="9"/>
      <c r="AB533" s="9"/>
      <c r="AC533" s="2"/>
      <c r="AD533" s="9"/>
      <c r="AE533" s="9"/>
      <c r="AF533" s="2"/>
      <c r="AG533" s="9"/>
      <c r="AH533" s="9"/>
      <c r="AI533" s="9"/>
      <c r="AJ533" s="9"/>
      <c r="AK533" s="9"/>
      <c r="AL533" s="9"/>
      <c r="AM533" s="15"/>
      <c r="AN533" s="9"/>
      <c r="AO533" s="9"/>
      <c r="AP533" s="9"/>
      <c r="AQ533" s="2"/>
      <c r="AR533" s="2"/>
      <c r="AS533" s="2"/>
      <c r="AT533" s="2"/>
      <c r="AU533" s="2"/>
      <c r="AV533" s="2"/>
      <c r="AW533" s="2"/>
      <c r="AX533" s="9"/>
      <c r="AY533" s="2"/>
      <c r="AZ533" s="2"/>
      <c r="BA533" s="2"/>
      <c r="BB533" s="9"/>
      <c r="BC533" s="19"/>
      <c r="BD533" s="2"/>
      <c r="BE533" s="2"/>
      <c r="BF533" s="19"/>
      <c r="BG533" s="19"/>
      <c r="BH533" s="19"/>
      <c r="BI533" s="19"/>
      <c r="BJ533" s="19"/>
      <c r="BK533" s="19"/>
      <c r="BL533" s="19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9"/>
      <c r="BX533" s="2"/>
      <c r="BY533" s="2"/>
      <c r="BZ533" s="9"/>
      <c r="CA533" s="2"/>
      <c r="CB533" s="2"/>
      <c r="CC533" s="2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</row>
    <row r="534" spans="1:152" hidden="1" x14ac:dyDescent="0.45">
      <c r="A534" t="s">
        <v>125</v>
      </c>
      <c r="C534" s="1">
        <v>39911</v>
      </c>
      <c r="D534" s="2"/>
      <c r="E534" s="1"/>
      <c r="G534">
        <v>110</v>
      </c>
      <c r="H534" t="s">
        <v>103</v>
      </c>
      <c r="I534" s="19">
        <v>8.1</v>
      </c>
      <c r="J534">
        <v>750</v>
      </c>
      <c r="K534" s="2">
        <f t="shared" si="6"/>
        <v>164.6090534979424</v>
      </c>
      <c r="L534" s="2"/>
      <c r="M534" s="9"/>
      <c r="N534" s="9"/>
      <c r="O534" s="9"/>
      <c r="P534" s="9"/>
      <c r="Q534" s="2"/>
      <c r="R534" s="2"/>
      <c r="S534" s="2"/>
      <c r="T534" s="2"/>
      <c r="U534" s="2"/>
      <c r="V534" s="2"/>
      <c r="W534" s="2"/>
      <c r="X534" s="9"/>
      <c r="Y534" s="9"/>
      <c r="Z534" s="9"/>
      <c r="AA534" s="9"/>
      <c r="AB534" s="9"/>
      <c r="AC534" s="2"/>
      <c r="AD534" s="9"/>
      <c r="AE534" s="9"/>
      <c r="AF534" s="2"/>
      <c r="AG534" s="9"/>
      <c r="AH534" s="9"/>
      <c r="AI534" s="9"/>
      <c r="AJ534" s="9"/>
      <c r="AK534" s="9"/>
      <c r="AL534" s="9"/>
      <c r="AM534" s="15"/>
      <c r="AN534" s="9"/>
      <c r="AO534" s="9"/>
      <c r="AP534" s="9"/>
      <c r="AQ534" s="2"/>
      <c r="AR534" s="2"/>
      <c r="AS534" s="2"/>
      <c r="AT534" s="2"/>
      <c r="AU534" s="2"/>
      <c r="AV534" s="2"/>
      <c r="AW534" s="2"/>
      <c r="AX534" s="9"/>
      <c r="AY534" s="2"/>
      <c r="AZ534" s="2"/>
      <c r="BA534" s="2"/>
      <c r="BB534" s="9"/>
      <c r="BC534" s="19"/>
      <c r="BD534" s="2"/>
      <c r="BE534" s="2"/>
      <c r="BF534" s="19"/>
      <c r="BG534" s="19"/>
      <c r="BH534" s="19"/>
      <c r="BI534" s="19"/>
      <c r="BJ534" s="19"/>
      <c r="BK534" s="19"/>
      <c r="BL534" s="19"/>
      <c r="BM534" s="2"/>
      <c r="BN534" s="2"/>
      <c r="BO534" s="2"/>
      <c r="BP534" s="2"/>
      <c r="BQ534" s="2"/>
      <c r="BR534" s="2"/>
      <c r="BS534" s="2"/>
      <c r="BT534" s="2"/>
      <c r="BU534" s="2"/>
      <c r="BV534" s="2">
        <v>3.8520398641334772</v>
      </c>
      <c r="BW534" s="9">
        <v>4.6909090909090914</v>
      </c>
      <c r="BX534" s="2"/>
      <c r="BY534" s="2"/>
      <c r="BZ534" s="9"/>
      <c r="CA534" s="2"/>
      <c r="CB534" s="2"/>
      <c r="CC534" s="2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</row>
    <row r="535" spans="1:152" hidden="1" x14ac:dyDescent="0.45">
      <c r="A535" t="s">
        <v>125</v>
      </c>
      <c r="C535" s="1">
        <v>39920</v>
      </c>
      <c r="D535" s="2"/>
      <c r="E535" s="1"/>
      <c r="G535">
        <v>119</v>
      </c>
      <c r="H535" t="s">
        <v>103</v>
      </c>
      <c r="I535" s="19">
        <v>8.1</v>
      </c>
      <c r="J535">
        <v>750</v>
      </c>
      <c r="K535" s="2">
        <f t="shared" si="6"/>
        <v>164.6090534979424</v>
      </c>
      <c r="L535" s="2"/>
      <c r="M535" s="9"/>
      <c r="N535" s="9"/>
      <c r="O535" s="9"/>
      <c r="P535" s="9"/>
      <c r="Q535" s="2"/>
      <c r="R535" s="2"/>
      <c r="S535" s="2"/>
      <c r="T535" s="2"/>
      <c r="U535" s="2"/>
      <c r="V535" s="2"/>
      <c r="W535" s="2"/>
      <c r="X535" s="9"/>
      <c r="Y535" s="9"/>
      <c r="Z535" s="9"/>
      <c r="AA535" s="9"/>
      <c r="AB535" s="9"/>
      <c r="AC535" s="2"/>
      <c r="AD535" s="9"/>
      <c r="AE535" s="9"/>
      <c r="AF535" s="2"/>
      <c r="AG535" s="9"/>
      <c r="AH535" s="9"/>
      <c r="AI535" s="9"/>
      <c r="AJ535" s="9"/>
      <c r="AK535" s="9"/>
      <c r="AL535" s="9"/>
      <c r="AM535" s="15"/>
      <c r="AN535" s="9"/>
      <c r="AO535" s="9"/>
      <c r="AP535" s="9"/>
      <c r="AQ535" s="2"/>
      <c r="AR535" s="2"/>
      <c r="AS535" s="2"/>
      <c r="AT535" s="2"/>
      <c r="AU535" s="2"/>
      <c r="AV535" s="2"/>
      <c r="AW535" s="2"/>
      <c r="AX535" s="9"/>
      <c r="AY535" s="2"/>
      <c r="AZ535" s="2"/>
      <c r="BA535" s="2"/>
      <c r="BB535" s="9"/>
      <c r="BC535" s="19"/>
      <c r="BD535" s="2"/>
      <c r="BE535" s="2"/>
      <c r="BF535" s="19"/>
      <c r="BG535" s="19"/>
      <c r="BH535" s="19"/>
      <c r="BI535" s="19"/>
      <c r="BJ535" s="19"/>
      <c r="BK535" s="19"/>
      <c r="BL535" s="19"/>
      <c r="BM535" s="2"/>
      <c r="BN535" s="2"/>
      <c r="BO535" s="2"/>
      <c r="BP535" s="2"/>
      <c r="BQ535" s="2"/>
      <c r="BR535" s="2"/>
      <c r="BS535" s="2"/>
      <c r="BT535" s="2"/>
      <c r="BU535" s="2"/>
      <c r="BV535" s="2">
        <v>5.5018476353999475</v>
      </c>
      <c r="BW535" s="9">
        <v>3.6833333333333336</v>
      </c>
      <c r="BX535" s="2"/>
      <c r="BY535" s="2"/>
      <c r="BZ535" s="9"/>
      <c r="CA535" s="2"/>
      <c r="CB535" s="2"/>
      <c r="CC535" s="2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</row>
    <row r="536" spans="1:152" hidden="1" x14ac:dyDescent="0.45">
      <c r="A536" t="s">
        <v>125</v>
      </c>
      <c r="C536" s="1">
        <v>39922</v>
      </c>
      <c r="D536" s="2">
        <v>8</v>
      </c>
      <c r="E536" t="s">
        <v>197</v>
      </c>
      <c r="F536" t="s">
        <v>14</v>
      </c>
      <c r="G536">
        <v>121</v>
      </c>
      <c r="H536" t="s">
        <v>103</v>
      </c>
      <c r="I536" s="19">
        <v>8.1</v>
      </c>
      <c r="J536">
        <v>750</v>
      </c>
      <c r="K536" s="2">
        <f t="shared" si="6"/>
        <v>164.6090534979424</v>
      </c>
      <c r="L536" s="2"/>
      <c r="M536" s="9"/>
      <c r="N536" s="9"/>
      <c r="O536" s="9"/>
      <c r="P536" s="9"/>
      <c r="Q536" s="2"/>
      <c r="R536" s="2"/>
      <c r="S536" s="2"/>
      <c r="T536" s="2"/>
      <c r="U536" s="2">
        <v>121</v>
      </c>
      <c r="V536" s="2"/>
      <c r="W536" s="2"/>
      <c r="X536" s="9"/>
      <c r="Y536" s="9"/>
      <c r="Z536" s="9"/>
      <c r="AA536" s="9"/>
      <c r="AB536" s="9"/>
      <c r="AC536" s="2"/>
      <c r="AD536" s="9"/>
      <c r="AE536" s="9"/>
      <c r="AF536" s="2"/>
      <c r="AG536" s="9"/>
      <c r="AH536" s="9"/>
      <c r="AI536" s="9"/>
      <c r="AJ536" s="9"/>
      <c r="AK536" s="9"/>
      <c r="AL536" s="9"/>
      <c r="AM536" s="15"/>
      <c r="AN536" s="9"/>
      <c r="AO536" s="9"/>
      <c r="AP536" s="9"/>
      <c r="AQ536" s="2"/>
      <c r="AR536" s="2"/>
      <c r="AS536" s="2"/>
      <c r="AT536" s="2"/>
      <c r="AU536" s="2"/>
      <c r="AV536" s="2"/>
      <c r="AW536" s="2"/>
      <c r="AX536" s="9"/>
      <c r="AY536" s="2"/>
      <c r="AZ536" s="2"/>
      <c r="BA536" s="2"/>
      <c r="BB536" s="9"/>
      <c r="BC536" s="19"/>
      <c r="BD536" s="2"/>
      <c r="BE536" s="2"/>
      <c r="BF536" s="19"/>
      <c r="BG536" s="19"/>
      <c r="BH536" s="19"/>
      <c r="BI536" s="19"/>
      <c r="BJ536" s="19"/>
      <c r="BK536" s="19"/>
      <c r="BL536" s="19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9"/>
      <c r="BX536" s="2"/>
      <c r="BY536" s="2"/>
      <c r="BZ536" s="9"/>
      <c r="CA536" s="2"/>
      <c r="CB536" s="2"/>
      <c r="CC536" s="2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</row>
    <row r="537" spans="1:152" hidden="1" x14ac:dyDescent="0.45">
      <c r="A537" t="s">
        <v>125</v>
      </c>
      <c r="C537" s="1">
        <v>39925</v>
      </c>
      <c r="D537" s="2"/>
      <c r="E537" s="1"/>
      <c r="G537">
        <v>124</v>
      </c>
      <c r="H537" t="s">
        <v>103</v>
      </c>
      <c r="I537" s="19">
        <v>8.1</v>
      </c>
      <c r="J537">
        <v>750</v>
      </c>
      <c r="K537" s="2">
        <f t="shared" si="6"/>
        <v>164.6090534979424</v>
      </c>
      <c r="L537" s="2"/>
      <c r="M537" s="9"/>
      <c r="N537" s="9"/>
      <c r="O537" s="9"/>
      <c r="P537" s="9"/>
      <c r="Q537" s="2"/>
      <c r="R537" s="2"/>
      <c r="S537" s="2"/>
      <c r="T537" s="2"/>
      <c r="U537" s="2"/>
      <c r="V537" s="2"/>
      <c r="W537" s="2"/>
      <c r="X537" s="9"/>
      <c r="Y537" s="9"/>
      <c r="Z537" s="9"/>
      <c r="AA537" s="9"/>
      <c r="AB537" s="9"/>
      <c r="AC537" s="2"/>
      <c r="AD537" s="9"/>
      <c r="AE537" s="9"/>
      <c r="AF537" s="2"/>
      <c r="AG537" s="9"/>
      <c r="AH537" s="9"/>
      <c r="AI537" s="9"/>
      <c r="AJ537" s="9"/>
      <c r="AK537" s="9"/>
      <c r="AL537" s="9"/>
      <c r="AM537" s="15"/>
      <c r="AN537" s="9"/>
      <c r="AO537" s="9"/>
      <c r="AP537" s="9"/>
      <c r="AQ537" s="2"/>
      <c r="AR537" s="2"/>
      <c r="AS537" s="2"/>
      <c r="AT537" s="2"/>
      <c r="AU537" s="2"/>
      <c r="AV537" s="2"/>
      <c r="AW537" s="2"/>
      <c r="AX537" s="9"/>
      <c r="AY537" s="2"/>
      <c r="AZ537" s="2"/>
      <c r="BA537" s="2"/>
      <c r="BB537" s="9"/>
      <c r="BC537" s="19"/>
      <c r="BD537" s="2"/>
      <c r="BE537" s="2"/>
      <c r="BF537" s="19"/>
      <c r="BG537" s="19"/>
      <c r="BH537" s="19"/>
      <c r="BI537" s="19"/>
      <c r="BJ537" s="19"/>
      <c r="BK537" s="19"/>
      <c r="BL537" s="19"/>
      <c r="BM537" s="2"/>
      <c r="BN537" s="2"/>
      <c r="BO537" s="2"/>
      <c r="BP537" s="2"/>
      <c r="BQ537" s="2"/>
      <c r="BR537" s="2"/>
      <c r="BS537" s="2"/>
      <c r="BT537" s="2"/>
      <c r="BU537" s="2"/>
      <c r="BV537" s="2">
        <v>7.160986898585346</v>
      </c>
      <c r="BW537" s="9">
        <v>4.6343750000000004</v>
      </c>
      <c r="BX537" s="2"/>
      <c r="BY537" s="2"/>
      <c r="BZ537" s="9"/>
      <c r="CA537" s="2"/>
      <c r="CB537" s="2"/>
      <c r="CC537" s="2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</row>
    <row r="538" spans="1:152" hidden="1" x14ac:dyDescent="0.45">
      <c r="A538" t="s">
        <v>125</v>
      </c>
      <c r="C538" s="1">
        <v>39932</v>
      </c>
      <c r="D538" s="2"/>
      <c r="E538" s="1"/>
      <c r="G538" s="2">
        <v>131</v>
      </c>
      <c r="H538" t="s">
        <v>103</v>
      </c>
      <c r="I538" s="19">
        <v>8.1</v>
      </c>
      <c r="J538">
        <v>750</v>
      </c>
      <c r="K538" s="2">
        <f t="shared" si="6"/>
        <v>164.6090534979424</v>
      </c>
      <c r="L538" s="2"/>
      <c r="M538" s="9"/>
      <c r="N538" s="9"/>
      <c r="O538" s="9"/>
      <c r="P538" s="9"/>
      <c r="Q538" s="2"/>
      <c r="R538" s="2"/>
      <c r="S538" s="2"/>
      <c r="T538" s="2"/>
      <c r="U538" s="2"/>
      <c r="V538" s="2"/>
      <c r="W538" s="2"/>
      <c r="X538" s="9"/>
      <c r="Y538" s="9"/>
      <c r="Z538" s="9"/>
      <c r="AA538" s="9"/>
      <c r="AB538" s="9"/>
      <c r="AC538" s="2">
        <v>499.42950382262387</v>
      </c>
      <c r="AD538" s="9"/>
      <c r="AE538" s="9"/>
      <c r="AF538" s="2">
        <v>210.95385376604881</v>
      </c>
      <c r="AG538" s="9">
        <v>2.5073186625197388</v>
      </c>
      <c r="AH538" s="9"/>
      <c r="AI538" s="9"/>
      <c r="AJ538" s="9"/>
      <c r="AK538" s="9"/>
      <c r="AL538" s="9"/>
      <c r="AM538" s="15">
        <f>AG538/AF538</f>
        <v>1.188562625312546E-2</v>
      </c>
      <c r="AN538" s="9"/>
      <c r="AO538" s="9"/>
      <c r="AP538" s="9"/>
      <c r="AQ538" s="2">
        <v>0</v>
      </c>
      <c r="AR538" s="2"/>
      <c r="AS538" s="2">
        <v>598.90928184192717</v>
      </c>
      <c r="AT538" s="2"/>
      <c r="AU538" s="2">
        <v>6.3860352421148949</v>
      </c>
      <c r="AV538" s="2">
        <v>101.23722955254465</v>
      </c>
      <c r="AW538" s="2">
        <v>706.53254663658674</v>
      </c>
      <c r="AX538" s="9"/>
      <c r="AY538" s="2"/>
      <c r="AZ538" s="2">
        <f>AC538+AF538+AW538</f>
        <v>1416.9159042252595</v>
      </c>
      <c r="BA538" s="2"/>
      <c r="BB538" s="9">
        <f>AW538/AZ538</f>
        <v>0.49864112932157695</v>
      </c>
      <c r="BC538" s="19"/>
      <c r="BD538" s="2"/>
      <c r="BE538" s="2"/>
      <c r="BF538" s="19"/>
      <c r="BG538" s="19"/>
      <c r="BH538" s="19"/>
      <c r="BI538" s="19"/>
      <c r="BJ538" s="9">
        <f>AC538/AZ538</f>
        <v>0.35247646125879406</v>
      </c>
      <c r="BK538" s="9">
        <f>AF538/AZ538</f>
        <v>0.14888240941962894</v>
      </c>
      <c r="BL538" s="9">
        <f>AW538/AZ538</f>
        <v>0.49864112932157695</v>
      </c>
      <c r="BM538" s="2">
        <v>133.46275474310414</v>
      </c>
      <c r="BN538" s="2">
        <v>0</v>
      </c>
      <c r="BO538" s="2">
        <v>109.52539475430265</v>
      </c>
      <c r="BP538" s="2">
        <v>14.900215679288269</v>
      </c>
      <c r="BQ538" s="2"/>
      <c r="BR538" s="2"/>
      <c r="BS538" s="2"/>
      <c r="BT538" s="2"/>
      <c r="BU538" s="2">
        <v>9.0371443095132378</v>
      </c>
      <c r="BV538" s="2">
        <v>14.962114142809149</v>
      </c>
      <c r="BW538" s="9">
        <v>5.1715079365079362</v>
      </c>
      <c r="BX538" s="2"/>
      <c r="BY538" s="2"/>
      <c r="BZ538" s="9"/>
      <c r="CA538" s="2"/>
      <c r="CB538" s="2"/>
      <c r="CC538" s="2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</row>
    <row r="539" spans="1:152" hidden="1" x14ac:dyDescent="0.45">
      <c r="A539" t="s">
        <v>125</v>
      </c>
      <c r="C539" s="1">
        <v>39939</v>
      </c>
      <c r="D539" s="2"/>
      <c r="E539" s="1"/>
      <c r="G539">
        <v>138</v>
      </c>
      <c r="H539" t="s">
        <v>103</v>
      </c>
      <c r="I539" s="19">
        <v>8.1</v>
      </c>
      <c r="J539">
        <v>750</v>
      </c>
      <c r="K539" s="2">
        <f t="shared" ref="K539:K602" si="7">1000000/I539/J539</f>
        <v>164.6090534979424</v>
      </c>
      <c r="L539" s="2"/>
      <c r="M539" s="9"/>
      <c r="N539" s="9"/>
      <c r="O539" s="9"/>
      <c r="P539" s="9"/>
      <c r="Q539" s="2"/>
      <c r="R539" s="2"/>
      <c r="S539" s="2"/>
      <c r="T539" s="2"/>
      <c r="U539" s="2"/>
      <c r="V539" s="2"/>
      <c r="W539" s="2"/>
      <c r="X539" s="9"/>
      <c r="Y539" s="9"/>
      <c r="Z539" s="9"/>
      <c r="AA539" s="9"/>
      <c r="AB539" s="9"/>
      <c r="AC539" s="2"/>
      <c r="AD539" s="9"/>
      <c r="AE539" s="9"/>
      <c r="AF539" s="2"/>
      <c r="AG539" s="9"/>
      <c r="AH539" s="9"/>
      <c r="AI539" s="9"/>
      <c r="AJ539" s="9"/>
      <c r="AK539" s="9"/>
      <c r="AL539" s="9"/>
      <c r="AM539" s="15"/>
      <c r="AN539" s="9"/>
      <c r="AO539" s="9"/>
      <c r="AP539" s="9"/>
      <c r="AQ539" s="2"/>
      <c r="AR539" s="2"/>
      <c r="AS539" s="2"/>
      <c r="AT539" s="2"/>
      <c r="AU539" s="2"/>
      <c r="AV539" s="2"/>
      <c r="AW539" s="2"/>
      <c r="AX539" s="9"/>
      <c r="AY539" s="2"/>
      <c r="AZ539" s="2"/>
      <c r="BA539" s="2"/>
      <c r="BB539" s="9"/>
      <c r="BC539" s="19"/>
      <c r="BD539" s="2"/>
      <c r="BE539" s="2"/>
      <c r="BF539" s="19"/>
      <c r="BG539" s="19"/>
      <c r="BH539" s="19"/>
      <c r="BI539" s="19"/>
      <c r="BJ539" s="19"/>
      <c r="BK539" s="19"/>
      <c r="BL539" s="19"/>
      <c r="BM539" s="2"/>
      <c r="BN539" s="2"/>
      <c r="BO539" s="2"/>
      <c r="BP539" s="2"/>
      <c r="BQ539" s="2"/>
      <c r="BR539" s="2"/>
      <c r="BS539" s="2"/>
      <c r="BT539" s="2"/>
      <c r="BU539" s="2"/>
      <c r="BV539" s="2">
        <v>44.996454033070798</v>
      </c>
      <c r="BW539" s="9">
        <v>5.1733941409954118</v>
      </c>
      <c r="BX539" s="2"/>
      <c r="BY539" s="2"/>
      <c r="BZ539" s="9"/>
      <c r="CA539" s="2"/>
      <c r="CB539" s="2"/>
      <c r="CC539" s="2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</row>
    <row r="540" spans="1:152" hidden="1" x14ac:dyDescent="0.45">
      <c r="A540" t="s">
        <v>125</v>
      </c>
      <c r="C540" s="1">
        <v>39943</v>
      </c>
      <c r="D540" s="2">
        <v>9</v>
      </c>
      <c r="E540" s="1" t="s">
        <v>196</v>
      </c>
      <c r="F540" t="s">
        <v>15</v>
      </c>
      <c r="G540">
        <v>142</v>
      </c>
      <c r="H540" t="s">
        <v>103</v>
      </c>
      <c r="I540" s="19">
        <v>8.1</v>
      </c>
      <c r="J540">
        <v>750</v>
      </c>
      <c r="K540" s="2">
        <f t="shared" si="7"/>
        <v>164.6090534979424</v>
      </c>
      <c r="L540" s="2"/>
      <c r="M540" s="9"/>
      <c r="N540" s="9"/>
      <c r="O540" s="9"/>
      <c r="P540" s="9"/>
      <c r="Q540" s="2"/>
      <c r="R540" s="2"/>
      <c r="S540" s="2"/>
      <c r="T540" s="2"/>
      <c r="U540" s="2"/>
      <c r="V540" s="2">
        <v>142</v>
      </c>
      <c r="W540" s="2"/>
      <c r="X540" s="9"/>
      <c r="Y540" s="9"/>
      <c r="Z540" s="9"/>
      <c r="AA540" s="9"/>
      <c r="AB540" s="9"/>
      <c r="AC540" s="2"/>
      <c r="AD540" s="9"/>
      <c r="AE540" s="9"/>
      <c r="AF540" s="2"/>
      <c r="AG540" s="9"/>
      <c r="AH540" s="9"/>
      <c r="AI540" s="9"/>
      <c r="AJ540" s="9"/>
      <c r="AK540" s="9"/>
      <c r="AL540" s="9"/>
      <c r="AM540" s="15"/>
      <c r="AN540" s="9"/>
      <c r="AO540" s="9"/>
      <c r="AP540" s="9"/>
      <c r="AQ540" s="2"/>
      <c r="AR540" s="2"/>
      <c r="AS540" s="2"/>
      <c r="AT540" s="2"/>
      <c r="AU540" s="2"/>
      <c r="AV540" s="2"/>
      <c r="AW540" s="2"/>
      <c r="AX540" s="9"/>
      <c r="AY540" s="2"/>
      <c r="AZ540" s="2"/>
      <c r="BA540" s="2"/>
      <c r="BB540" s="9"/>
      <c r="BC540" s="19"/>
      <c r="BD540" s="2"/>
      <c r="BE540" s="2"/>
      <c r="BF540" s="19"/>
      <c r="BG540" s="19"/>
      <c r="BH540" s="19"/>
      <c r="BI540" s="19"/>
      <c r="BJ540" s="19"/>
      <c r="BK540" s="19"/>
      <c r="BL540" s="19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9"/>
      <c r="BX540" s="2"/>
      <c r="BY540" s="2"/>
      <c r="BZ540" s="9"/>
      <c r="CA540" s="2"/>
      <c r="CB540" s="2"/>
      <c r="CC540" s="2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</row>
    <row r="541" spans="1:152" hidden="1" x14ac:dyDescent="0.45">
      <c r="A541" t="s">
        <v>125</v>
      </c>
      <c r="C541" s="1">
        <v>39946</v>
      </c>
      <c r="D541" s="2"/>
      <c r="E541" s="1"/>
      <c r="G541">
        <v>145</v>
      </c>
      <c r="H541" t="s">
        <v>103</v>
      </c>
      <c r="I541" s="19">
        <v>8.1</v>
      </c>
      <c r="J541">
        <v>750</v>
      </c>
      <c r="K541" s="2">
        <f t="shared" si="7"/>
        <v>164.6090534979424</v>
      </c>
      <c r="L541" s="2"/>
      <c r="M541" s="9"/>
      <c r="N541" s="9"/>
      <c r="O541" s="9"/>
      <c r="P541" s="9"/>
      <c r="Q541" s="2"/>
      <c r="R541" s="2"/>
      <c r="S541" s="2"/>
      <c r="T541" s="2"/>
      <c r="U541" s="2"/>
      <c r="V541" s="2"/>
      <c r="W541" s="2"/>
      <c r="X541" s="9"/>
      <c r="Y541" s="9"/>
      <c r="Z541" s="9"/>
      <c r="AA541" s="9"/>
      <c r="AB541" s="9"/>
      <c r="AC541" s="2"/>
      <c r="AD541" s="9"/>
      <c r="AE541" s="9"/>
      <c r="AF541" s="2"/>
      <c r="AG541" s="9"/>
      <c r="AH541" s="9"/>
      <c r="AI541" s="9"/>
      <c r="AJ541" s="9"/>
      <c r="AK541" s="9"/>
      <c r="AL541" s="9"/>
      <c r="AM541" s="15"/>
      <c r="AN541" s="9"/>
      <c r="AO541" s="9"/>
      <c r="AP541" s="9"/>
      <c r="AQ541" s="2"/>
      <c r="AR541" s="2"/>
      <c r="AS541" s="2"/>
      <c r="AT541" s="2"/>
      <c r="AU541" s="2"/>
      <c r="AV541" s="2"/>
      <c r="AW541" s="2"/>
      <c r="AX541" s="9"/>
      <c r="AY541" s="2"/>
      <c r="AZ541" s="2"/>
      <c r="BA541" s="2"/>
      <c r="BB541" s="9"/>
      <c r="BC541" s="19"/>
      <c r="BD541" s="2"/>
      <c r="BE541" s="2"/>
      <c r="BF541" s="19"/>
      <c r="BG541" s="19"/>
      <c r="BH541" s="19"/>
      <c r="BI541" s="19"/>
      <c r="BJ541" s="19"/>
      <c r="BK541" s="19"/>
      <c r="BL541" s="19"/>
      <c r="BM541" s="2"/>
      <c r="BN541" s="2"/>
      <c r="BO541" s="2"/>
      <c r="BP541" s="2"/>
      <c r="BQ541" s="2"/>
      <c r="BR541" s="2"/>
      <c r="BS541" s="2"/>
      <c r="BT541" s="2"/>
      <c r="BU541" s="2"/>
      <c r="BV541" s="2">
        <v>66.427158374080847</v>
      </c>
      <c r="BW541" s="9">
        <v>4.8531571201080927</v>
      </c>
      <c r="BX541" s="2"/>
      <c r="BY541" s="2"/>
      <c r="BZ541" s="9"/>
      <c r="CA541" s="2"/>
      <c r="CB541" s="2"/>
      <c r="CC541" s="2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</row>
    <row r="542" spans="1:152" hidden="1" x14ac:dyDescent="0.45">
      <c r="A542" t="s">
        <v>125</v>
      </c>
      <c r="C542" s="1">
        <v>39954</v>
      </c>
      <c r="D542" s="2"/>
      <c r="E542" s="1"/>
      <c r="G542">
        <v>153</v>
      </c>
      <c r="H542" t="s">
        <v>103</v>
      </c>
      <c r="I542" s="19">
        <v>8.1</v>
      </c>
      <c r="J542">
        <v>750</v>
      </c>
      <c r="K542" s="2">
        <f t="shared" si="7"/>
        <v>164.6090534979424</v>
      </c>
      <c r="L542" s="2"/>
      <c r="M542" s="9"/>
      <c r="N542" s="9"/>
      <c r="O542" s="9"/>
      <c r="P542" s="9"/>
      <c r="Q542" s="2"/>
      <c r="R542" s="2"/>
      <c r="S542" s="2"/>
      <c r="T542" s="2"/>
      <c r="U542" s="2"/>
      <c r="V542" s="2"/>
      <c r="W542" s="2"/>
      <c r="X542" s="9"/>
      <c r="Y542" s="9"/>
      <c r="Z542" s="9"/>
      <c r="AA542" s="9"/>
      <c r="AB542" s="9"/>
      <c r="AC542" s="2"/>
      <c r="AD542" s="9"/>
      <c r="AE542" s="9"/>
      <c r="AF542" s="2"/>
      <c r="AG542" s="9"/>
      <c r="AH542" s="9"/>
      <c r="AI542" s="9"/>
      <c r="AJ542" s="9"/>
      <c r="AK542" s="9"/>
      <c r="AL542" s="9"/>
      <c r="AM542" s="15"/>
      <c r="AN542" s="9"/>
      <c r="AO542" s="9"/>
      <c r="AP542" s="9"/>
      <c r="AQ542" s="2"/>
      <c r="AR542" s="2"/>
      <c r="AS542" s="2"/>
      <c r="AT542" s="2"/>
      <c r="AU542" s="2"/>
      <c r="AV542" s="2"/>
      <c r="AW542" s="2"/>
      <c r="AX542" s="9"/>
      <c r="AY542" s="2"/>
      <c r="AZ542" s="2"/>
      <c r="BA542" s="2"/>
      <c r="BB542" s="9"/>
      <c r="BC542" s="19"/>
      <c r="BD542" s="2"/>
      <c r="BE542" s="2"/>
      <c r="BF542" s="19"/>
      <c r="BG542" s="19"/>
      <c r="BH542" s="19"/>
      <c r="BI542" s="19"/>
      <c r="BJ542" s="19"/>
      <c r="BK542" s="19"/>
      <c r="BL542" s="19"/>
      <c r="BM542" s="2"/>
      <c r="BN542" s="2"/>
      <c r="BO542" s="2"/>
      <c r="BP542" s="2"/>
      <c r="BQ542" s="2"/>
      <c r="BR542" s="2"/>
      <c r="BS542" s="2"/>
      <c r="BT542" s="2"/>
      <c r="BU542" s="2"/>
      <c r="BV542" s="2">
        <v>94.793027509238144</v>
      </c>
      <c r="BW542" s="9">
        <v>4.525700904804383</v>
      </c>
      <c r="BX542" s="2"/>
      <c r="BY542" s="2"/>
      <c r="BZ542" s="9"/>
      <c r="CA542" s="2"/>
      <c r="CB542" s="2"/>
      <c r="CC542" s="2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</row>
    <row r="543" spans="1:152" hidden="1" x14ac:dyDescent="0.45">
      <c r="A543" t="s">
        <v>125</v>
      </c>
      <c r="C543" s="1">
        <v>39956</v>
      </c>
      <c r="D543" s="2">
        <v>10</v>
      </c>
      <c r="E543" s="1" t="s">
        <v>97</v>
      </c>
      <c r="F543" t="s">
        <v>16</v>
      </c>
      <c r="G543">
        <v>155</v>
      </c>
      <c r="H543" t="s">
        <v>103</v>
      </c>
      <c r="I543" s="19">
        <v>8.1</v>
      </c>
      <c r="J543">
        <v>750</v>
      </c>
      <c r="K543" s="2">
        <f t="shared" si="7"/>
        <v>164.6090534979424</v>
      </c>
      <c r="L543" s="2"/>
      <c r="M543" s="9"/>
      <c r="N543" s="9"/>
      <c r="O543" s="9"/>
      <c r="P543" s="9"/>
      <c r="Q543" s="2"/>
      <c r="R543" s="2"/>
      <c r="S543" s="2"/>
      <c r="T543" s="2"/>
      <c r="U543" s="2"/>
      <c r="V543" s="2"/>
      <c r="W543" s="2"/>
      <c r="X543" s="9"/>
      <c r="Y543" s="9"/>
      <c r="Z543" s="9"/>
      <c r="AA543" s="9"/>
      <c r="AB543" s="9"/>
      <c r="AC543" s="2"/>
      <c r="AD543" s="9"/>
      <c r="AE543" s="9"/>
      <c r="AF543" s="2"/>
      <c r="AG543" s="9"/>
      <c r="AH543" s="9"/>
      <c r="AI543" s="9"/>
      <c r="AJ543" s="9"/>
      <c r="AK543" s="9"/>
      <c r="AL543" s="9"/>
      <c r="AM543" s="15"/>
      <c r="AN543" s="9"/>
      <c r="AO543" s="9"/>
      <c r="AP543" s="9"/>
      <c r="AQ543" s="2"/>
      <c r="AR543" s="2"/>
      <c r="AS543" s="2"/>
      <c r="AT543" s="2"/>
      <c r="AU543" s="2"/>
      <c r="AV543" s="2">
        <v>561.26987155458187</v>
      </c>
      <c r="AW543" s="2"/>
      <c r="AX543" s="9"/>
      <c r="AY543" s="2"/>
      <c r="AZ543" s="2"/>
      <c r="BA543" s="2"/>
      <c r="BB543" s="9"/>
      <c r="BC543" s="19">
        <v>36.394129886480776</v>
      </c>
      <c r="BD543" s="2">
        <v>204.26928606725835</v>
      </c>
      <c r="BE543" s="2"/>
      <c r="BF543" s="19">
        <v>8.9986469633153465</v>
      </c>
      <c r="BG543" s="19"/>
      <c r="BH543" s="19"/>
      <c r="BI543" s="19"/>
      <c r="BJ543" s="19"/>
      <c r="BK543" s="19"/>
      <c r="BL543" s="19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9"/>
      <c r="BX543" s="2"/>
      <c r="BY543" s="2"/>
      <c r="BZ543" s="9"/>
      <c r="CA543" s="2"/>
      <c r="CB543" s="2"/>
      <c r="CC543" s="2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</row>
    <row r="544" spans="1:152" hidden="1" x14ac:dyDescent="0.45">
      <c r="A544" t="s">
        <v>125</v>
      </c>
      <c r="C544" s="1">
        <v>39960</v>
      </c>
      <c r="D544" s="2"/>
      <c r="E544" s="1"/>
      <c r="G544">
        <v>159</v>
      </c>
      <c r="H544" t="s">
        <v>103</v>
      </c>
      <c r="I544" s="19">
        <v>8.1</v>
      </c>
      <c r="J544">
        <v>750</v>
      </c>
      <c r="K544" s="2">
        <f t="shared" si="7"/>
        <v>164.6090534979424</v>
      </c>
      <c r="L544" s="2"/>
      <c r="M544" s="9"/>
      <c r="N544" s="9"/>
      <c r="O544" s="9"/>
      <c r="P544" s="9"/>
      <c r="Q544" s="2"/>
      <c r="R544" s="2"/>
      <c r="S544" s="2"/>
      <c r="T544" s="2"/>
      <c r="U544" s="2"/>
      <c r="V544" s="2"/>
      <c r="W544" s="2"/>
      <c r="X544" s="9"/>
      <c r="Y544" s="9"/>
      <c r="Z544" s="9"/>
      <c r="AA544" s="9"/>
      <c r="AB544" s="9"/>
      <c r="AC544" s="2"/>
      <c r="AD544" s="9"/>
      <c r="AE544" s="9"/>
      <c r="AF544" s="2"/>
      <c r="AG544" s="9"/>
      <c r="AH544" s="9"/>
      <c r="AI544" s="9"/>
      <c r="AJ544" s="9"/>
      <c r="AK544" s="9"/>
      <c r="AL544" s="9"/>
      <c r="AM544" s="15"/>
      <c r="AN544" s="9"/>
      <c r="AO544" s="9"/>
      <c r="AP544" s="9"/>
      <c r="AQ544" s="2"/>
      <c r="AR544" s="2"/>
      <c r="AS544" s="2"/>
      <c r="AT544" s="2"/>
      <c r="AU544" s="2"/>
      <c r="AV544" s="2"/>
      <c r="AW544" s="2"/>
      <c r="AX544" s="9"/>
      <c r="AY544" s="2"/>
      <c r="AZ544" s="2"/>
      <c r="BA544" s="2"/>
      <c r="BB544" s="9"/>
      <c r="BC544" s="19"/>
      <c r="BD544" s="2"/>
      <c r="BE544" s="2"/>
      <c r="BF544" s="19"/>
      <c r="BG544" s="19"/>
      <c r="BH544" s="19"/>
      <c r="BI544" s="19"/>
      <c r="BJ544" s="19"/>
      <c r="BK544" s="19"/>
      <c r="BL544" s="19"/>
      <c r="BM544" s="2"/>
      <c r="BN544" s="2"/>
      <c r="BO544" s="2"/>
      <c r="BP544" s="2"/>
      <c r="BQ544" s="2"/>
      <c r="BR544" s="2"/>
      <c r="BS544" s="2"/>
      <c r="BT544" s="2"/>
      <c r="BU544" s="2"/>
      <c r="BV544" s="2">
        <v>100</v>
      </c>
      <c r="BW544" s="9">
        <v>4.5828525641025646</v>
      </c>
      <c r="BX544" s="2"/>
      <c r="BY544" s="2"/>
      <c r="BZ544" s="9"/>
      <c r="CA544" s="2"/>
      <c r="CB544" s="2"/>
      <c r="CC544" s="2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</row>
    <row r="545" spans="1:152" hidden="1" x14ac:dyDescent="0.45">
      <c r="A545" t="s">
        <v>122</v>
      </c>
      <c r="C545" s="1">
        <v>39801</v>
      </c>
      <c r="D545" s="2">
        <v>1</v>
      </c>
      <c r="E545" s="1" t="s">
        <v>198</v>
      </c>
      <c r="F545" t="s">
        <v>10</v>
      </c>
      <c r="G545" s="2">
        <v>0</v>
      </c>
      <c r="H545" t="s">
        <v>104</v>
      </c>
      <c r="I545" s="19">
        <v>8.1</v>
      </c>
      <c r="J545">
        <v>750</v>
      </c>
      <c r="K545" s="2">
        <f t="shared" si="7"/>
        <v>164.6090534979424</v>
      </c>
      <c r="L545" s="2"/>
      <c r="M545" s="9"/>
      <c r="N545" s="9"/>
      <c r="O545" s="9"/>
      <c r="P545" s="9"/>
      <c r="Q545" s="2"/>
      <c r="R545" s="2"/>
      <c r="S545" s="2"/>
      <c r="T545" s="2"/>
      <c r="U545" s="2"/>
      <c r="V545" s="2"/>
      <c r="W545" s="2"/>
      <c r="X545" s="9"/>
      <c r="Y545" s="9"/>
      <c r="Z545" s="9"/>
      <c r="AA545" s="9"/>
      <c r="AB545" s="9"/>
      <c r="AC545" s="2"/>
      <c r="AD545" s="9"/>
      <c r="AE545" s="9"/>
      <c r="AF545" s="2"/>
      <c r="AG545" s="9"/>
      <c r="AH545" s="9"/>
      <c r="AI545" s="9"/>
      <c r="AJ545" s="9"/>
      <c r="AK545" s="9"/>
      <c r="AL545" s="9"/>
      <c r="AM545" s="15"/>
      <c r="AN545" s="9"/>
      <c r="AO545" s="9"/>
      <c r="AP545" s="9"/>
      <c r="AQ545" s="2">
        <v>0</v>
      </c>
      <c r="AR545" s="2"/>
      <c r="AS545" s="2">
        <v>0</v>
      </c>
      <c r="AT545" s="2"/>
      <c r="AU545" s="2">
        <v>0</v>
      </c>
      <c r="AV545" s="2">
        <v>0</v>
      </c>
      <c r="AW545" s="2"/>
      <c r="AX545" s="9"/>
      <c r="AY545" s="2"/>
      <c r="AZ545" s="2"/>
      <c r="BA545" s="2"/>
      <c r="BB545" s="9"/>
      <c r="BC545" s="19"/>
      <c r="BD545" s="2"/>
      <c r="BE545" s="2"/>
      <c r="BF545" s="19"/>
      <c r="BG545" s="19"/>
      <c r="BH545" s="19"/>
      <c r="BI545" s="19"/>
      <c r="BJ545" s="19"/>
      <c r="BK545" s="19"/>
      <c r="BL545" s="19"/>
      <c r="BM545" s="2">
        <v>0</v>
      </c>
      <c r="BN545" s="2">
        <v>0</v>
      </c>
      <c r="BO545" s="2">
        <v>0</v>
      </c>
      <c r="BP545" s="2">
        <v>0</v>
      </c>
      <c r="BQ545" s="2"/>
      <c r="BR545" s="2"/>
      <c r="BS545" s="2"/>
      <c r="BT545" s="2"/>
      <c r="BU545" s="2">
        <v>0</v>
      </c>
      <c r="BV545" s="2"/>
      <c r="BW545" s="9"/>
      <c r="BX545" s="2"/>
      <c r="BY545" s="2"/>
      <c r="BZ545" s="9"/>
      <c r="CA545" s="2"/>
      <c r="CB545" s="2"/>
      <c r="CC545" s="2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</row>
    <row r="546" spans="1:152" hidden="1" x14ac:dyDescent="0.45">
      <c r="A546" t="s">
        <v>122</v>
      </c>
      <c r="C546" s="1">
        <v>39819</v>
      </c>
      <c r="D546" s="2"/>
      <c r="E546" s="1"/>
      <c r="G546">
        <v>18</v>
      </c>
      <c r="H546" t="s">
        <v>104</v>
      </c>
      <c r="I546" s="19">
        <v>8.1</v>
      </c>
      <c r="J546">
        <v>750</v>
      </c>
      <c r="K546" s="2">
        <f t="shared" si="7"/>
        <v>164.6090534979424</v>
      </c>
      <c r="L546" s="2"/>
      <c r="M546" s="9"/>
      <c r="N546" s="19">
        <v>5.35</v>
      </c>
      <c r="O546" s="19"/>
      <c r="P546" s="19"/>
      <c r="Q546" s="2"/>
      <c r="R546" s="2"/>
      <c r="S546" s="2"/>
      <c r="T546" s="2"/>
      <c r="U546" s="2"/>
      <c r="V546" s="2"/>
      <c r="W546" s="2"/>
      <c r="X546" s="9"/>
      <c r="Y546" s="9"/>
      <c r="Z546" s="9"/>
      <c r="AA546" s="9"/>
      <c r="AB546" s="9"/>
      <c r="AC546" s="2"/>
      <c r="AD546" s="9"/>
      <c r="AE546" s="9"/>
      <c r="AF546" s="2"/>
      <c r="AG546" s="9"/>
      <c r="AH546" s="9"/>
      <c r="AI546" s="9"/>
      <c r="AJ546" s="9"/>
      <c r="AK546" s="9"/>
      <c r="AL546" s="9"/>
      <c r="AM546" s="15"/>
      <c r="AN546" s="9"/>
      <c r="AO546" s="9"/>
      <c r="AP546" s="9"/>
      <c r="AQ546" s="2"/>
      <c r="AR546" s="2"/>
      <c r="AS546" s="2"/>
      <c r="AT546" s="2"/>
      <c r="AU546" s="2"/>
      <c r="AV546" s="2"/>
      <c r="AW546" s="2"/>
      <c r="AX546" s="9"/>
      <c r="AY546" s="2"/>
      <c r="AZ546" s="2"/>
      <c r="BA546" s="2"/>
      <c r="BB546" s="9"/>
      <c r="BC546" s="19"/>
      <c r="BD546" s="2"/>
      <c r="BE546" s="2"/>
      <c r="BF546" s="19"/>
      <c r="BG546" s="19"/>
      <c r="BH546" s="19"/>
      <c r="BI546" s="19"/>
      <c r="BJ546" s="19"/>
      <c r="BK546" s="19"/>
      <c r="BL546" s="19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9"/>
      <c r="BX546" s="2"/>
      <c r="BY546" s="2"/>
      <c r="BZ546" s="9"/>
      <c r="CA546" s="2"/>
      <c r="CB546" s="2"/>
      <c r="CC546" s="2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</row>
    <row r="547" spans="1:152" hidden="1" x14ac:dyDescent="0.45">
      <c r="A547" t="s">
        <v>122</v>
      </c>
      <c r="C547" s="1">
        <v>39820</v>
      </c>
      <c r="D547" s="2"/>
      <c r="E547" s="1"/>
      <c r="G547" s="2">
        <v>19</v>
      </c>
      <c r="H547" t="s">
        <v>104</v>
      </c>
      <c r="I547" s="19">
        <v>8.1</v>
      </c>
      <c r="J547">
        <v>750</v>
      </c>
      <c r="K547" s="2">
        <f t="shared" si="7"/>
        <v>164.6090534979424</v>
      </c>
      <c r="L547" s="2"/>
      <c r="M547" s="9"/>
      <c r="N547" s="9"/>
      <c r="O547" s="9"/>
      <c r="P547" s="9"/>
      <c r="Q547" s="2"/>
      <c r="R547" s="2"/>
      <c r="S547" s="2"/>
      <c r="T547" s="2"/>
      <c r="U547" s="2"/>
      <c r="V547" s="2"/>
      <c r="W547" s="2"/>
      <c r="X547" s="9"/>
      <c r="Y547" s="9"/>
      <c r="Z547" s="9"/>
      <c r="AA547" s="9"/>
      <c r="AB547" s="9"/>
      <c r="AC547" s="2"/>
      <c r="AD547" s="9"/>
      <c r="AE547" s="9"/>
      <c r="AF547" s="2"/>
      <c r="AG547" s="9">
        <v>0.19702121710526316</v>
      </c>
      <c r="AH547" s="9"/>
      <c r="AI547" s="9"/>
      <c r="AJ547" s="9"/>
      <c r="AK547" s="9"/>
      <c r="AL547" s="9"/>
      <c r="AM547" s="15"/>
      <c r="AN547" s="9"/>
      <c r="AO547" s="9"/>
      <c r="AP547" s="9"/>
      <c r="AQ547" s="2">
        <v>0</v>
      </c>
      <c r="AR547" s="2"/>
      <c r="AS547" s="2">
        <v>0</v>
      </c>
      <c r="AT547" s="2"/>
      <c r="AU547" s="2">
        <v>0</v>
      </c>
      <c r="AV547" s="2">
        <v>0</v>
      </c>
      <c r="AW547" s="2"/>
      <c r="AX547" s="9"/>
      <c r="AY547" s="2"/>
      <c r="AZ547" s="2"/>
      <c r="BA547" s="2"/>
      <c r="BB547" s="9"/>
      <c r="BC547" s="19"/>
      <c r="BD547" s="2"/>
      <c r="BE547" s="2"/>
      <c r="BF547" s="19"/>
      <c r="BG547" s="19"/>
      <c r="BH547" s="19"/>
      <c r="BI547" s="19"/>
      <c r="BJ547" s="19"/>
      <c r="BK547" s="19"/>
      <c r="BL547" s="19"/>
      <c r="BM547" s="2">
        <v>0</v>
      </c>
      <c r="BN547" s="2">
        <v>0</v>
      </c>
      <c r="BO547" s="2">
        <v>0</v>
      </c>
      <c r="BP547" s="2">
        <v>0</v>
      </c>
      <c r="BQ547" s="2"/>
      <c r="BR547" s="2"/>
      <c r="BS547" s="2"/>
      <c r="BT547" s="2"/>
      <c r="BU547" s="2">
        <v>0</v>
      </c>
      <c r="BV547" s="2"/>
      <c r="BW547" s="9"/>
      <c r="BX547" s="2"/>
      <c r="BY547" s="2"/>
      <c r="BZ547" s="9"/>
      <c r="CA547" s="2"/>
      <c r="CB547" s="2"/>
      <c r="CC547" s="2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</row>
    <row r="548" spans="1:152" hidden="1" x14ac:dyDescent="0.45">
      <c r="A548" t="s">
        <v>122</v>
      </c>
      <c r="C548" s="1">
        <v>39824</v>
      </c>
      <c r="D548" s="2">
        <v>4</v>
      </c>
      <c r="E548" t="s">
        <v>199</v>
      </c>
      <c r="F548" t="s">
        <v>12</v>
      </c>
      <c r="G548">
        <v>23</v>
      </c>
      <c r="H548" t="s">
        <v>104</v>
      </c>
      <c r="I548" s="19">
        <v>8.1</v>
      </c>
      <c r="J548">
        <v>750</v>
      </c>
      <c r="K548" s="2">
        <f t="shared" si="7"/>
        <v>164.6090534979424</v>
      </c>
      <c r="L548" s="2"/>
      <c r="M548" s="9"/>
      <c r="N548" s="9"/>
      <c r="O548" s="9"/>
      <c r="P548" s="9"/>
      <c r="Q548" s="2"/>
      <c r="R548" s="2">
        <v>23</v>
      </c>
      <c r="S548" s="2"/>
      <c r="T548" s="2"/>
      <c r="U548" s="2"/>
      <c r="V548" s="2"/>
      <c r="W548" s="2"/>
      <c r="X548" s="9"/>
      <c r="Y548" s="9"/>
      <c r="Z548" s="9"/>
      <c r="AA548" s="9"/>
      <c r="AB548" s="9"/>
      <c r="AC548" s="2"/>
      <c r="AD548" s="9"/>
      <c r="AE548" s="9"/>
      <c r="AF548" s="2"/>
      <c r="AG548" s="9"/>
      <c r="AH548" s="9"/>
      <c r="AI548" s="9"/>
      <c r="AJ548" s="9"/>
      <c r="AK548" s="9"/>
      <c r="AL548" s="9"/>
      <c r="AM548" s="15"/>
      <c r="AN548" s="9"/>
      <c r="AO548" s="9"/>
      <c r="AP548" s="9"/>
      <c r="AQ548" s="2"/>
      <c r="AR548" s="2"/>
      <c r="AS548" s="2"/>
      <c r="AT548" s="2"/>
      <c r="AU548" s="2"/>
      <c r="AV548" s="2"/>
      <c r="AW548" s="2"/>
      <c r="AX548" s="9"/>
      <c r="AY548" s="2"/>
      <c r="AZ548" s="2"/>
      <c r="BA548" s="2"/>
      <c r="BB548" s="9"/>
      <c r="BC548" s="19"/>
      <c r="BD548" s="2"/>
      <c r="BE548" s="2"/>
      <c r="BF548" s="19"/>
      <c r="BG548" s="19"/>
      <c r="BH548" s="19"/>
      <c r="BI548" s="19"/>
      <c r="BJ548" s="19"/>
      <c r="BK548" s="19"/>
      <c r="BL548" s="19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9"/>
      <c r="BX548" s="2"/>
      <c r="BY548" s="2"/>
      <c r="BZ548" s="9"/>
      <c r="CA548" s="2"/>
      <c r="CB548" s="2"/>
      <c r="CC548" s="2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</row>
    <row r="549" spans="1:152" hidden="1" x14ac:dyDescent="0.45">
      <c r="A549" t="s">
        <v>122</v>
      </c>
      <c r="C549" s="1">
        <v>39827</v>
      </c>
      <c r="D549" s="2"/>
      <c r="E549" s="1"/>
      <c r="G549">
        <v>26</v>
      </c>
      <c r="H549" t="s">
        <v>104</v>
      </c>
      <c r="I549" s="19">
        <v>8.1</v>
      </c>
      <c r="J549">
        <v>750</v>
      </c>
      <c r="K549" s="2">
        <f t="shared" si="7"/>
        <v>164.6090534979424</v>
      </c>
      <c r="L549" s="2"/>
      <c r="M549" s="9"/>
      <c r="N549" s="19">
        <v>7.9</v>
      </c>
      <c r="O549" s="19"/>
      <c r="P549" s="19"/>
      <c r="Q549" s="2"/>
      <c r="R549" s="2"/>
      <c r="S549" s="2"/>
      <c r="T549" s="2"/>
      <c r="U549" s="2"/>
      <c r="V549" s="2"/>
      <c r="W549" s="2"/>
      <c r="X549" s="9"/>
      <c r="Y549" s="9"/>
      <c r="Z549" s="9"/>
      <c r="AA549" s="9"/>
      <c r="AB549" s="9"/>
      <c r="AC549" s="2"/>
      <c r="AD549" s="9"/>
      <c r="AE549" s="9"/>
      <c r="AF549" s="2"/>
      <c r="AG549" s="9"/>
      <c r="AH549" s="9"/>
      <c r="AI549" s="9"/>
      <c r="AJ549" s="9"/>
      <c r="AK549" s="9"/>
      <c r="AL549" s="9"/>
      <c r="AM549" s="15"/>
      <c r="AN549" s="9"/>
      <c r="AO549" s="9"/>
      <c r="AP549" s="9"/>
      <c r="AQ549" s="2"/>
      <c r="AR549" s="2"/>
      <c r="AS549" s="2"/>
      <c r="AT549" s="2"/>
      <c r="AU549" s="2"/>
      <c r="AV549" s="2"/>
      <c r="AW549" s="2"/>
      <c r="AX549" s="9"/>
      <c r="AY549" s="2"/>
      <c r="AZ549" s="2"/>
      <c r="BA549" s="2"/>
      <c r="BB549" s="9"/>
      <c r="BC549" s="19"/>
      <c r="BD549" s="2"/>
      <c r="BE549" s="2"/>
      <c r="BF549" s="19"/>
      <c r="BG549" s="19"/>
      <c r="BH549" s="19"/>
      <c r="BI549" s="19"/>
      <c r="BJ549" s="19"/>
      <c r="BK549" s="19"/>
      <c r="BL549" s="19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9"/>
      <c r="BX549" s="2"/>
      <c r="BY549" s="2"/>
      <c r="BZ549" s="9"/>
      <c r="CA549" s="2"/>
      <c r="CB549" s="2"/>
      <c r="CC549" s="2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</row>
    <row r="550" spans="1:152" hidden="1" x14ac:dyDescent="0.45">
      <c r="A550" t="s">
        <v>122</v>
      </c>
      <c r="C550" s="1">
        <v>39833</v>
      </c>
      <c r="D550" s="2"/>
      <c r="E550" s="1"/>
      <c r="G550" s="2">
        <v>32</v>
      </c>
      <c r="H550" t="s">
        <v>104</v>
      </c>
      <c r="I550" s="19">
        <v>8.1</v>
      </c>
      <c r="J550">
        <v>750</v>
      </c>
      <c r="K550" s="2">
        <f t="shared" si="7"/>
        <v>164.6090534979424</v>
      </c>
      <c r="L550" s="2"/>
      <c r="M550" s="9"/>
      <c r="N550" s="19">
        <v>10.4</v>
      </c>
      <c r="O550" s="19"/>
      <c r="P550" s="19"/>
      <c r="Q550" s="2"/>
      <c r="R550" s="2"/>
      <c r="S550" s="2"/>
      <c r="T550" s="2"/>
      <c r="U550" s="2"/>
      <c r="V550" s="2"/>
      <c r="W550" s="2"/>
      <c r="X550" s="9"/>
      <c r="Y550" s="9"/>
      <c r="Z550" s="9"/>
      <c r="AA550" s="9"/>
      <c r="AB550" s="9"/>
      <c r="AC550" s="2"/>
      <c r="AD550" s="9"/>
      <c r="AE550" s="9"/>
      <c r="AF550" s="2">
        <v>62.894385259831189</v>
      </c>
      <c r="AG550" s="9">
        <v>1.0740775318868416</v>
      </c>
      <c r="AH550" s="9"/>
      <c r="AI550" s="9"/>
      <c r="AJ550" s="9"/>
      <c r="AK550" s="9"/>
      <c r="AL550" s="9"/>
      <c r="AM550" s="15">
        <f>AG550/AF550</f>
        <v>1.7077478815471048E-2</v>
      </c>
      <c r="AN550" s="9"/>
      <c r="AO550" s="9"/>
      <c r="AP550" s="9"/>
      <c r="AQ550" s="2">
        <v>0</v>
      </c>
      <c r="AR550" s="2"/>
      <c r="AS550" s="2">
        <v>0</v>
      </c>
      <c r="AT550" s="2"/>
      <c r="AU550" s="2">
        <v>0</v>
      </c>
      <c r="AV550" s="2">
        <v>0</v>
      </c>
      <c r="AW550" s="2"/>
      <c r="AX550" s="9"/>
      <c r="AY550" s="2"/>
      <c r="AZ550" s="2">
        <f>AC550+AF550+AW550</f>
        <v>62.894385259831189</v>
      </c>
      <c r="BA550" s="2"/>
      <c r="BB550" s="9">
        <f>AW550/AZ550</f>
        <v>0</v>
      </c>
      <c r="BC550" s="19"/>
      <c r="BD550" s="2"/>
      <c r="BE550" s="2"/>
      <c r="BF550" s="19"/>
      <c r="BG550" s="19"/>
      <c r="BH550" s="19"/>
      <c r="BI550" s="19"/>
      <c r="BJ550" s="9">
        <f>AC550/AZ550</f>
        <v>0</v>
      </c>
      <c r="BK550" s="9">
        <f>AF550/AZ550</f>
        <v>1</v>
      </c>
      <c r="BL550" s="9">
        <f>AW550/AZ550</f>
        <v>0</v>
      </c>
      <c r="BM550" s="2">
        <v>0</v>
      </c>
      <c r="BN550" s="2">
        <v>0</v>
      </c>
      <c r="BO550" s="2">
        <v>0</v>
      </c>
      <c r="BP550" s="2">
        <v>0</v>
      </c>
      <c r="BQ550" s="2"/>
      <c r="BR550" s="2"/>
      <c r="BS550" s="2"/>
      <c r="BT550" s="2"/>
      <c r="BU550" s="2">
        <v>0</v>
      </c>
      <c r="BV550" s="2"/>
      <c r="BW550" s="9"/>
      <c r="BX550" s="2"/>
      <c r="BY550" s="2"/>
      <c r="BZ550" s="9"/>
      <c r="CA550" s="2"/>
      <c r="CB550" s="2"/>
      <c r="CC550" s="2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</row>
    <row r="551" spans="1:152" hidden="1" x14ac:dyDescent="0.45">
      <c r="A551" t="s">
        <v>122</v>
      </c>
      <c r="C551" s="1">
        <v>39840</v>
      </c>
      <c r="D551" s="2"/>
      <c r="E551" s="1"/>
      <c r="G551">
        <v>39</v>
      </c>
      <c r="H551" t="s">
        <v>104</v>
      </c>
      <c r="I551" s="19">
        <v>8.1</v>
      </c>
      <c r="J551">
        <v>750</v>
      </c>
      <c r="K551" s="2">
        <f t="shared" si="7"/>
        <v>164.6090534979424</v>
      </c>
      <c r="L551" s="2"/>
      <c r="M551" s="9"/>
      <c r="N551" s="19">
        <v>13.45</v>
      </c>
      <c r="O551" s="19"/>
      <c r="P551" s="19"/>
      <c r="Q551" s="2"/>
      <c r="R551" s="2"/>
      <c r="S551" s="2"/>
      <c r="T551" s="2"/>
      <c r="U551" s="2"/>
      <c r="V551" s="2"/>
      <c r="W551" s="2"/>
      <c r="X551" s="9"/>
      <c r="Y551" s="9"/>
      <c r="Z551" s="9"/>
      <c r="AA551" s="9"/>
      <c r="AB551" s="9"/>
      <c r="AC551" s="2"/>
      <c r="AD551" s="9"/>
      <c r="AE551" s="9"/>
      <c r="AF551" s="2"/>
      <c r="AG551" s="9"/>
      <c r="AH551" s="9"/>
      <c r="AI551" s="9"/>
      <c r="AJ551" s="9"/>
      <c r="AK551" s="9"/>
      <c r="AL551" s="9"/>
      <c r="AM551" s="15"/>
      <c r="AN551" s="9"/>
      <c r="AO551" s="9"/>
      <c r="AP551" s="9"/>
      <c r="AQ551" s="2"/>
      <c r="AR551" s="2"/>
      <c r="AS551" s="2"/>
      <c r="AT551" s="2"/>
      <c r="AU551" s="2"/>
      <c r="AV551" s="2"/>
      <c r="AW551" s="2"/>
      <c r="AX551" s="9"/>
      <c r="AY551" s="2"/>
      <c r="AZ551" s="2"/>
      <c r="BA551" s="2"/>
      <c r="BB551" s="9"/>
      <c r="BC551" s="19"/>
      <c r="BD551" s="2"/>
      <c r="BE551" s="2"/>
      <c r="BF551" s="19"/>
      <c r="BG551" s="19"/>
      <c r="BH551" s="19"/>
      <c r="BI551" s="19"/>
      <c r="BJ551" s="19"/>
      <c r="BK551" s="19"/>
      <c r="BL551" s="19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9"/>
      <c r="BX551" s="2"/>
      <c r="BY551" s="2"/>
      <c r="BZ551" s="9"/>
      <c r="CA551" s="2"/>
      <c r="CB551" s="2"/>
      <c r="CC551" s="2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</row>
    <row r="552" spans="1:152" hidden="1" x14ac:dyDescent="0.45">
      <c r="A552" t="s">
        <v>122</v>
      </c>
      <c r="C552" s="1">
        <v>39848</v>
      </c>
      <c r="D552" s="2"/>
      <c r="E552" s="1"/>
      <c r="G552" s="2">
        <v>47</v>
      </c>
      <c r="H552" t="s">
        <v>104</v>
      </c>
      <c r="I552" s="19">
        <v>8.1</v>
      </c>
      <c r="J552">
        <v>750</v>
      </c>
      <c r="K552" s="2">
        <f t="shared" si="7"/>
        <v>164.6090534979424</v>
      </c>
      <c r="L552" s="2"/>
      <c r="M552" s="9"/>
      <c r="N552" s="19">
        <v>15</v>
      </c>
      <c r="O552" s="19"/>
      <c r="P552" s="19"/>
      <c r="Q552" s="2"/>
      <c r="R552" s="2"/>
      <c r="S552" s="2"/>
      <c r="T552" s="2"/>
      <c r="U552" s="2"/>
      <c r="V552" s="2"/>
      <c r="W552" s="2"/>
      <c r="X552" s="9"/>
      <c r="Y552" s="9"/>
      <c r="Z552" s="9"/>
      <c r="AA552" s="9"/>
      <c r="AB552" s="9"/>
      <c r="AC552" s="2">
        <v>164.33043680818034</v>
      </c>
      <c r="AD552" s="9"/>
      <c r="AE552" s="9"/>
      <c r="AF552" s="2">
        <v>138.37144796708029</v>
      </c>
      <c r="AG552" s="9">
        <v>2.8078936894857645</v>
      </c>
      <c r="AH552" s="9"/>
      <c r="AI552" s="9"/>
      <c r="AJ552" s="9"/>
      <c r="AK552" s="9"/>
      <c r="AL552" s="9"/>
      <c r="AM552" s="15">
        <f>AG552/AF552</f>
        <v>2.029243554749666E-2</v>
      </c>
      <c r="AN552" s="9"/>
      <c r="AO552" s="9"/>
      <c r="AP552" s="9"/>
      <c r="AQ552" s="2">
        <v>8.3504740798046466</v>
      </c>
      <c r="AR552" s="2"/>
      <c r="AS552" s="2">
        <v>0</v>
      </c>
      <c r="AT552" s="2"/>
      <c r="AU552" s="2">
        <v>0</v>
      </c>
      <c r="AV552" s="2">
        <v>0</v>
      </c>
      <c r="AW552" s="2">
        <v>8.3504740798046466</v>
      </c>
      <c r="AX552" s="9"/>
      <c r="AY552" s="2"/>
      <c r="AZ552" s="2">
        <f>AC552+AF552+AW552</f>
        <v>311.05235885506528</v>
      </c>
      <c r="BA552" s="2"/>
      <c r="BB552" s="9">
        <f>AW552/AZ552</f>
        <v>2.6845879293574324E-2</v>
      </c>
      <c r="BC552" s="19"/>
      <c r="BD552" s="2"/>
      <c r="BE552" s="2"/>
      <c r="BF552" s="19"/>
      <c r="BG552" s="19"/>
      <c r="BH552" s="19"/>
      <c r="BI552" s="19"/>
      <c r="BJ552" s="9">
        <f>AC552/AZ552</f>
        <v>0.52830474397639926</v>
      </c>
      <c r="BK552" s="9">
        <f>AF552/AZ552</f>
        <v>0.44484937673002634</v>
      </c>
      <c r="BL552" s="9">
        <f>AW552/AZ552</f>
        <v>2.6845879293574324E-2</v>
      </c>
      <c r="BM552" s="2">
        <v>114.67009180351904</v>
      </c>
      <c r="BN552" s="2">
        <v>114.67009180351904</v>
      </c>
      <c r="BO552" s="2">
        <v>0</v>
      </c>
      <c r="BP552" s="2">
        <v>0</v>
      </c>
      <c r="BQ552" s="2"/>
      <c r="BR552" s="2"/>
      <c r="BS552" s="2"/>
      <c r="BT552" s="2"/>
      <c r="BU552" s="2">
        <v>0</v>
      </c>
      <c r="BV552" s="2"/>
      <c r="BW552" s="9"/>
      <c r="BX552" s="2"/>
      <c r="BY552" s="2"/>
      <c r="BZ552" s="9"/>
      <c r="CA552" s="2"/>
      <c r="CB552" s="2"/>
      <c r="CC552" s="2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</row>
    <row r="553" spans="1:152" hidden="1" x14ac:dyDescent="0.45">
      <c r="A553" t="s">
        <v>122</v>
      </c>
      <c r="C553" s="1">
        <v>39849</v>
      </c>
      <c r="D553" s="2">
        <v>4</v>
      </c>
      <c r="E553" t="s">
        <v>195</v>
      </c>
      <c r="F553" t="s">
        <v>13</v>
      </c>
      <c r="G553">
        <v>48</v>
      </c>
      <c r="H553" t="s">
        <v>104</v>
      </c>
      <c r="I553" s="19">
        <v>8.1</v>
      </c>
      <c r="J553">
        <v>750</v>
      </c>
      <c r="K553" s="2">
        <f t="shared" si="7"/>
        <v>164.6090534979424</v>
      </c>
      <c r="L553" s="2"/>
      <c r="M553" s="9"/>
      <c r="N553" s="9"/>
      <c r="O553" s="9"/>
      <c r="P553" s="9"/>
      <c r="Q553" s="2"/>
      <c r="R553" s="2"/>
      <c r="S553" s="2">
        <v>48</v>
      </c>
      <c r="T553" s="2"/>
      <c r="U553" s="2"/>
      <c r="V553" s="2"/>
      <c r="W553" s="2"/>
      <c r="X553" s="9"/>
      <c r="Y553" s="9"/>
      <c r="Z553" s="9"/>
      <c r="AA553" s="9"/>
      <c r="AB553" s="9"/>
      <c r="AC553" s="2"/>
      <c r="AD553" s="9"/>
      <c r="AE553" s="9"/>
      <c r="AF553" s="2"/>
      <c r="AG553" s="9"/>
      <c r="AH553" s="9"/>
      <c r="AI553" s="9"/>
      <c r="AJ553" s="9"/>
      <c r="AK553" s="9"/>
      <c r="AL553" s="9"/>
      <c r="AM553" s="15"/>
      <c r="AN553" s="9"/>
      <c r="AO553" s="9"/>
      <c r="AP553" s="9"/>
      <c r="AQ553" s="2"/>
      <c r="AR553" s="2"/>
      <c r="AS553" s="2"/>
      <c r="AT553" s="2"/>
      <c r="AU553" s="2"/>
      <c r="AV553" s="2"/>
      <c r="AW553" s="2"/>
      <c r="AX553" s="9"/>
      <c r="AY553" s="2"/>
      <c r="AZ553" s="2"/>
      <c r="BA553" s="2"/>
      <c r="BB553" s="9"/>
      <c r="BC553" s="19"/>
      <c r="BD553" s="2"/>
      <c r="BE553" s="2"/>
      <c r="BF553" s="19"/>
      <c r="BG553" s="19"/>
      <c r="BH553" s="19"/>
      <c r="BI553" s="19"/>
      <c r="BJ553" s="19"/>
      <c r="BK553" s="19"/>
      <c r="BL553" s="19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9"/>
      <c r="BX553" s="2"/>
      <c r="BY553" s="2"/>
      <c r="BZ553" s="9"/>
      <c r="CA553" s="2"/>
      <c r="CB553" s="2"/>
      <c r="CC553" s="2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</row>
    <row r="554" spans="1:152" hidden="1" x14ac:dyDescent="0.45">
      <c r="A554" t="s">
        <v>122</v>
      </c>
      <c r="C554" s="1">
        <v>39854</v>
      </c>
      <c r="D554" s="2"/>
      <c r="E554" s="1"/>
      <c r="G554">
        <v>53</v>
      </c>
      <c r="H554" t="s">
        <v>104</v>
      </c>
      <c r="I554" s="19">
        <v>8.1</v>
      </c>
      <c r="J554">
        <v>750</v>
      </c>
      <c r="K554" s="2">
        <f t="shared" si="7"/>
        <v>164.6090534979424</v>
      </c>
      <c r="L554" s="2"/>
      <c r="M554" s="9"/>
      <c r="N554" s="19">
        <v>17</v>
      </c>
      <c r="O554" s="19"/>
      <c r="P554" s="19"/>
      <c r="Q554" s="2"/>
      <c r="R554" s="2"/>
      <c r="S554" s="2"/>
      <c r="T554" s="2"/>
      <c r="U554" s="2"/>
      <c r="V554" s="2"/>
      <c r="W554" s="2"/>
      <c r="X554" s="9"/>
      <c r="Y554" s="9"/>
      <c r="Z554" s="9"/>
      <c r="AA554" s="9"/>
      <c r="AB554" s="9"/>
      <c r="AC554" s="2"/>
      <c r="AD554" s="9"/>
      <c r="AE554" s="9"/>
      <c r="AF554" s="2"/>
      <c r="AG554" s="9"/>
      <c r="AH554" s="9"/>
      <c r="AI554" s="9"/>
      <c r="AJ554" s="9"/>
      <c r="AK554" s="9"/>
      <c r="AL554" s="9"/>
      <c r="AM554" s="15"/>
      <c r="AN554" s="9"/>
      <c r="AO554" s="9"/>
      <c r="AP554" s="9"/>
      <c r="AQ554" s="2"/>
      <c r="AR554" s="2"/>
      <c r="AS554" s="2"/>
      <c r="AT554" s="2"/>
      <c r="AU554" s="2"/>
      <c r="AV554" s="2"/>
      <c r="AW554" s="2"/>
      <c r="AX554" s="9"/>
      <c r="AY554" s="2"/>
      <c r="AZ554" s="2"/>
      <c r="BA554" s="2"/>
      <c r="BB554" s="9"/>
      <c r="BC554" s="19"/>
      <c r="BD554" s="2"/>
      <c r="BE554" s="2"/>
      <c r="BF554" s="19"/>
      <c r="BG554" s="19"/>
      <c r="BH554" s="19"/>
      <c r="BI554" s="19"/>
      <c r="BJ554" s="19"/>
      <c r="BK554" s="19"/>
      <c r="BL554" s="19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9"/>
      <c r="BX554" s="2"/>
      <c r="BY554" s="2"/>
      <c r="BZ554" s="9"/>
      <c r="CA554" s="2"/>
      <c r="CB554" s="2"/>
      <c r="CC554" s="2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</row>
    <row r="555" spans="1:152" hidden="1" x14ac:dyDescent="0.45">
      <c r="A555" t="s">
        <v>122</v>
      </c>
      <c r="C555" s="1">
        <v>39860</v>
      </c>
      <c r="D555" s="2">
        <v>6</v>
      </c>
      <c r="E555" s="1" t="s">
        <v>229</v>
      </c>
      <c r="F555" t="s">
        <v>78</v>
      </c>
      <c r="G555" s="2">
        <v>59</v>
      </c>
      <c r="H555" t="s">
        <v>104</v>
      </c>
      <c r="I555" s="19">
        <v>8.1</v>
      </c>
      <c r="J555">
        <v>750</v>
      </c>
      <c r="K555" s="2">
        <f t="shared" si="7"/>
        <v>164.6090534979424</v>
      </c>
      <c r="L555" s="2"/>
      <c r="M555" s="9"/>
      <c r="N555" s="19">
        <v>15.7</v>
      </c>
      <c r="O555" s="19"/>
      <c r="P555" s="19"/>
      <c r="Q555" s="2"/>
      <c r="R555" s="2"/>
      <c r="S555" s="2"/>
      <c r="T555" s="2"/>
      <c r="U555" s="2"/>
      <c r="V555" s="2"/>
      <c r="W555" s="2"/>
      <c r="X555" s="9"/>
      <c r="Y555" s="9"/>
      <c r="Z555" s="9"/>
      <c r="AA555" s="9"/>
      <c r="AB555" s="9"/>
      <c r="AC555" s="2">
        <v>240.45351640006592</v>
      </c>
      <c r="AD555" s="9"/>
      <c r="AE555" s="9"/>
      <c r="AF555" s="2">
        <v>163.20618086037064</v>
      </c>
      <c r="AG555" s="9">
        <v>3.8874629399559955</v>
      </c>
      <c r="AH555" s="9"/>
      <c r="AI555" s="9"/>
      <c r="AJ555" s="9"/>
      <c r="AK555" s="9"/>
      <c r="AL555" s="9"/>
      <c r="AM555" s="15">
        <f>AG555/AF555</f>
        <v>2.3819336494871321E-2</v>
      </c>
      <c r="AN555" s="9"/>
      <c r="AO555" s="9"/>
      <c r="AP555" s="9"/>
      <c r="AQ555" s="2">
        <v>1.8865268717252832</v>
      </c>
      <c r="AR555" s="2"/>
      <c r="AS555" s="2">
        <v>1.3675769870345349</v>
      </c>
      <c r="AT555" s="2"/>
      <c r="AU555" s="2">
        <v>0</v>
      </c>
      <c r="AV555" s="2">
        <v>0</v>
      </c>
      <c r="AW555" s="2">
        <v>3.2541038587598181</v>
      </c>
      <c r="AX555" s="9"/>
      <c r="AY555" s="2"/>
      <c r="AZ555" s="2">
        <f>AC555+AF555+AW555</f>
        <v>406.91380111919642</v>
      </c>
      <c r="BA555" s="2"/>
      <c r="BB555" s="9">
        <f>AW555/AZ555</f>
        <v>7.9970348752231198E-3</v>
      </c>
      <c r="BC555" s="19"/>
      <c r="BD555" s="2"/>
      <c r="BE555" s="2"/>
      <c r="BF555" s="19"/>
      <c r="BG555" s="19"/>
      <c r="BH555" s="19"/>
      <c r="BI555" s="19"/>
      <c r="BJ555" s="9">
        <f>AC555/AZ555</f>
        <v>0.59092003205275989</v>
      </c>
      <c r="BK555" s="9">
        <f>AF555/AZ555</f>
        <v>0.40108293307201687</v>
      </c>
      <c r="BL555" s="9">
        <f>AW555/AZ555</f>
        <v>7.9970348752231198E-3</v>
      </c>
      <c r="BM555" s="2">
        <v>63.271418683540531</v>
      </c>
      <c r="BN555" s="2">
        <v>52.058678316411878</v>
      </c>
      <c r="BO555" s="2">
        <v>11.212740367128649</v>
      </c>
      <c r="BP555" s="2">
        <v>0</v>
      </c>
      <c r="BQ555" s="2"/>
      <c r="BR555" s="2"/>
      <c r="BS555" s="2"/>
      <c r="BT555" s="2"/>
      <c r="BU555" s="2">
        <v>0</v>
      </c>
      <c r="BV555" s="2"/>
      <c r="BW555" s="9"/>
      <c r="BX555" s="2"/>
      <c r="BY555" s="2"/>
      <c r="BZ555" s="9"/>
      <c r="CA555" s="2"/>
      <c r="CB555" s="2"/>
      <c r="CC555" s="2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</row>
    <row r="556" spans="1:152" hidden="1" x14ac:dyDescent="0.45">
      <c r="A556" t="s">
        <v>122</v>
      </c>
      <c r="C556" s="1">
        <v>39869</v>
      </c>
      <c r="D556" s="2"/>
      <c r="E556" s="1"/>
      <c r="G556">
        <v>68</v>
      </c>
      <c r="H556" t="s">
        <v>104</v>
      </c>
      <c r="I556" s="19">
        <v>8.1</v>
      </c>
      <c r="J556">
        <v>750</v>
      </c>
      <c r="K556" s="2">
        <f t="shared" si="7"/>
        <v>164.6090534979424</v>
      </c>
      <c r="L556" s="2"/>
      <c r="M556" s="9"/>
      <c r="N556" s="19">
        <v>19.899999999999999</v>
      </c>
      <c r="O556" s="19"/>
      <c r="P556" s="19"/>
      <c r="Q556" s="2"/>
      <c r="R556" s="2"/>
      <c r="S556" s="2"/>
      <c r="T556" s="2"/>
      <c r="U556" s="2"/>
      <c r="V556" s="2"/>
      <c r="W556" s="2"/>
      <c r="X556" s="9"/>
      <c r="Y556" s="9"/>
      <c r="Z556" s="9"/>
      <c r="AA556" s="9"/>
      <c r="AB556" s="9"/>
      <c r="AC556" s="2"/>
      <c r="AD556" s="9"/>
      <c r="AE556" s="9"/>
      <c r="AF556" s="2"/>
      <c r="AG556" s="9"/>
      <c r="AH556" s="9"/>
      <c r="AI556" s="9"/>
      <c r="AJ556" s="9"/>
      <c r="AK556" s="9"/>
      <c r="AL556" s="9"/>
      <c r="AM556" s="15"/>
      <c r="AN556" s="9"/>
      <c r="AO556" s="9"/>
      <c r="AP556" s="9"/>
      <c r="AQ556" s="2"/>
      <c r="AR556" s="2"/>
      <c r="AS556" s="2"/>
      <c r="AT556" s="2"/>
      <c r="AU556" s="2"/>
      <c r="AV556" s="2"/>
      <c r="AW556" s="2"/>
      <c r="AX556" s="9"/>
      <c r="AY556" s="2"/>
      <c r="AZ556" s="2"/>
      <c r="BA556" s="2"/>
      <c r="BB556" s="9"/>
      <c r="BC556" s="19"/>
      <c r="BD556" s="2"/>
      <c r="BE556" s="2"/>
      <c r="BF556" s="19"/>
      <c r="BG556" s="19"/>
      <c r="BH556" s="19"/>
      <c r="BI556" s="19"/>
      <c r="BJ556" s="19"/>
      <c r="BK556" s="19"/>
      <c r="BL556" s="19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9"/>
      <c r="BX556" s="2"/>
      <c r="BY556" s="2"/>
      <c r="BZ556" s="9"/>
      <c r="CA556" s="2"/>
      <c r="CB556" s="2"/>
      <c r="CC556" s="2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</row>
    <row r="557" spans="1:152" hidden="1" x14ac:dyDescent="0.45">
      <c r="A557" t="s">
        <v>122</v>
      </c>
      <c r="C557" s="1">
        <v>39874</v>
      </c>
      <c r="D557" s="2"/>
      <c r="E557" s="1"/>
      <c r="G557">
        <v>73</v>
      </c>
      <c r="H557" t="s">
        <v>104</v>
      </c>
      <c r="I557" s="19">
        <v>8.1</v>
      </c>
      <c r="J557">
        <v>750</v>
      </c>
      <c r="K557" s="2">
        <f t="shared" si="7"/>
        <v>164.6090534979424</v>
      </c>
      <c r="L557" s="2"/>
      <c r="M557" s="9"/>
      <c r="N557" s="19">
        <v>20.149999999999999</v>
      </c>
      <c r="O557" s="19"/>
      <c r="P557" s="19"/>
      <c r="Q557" s="2"/>
      <c r="R557" s="2"/>
      <c r="S557" s="2"/>
      <c r="T557" s="2"/>
      <c r="U557" s="2"/>
      <c r="V557" s="2"/>
      <c r="W557" s="2"/>
      <c r="X557" s="9"/>
      <c r="Y557" s="9"/>
      <c r="Z557" s="9"/>
      <c r="AA557" s="9"/>
      <c r="AB557" s="9"/>
      <c r="AC557" s="2"/>
      <c r="AD557" s="9"/>
      <c r="AE557" s="9"/>
      <c r="AF557" s="2"/>
      <c r="AG557" s="9"/>
      <c r="AH557" s="9"/>
      <c r="AI557" s="9"/>
      <c r="AJ557" s="9"/>
      <c r="AK557" s="9"/>
      <c r="AL557" s="9"/>
      <c r="AM557" s="15"/>
      <c r="AN557" s="9"/>
      <c r="AO557" s="9"/>
      <c r="AP557" s="9"/>
      <c r="AQ557" s="2"/>
      <c r="AR557" s="2"/>
      <c r="AS557" s="2"/>
      <c r="AT557" s="2"/>
      <c r="AU557" s="2"/>
      <c r="AV557" s="2"/>
      <c r="AW557" s="2"/>
      <c r="AX557" s="9"/>
      <c r="AY557" s="2"/>
      <c r="AZ557" s="2"/>
      <c r="BA557" s="2"/>
      <c r="BB557" s="9"/>
      <c r="BC557" s="19"/>
      <c r="BD557" s="2"/>
      <c r="BE557" s="2"/>
      <c r="BF557" s="19"/>
      <c r="BG557" s="19"/>
      <c r="BH557" s="19"/>
      <c r="BI557" s="19"/>
      <c r="BJ557" s="19"/>
      <c r="BK557" s="19"/>
      <c r="BL557" s="19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9"/>
      <c r="BX557" s="2"/>
      <c r="BY557" s="2"/>
      <c r="BZ557" s="9"/>
      <c r="CA557" s="2"/>
      <c r="CB557" s="2"/>
      <c r="CC557" s="2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</row>
    <row r="558" spans="1:152" hidden="1" x14ac:dyDescent="0.45">
      <c r="A558" t="s">
        <v>122</v>
      </c>
      <c r="C558" s="1">
        <v>39876</v>
      </c>
      <c r="D558" s="2"/>
      <c r="E558" s="1"/>
      <c r="G558" s="2">
        <v>75</v>
      </c>
      <c r="H558" t="s">
        <v>104</v>
      </c>
      <c r="I558" s="19">
        <v>8.1</v>
      </c>
      <c r="J558">
        <v>750</v>
      </c>
      <c r="K558" s="2">
        <f t="shared" si="7"/>
        <v>164.6090534979424</v>
      </c>
      <c r="L558" s="2"/>
      <c r="M558" s="9"/>
      <c r="N558" s="9"/>
      <c r="O558" s="9"/>
      <c r="P558" s="9"/>
      <c r="Q558" s="2"/>
      <c r="R558" s="2"/>
      <c r="S558" s="2"/>
      <c r="T558" s="2"/>
      <c r="U558" s="2"/>
      <c r="V558" s="2"/>
      <c r="W558" s="2"/>
      <c r="X558" s="9"/>
      <c r="Y558" s="9"/>
      <c r="Z558" s="9"/>
      <c r="AA558" s="9"/>
      <c r="AB558" s="9"/>
      <c r="AC558" s="2">
        <v>424.31102819355658</v>
      </c>
      <c r="AD558" s="9"/>
      <c r="AE558" s="9"/>
      <c r="AF558" s="2">
        <v>206.77765750368636</v>
      </c>
      <c r="AG558" s="9">
        <v>2.6904407772012644</v>
      </c>
      <c r="AH558" s="9"/>
      <c r="AI558" s="9"/>
      <c r="AJ558" s="9"/>
      <c r="AK558" s="9"/>
      <c r="AL558" s="9"/>
      <c r="AM558" s="15">
        <f>AG558/AF558</f>
        <v>1.3011274088707095E-2</v>
      </c>
      <c r="AN558" s="9"/>
      <c r="AO558" s="9"/>
      <c r="AP558" s="9"/>
      <c r="AQ558" s="2">
        <v>19.745412497238462</v>
      </c>
      <c r="AR558" s="2"/>
      <c r="AS558" s="2">
        <v>25.952439709245983</v>
      </c>
      <c r="AT558" s="2"/>
      <c r="AU558" s="2">
        <v>0</v>
      </c>
      <c r="AV558" s="2">
        <v>0</v>
      </c>
      <c r="AW558" s="2">
        <v>45.697852206484448</v>
      </c>
      <c r="AX558" s="9"/>
      <c r="AY558" s="2"/>
      <c r="AZ558" s="2">
        <f>AC558+AF558+AW558</f>
        <v>676.78653790372732</v>
      </c>
      <c r="BA558" s="2"/>
      <c r="BB558" s="9">
        <f>AW558/AZ558</f>
        <v>6.7521810271268953E-2</v>
      </c>
      <c r="BC558" s="19"/>
      <c r="BD558" s="2"/>
      <c r="BE558" s="2"/>
      <c r="BF558" s="19"/>
      <c r="BG558" s="19"/>
      <c r="BH558" s="19"/>
      <c r="BI558" s="19"/>
      <c r="BJ558" s="9">
        <f>AC558/AZ558</f>
        <v>0.62694956892584452</v>
      </c>
      <c r="BK558" s="9">
        <f>AF558/AZ558</f>
        <v>0.30552862080288662</v>
      </c>
      <c r="BL558" s="9">
        <f>AW558/AZ558</f>
        <v>6.7521810271268953E-2</v>
      </c>
      <c r="BM558" s="2">
        <v>244.61666315180648</v>
      </c>
      <c r="BN558" s="2">
        <v>227.4725113300187</v>
      </c>
      <c r="BO558" s="2">
        <v>17.144151821787766</v>
      </c>
      <c r="BP558" s="2">
        <v>0</v>
      </c>
      <c r="BQ558" s="2"/>
      <c r="BR558" s="2"/>
      <c r="BS558" s="2"/>
      <c r="BT558" s="2"/>
      <c r="BU558" s="2">
        <v>0</v>
      </c>
      <c r="BV558" s="2"/>
      <c r="BW558" s="9"/>
      <c r="BX558" s="2"/>
      <c r="BY558" s="2"/>
      <c r="BZ558" s="9"/>
      <c r="CA558" s="2"/>
      <c r="CB558" s="2"/>
      <c r="CC558" s="2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</row>
    <row r="559" spans="1:152" hidden="1" x14ac:dyDescent="0.45">
      <c r="A559" t="s">
        <v>122</v>
      </c>
      <c r="C559" s="1">
        <v>39884</v>
      </c>
      <c r="D559" s="2"/>
      <c r="E559" s="1"/>
      <c r="G559">
        <v>83</v>
      </c>
      <c r="H559" t="s">
        <v>104</v>
      </c>
      <c r="I559" s="19">
        <v>8.1</v>
      </c>
      <c r="J559">
        <v>750</v>
      </c>
      <c r="K559" s="2">
        <f t="shared" si="7"/>
        <v>164.6090534979424</v>
      </c>
      <c r="L559" s="2"/>
      <c r="M559" s="9"/>
      <c r="N559" s="19">
        <v>20.100000000000001</v>
      </c>
      <c r="O559" s="19"/>
      <c r="P559" s="19"/>
      <c r="Q559" s="2"/>
      <c r="R559" s="2"/>
      <c r="S559" s="2"/>
      <c r="T559" s="2"/>
      <c r="U559" s="2"/>
      <c r="V559" s="2"/>
      <c r="W559" s="2"/>
      <c r="X559" s="9"/>
      <c r="Y559" s="9"/>
      <c r="Z559" s="9"/>
      <c r="AA559" s="9"/>
      <c r="AB559" s="9"/>
      <c r="AC559" s="2"/>
      <c r="AD559" s="9"/>
      <c r="AE559" s="9"/>
      <c r="AF559" s="2"/>
      <c r="AG559" s="9"/>
      <c r="AH559" s="9"/>
      <c r="AI559" s="9"/>
      <c r="AJ559" s="9"/>
      <c r="AK559" s="9"/>
      <c r="AL559" s="9"/>
      <c r="AM559" s="15"/>
      <c r="AN559" s="9"/>
      <c r="AO559" s="9"/>
      <c r="AP559" s="9"/>
      <c r="AQ559" s="2"/>
      <c r="AR559" s="2"/>
      <c r="AS559" s="2"/>
      <c r="AT559" s="2"/>
      <c r="AU559" s="2"/>
      <c r="AV559" s="2"/>
      <c r="AW559" s="2"/>
      <c r="AX559" s="9"/>
      <c r="AY559" s="2"/>
      <c r="AZ559" s="2"/>
      <c r="BA559" s="2"/>
      <c r="BB559" s="9"/>
      <c r="BC559" s="19"/>
      <c r="BD559" s="2"/>
      <c r="BE559" s="2"/>
      <c r="BF559" s="19"/>
      <c r="BG559" s="19"/>
      <c r="BH559" s="19"/>
      <c r="BI559" s="19"/>
      <c r="BJ559" s="19"/>
      <c r="BK559" s="19"/>
      <c r="BL559" s="19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9"/>
      <c r="BX559" s="2"/>
      <c r="BY559" s="2"/>
      <c r="BZ559" s="9"/>
      <c r="CA559" s="2"/>
      <c r="CB559" s="2"/>
      <c r="CC559" s="2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</row>
    <row r="560" spans="1:152" hidden="1" x14ac:dyDescent="0.45">
      <c r="A560" t="s">
        <v>122</v>
      </c>
      <c r="C560" s="1">
        <v>39888</v>
      </c>
      <c r="D560" s="2"/>
      <c r="E560" s="1"/>
      <c r="G560" s="2">
        <v>87</v>
      </c>
      <c r="H560" t="s">
        <v>104</v>
      </c>
      <c r="I560" s="19">
        <v>8.1</v>
      </c>
      <c r="J560">
        <v>750</v>
      </c>
      <c r="K560" s="2">
        <f t="shared" si="7"/>
        <v>164.6090534979424</v>
      </c>
      <c r="L560" s="2"/>
      <c r="M560" s="9"/>
      <c r="N560" s="9"/>
      <c r="O560" s="9"/>
      <c r="P560" s="9"/>
      <c r="Q560" s="2"/>
      <c r="R560" s="2"/>
      <c r="S560" s="2"/>
      <c r="T560" s="2"/>
      <c r="U560" s="2"/>
      <c r="V560" s="2"/>
      <c r="W560" s="2"/>
      <c r="X560" s="9"/>
      <c r="Y560" s="9"/>
      <c r="Z560" s="9"/>
      <c r="AA560" s="9"/>
      <c r="AB560" s="9"/>
      <c r="AC560" s="2">
        <v>533.3216382030995</v>
      </c>
      <c r="AD560" s="9"/>
      <c r="AE560" s="9"/>
      <c r="AF560" s="2">
        <v>245.79636122886191</v>
      </c>
      <c r="AG560" s="9">
        <v>3.2597623993996785</v>
      </c>
      <c r="AH560" s="9"/>
      <c r="AI560" s="9"/>
      <c r="AJ560" s="9"/>
      <c r="AK560" s="9"/>
      <c r="AL560" s="9"/>
      <c r="AM560" s="15">
        <f>AG560/AF560</f>
        <v>1.3262044983507715E-2</v>
      </c>
      <c r="AN560" s="9"/>
      <c r="AO560" s="9"/>
      <c r="AP560" s="9"/>
      <c r="AQ560" s="2">
        <v>35.77727686046461</v>
      </c>
      <c r="AR560" s="2"/>
      <c r="AS560" s="2">
        <v>70.17235847059986</v>
      </c>
      <c r="AT560" s="2"/>
      <c r="AU560" s="2">
        <v>0</v>
      </c>
      <c r="AV560" s="2">
        <v>0</v>
      </c>
      <c r="AW560" s="2">
        <v>105.94963533106447</v>
      </c>
      <c r="AX560" s="9"/>
      <c r="AY560" s="2"/>
      <c r="AZ560" s="2">
        <f>AC560+AF560+AW560</f>
        <v>885.06763476302581</v>
      </c>
      <c r="BA560" s="2"/>
      <c r="BB560" s="9">
        <f>AW560/AZ560</f>
        <v>0.11970795357287262</v>
      </c>
      <c r="BC560" s="19"/>
      <c r="BD560" s="2"/>
      <c r="BE560" s="2"/>
      <c r="BF560" s="19"/>
      <c r="BG560" s="19"/>
      <c r="BH560" s="19"/>
      <c r="BI560" s="19"/>
      <c r="BJ560" s="9">
        <f>AC560/AZ560</f>
        <v>0.60257726896306041</v>
      </c>
      <c r="BK560" s="9">
        <f>AF560/AZ560</f>
        <v>0.27771477746406709</v>
      </c>
      <c r="BL560" s="9">
        <f>AW560/AZ560</f>
        <v>0.11970795357287262</v>
      </c>
      <c r="BM560" s="2">
        <v>305.57983192387366</v>
      </c>
      <c r="BN560" s="2">
        <v>203.45400133069873</v>
      </c>
      <c r="BO560" s="2">
        <v>102.12583059317494</v>
      </c>
      <c r="BP560" s="2">
        <v>0</v>
      </c>
      <c r="BQ560" s="2"/>
      <c r="BR560" s="2"/>
      <c r="BS560" s="2"/>
      <c r="BT560" s="2"/>
      <c r="BU560" s="2">
        <v>0</v>
      </c>
      <c r="BV560" s="2"/>
      <c r="BW560" s="9"/>
      <c r="BX560" s="2"/>
      <c r="BY560" s="2"/>
      <c r="BZ560" s="9"/>
      <c r="CA560" s="2"/>
      <c r="CB560" s="2"/>
      <c r="CC560" s="2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</row>
    <row r="561" spans="1:152" hidden="1" x14ac:dyDescent="0.45">
      <c r="A561" t="s">
        <v>122</v>
      </c>
      <c r="C561" s="1">
        <v>39895</v>
      </c>
      <c r="D561" s="2"/>
      <c r="E561" s="1"/>
      <c r="G561">
        <v>94</v>
      </c>
      <c r="H561" t="s">
        <v>104</v>
      </c>
      <c r="I561" s="19">
        <v>8.1</v>
      </c>
      <c r="J561">
        <v>750</v>
      </c>
      <c r="K561" s="2">
        <f t="shared" si="7"/>
        <v>164.6090534979424</v>
      </c>
      <c r="L561" s="2"/>
      <c r="M561" s="9"/>
      <c r="N561" s="19">
        <v>21.9</v>
      </c>
      <c r="O561" s="19"/>
      <c r="P561" s="19"/>
      <c r="Q561" s="2"/>
      <c r="R561" s="2"/>
      <c r="S561" s="2"/>
      <c r="T561" s="2"/>
      <c r="U561" s="2"/>
      <c r="V561" s="2"/>
      <c r="W561" s="2"/>
      <c r="X561" s="9"/>
      <c r="Y561" s="9"/>
      <c r="Z561" s="9"/>
      <c r="AA561" s="9"/>
      <c r="AB561" s="9"/>
      <c r="AC561" s="2"/>
      <c r="AD561" s="9"/>
      <c r="AE561" s="9"/>
      <c r="AF561" s="2"/>
      <c r="AG561" s="9"/>
      <c r="AH561" s="9"/>
      <c r="AI561" s="9"/>
      <c r="AJ561" s="9"/>
      <c r="AK561" s="9"/>
      <c r="AL561" s="9"/>
      <c r="AM561" s="15"/>
      <c r="AN561" s="9"/>
      <c r="AO561" s="9"/>
      <c r="AP561" s="9"/>
      <c r="AQ561" s="2"/>
      <c r="AR561" s="2"/>
      <c r="AS561" s="2"/>
      <c r="AT561" s="2"/>
      <c r="AU561" s="2"/>
      <c r="AV561" s="2"/>
      <c r="AW561" s="2"/>
      <c r="AX561" s="9"/>
      <c r="AY561" s="2"/>
      <c r="AZ561" s="2"/>
      <c r="BA561" s="2"/>
      <c r="BB561" s="9"/>
      <c r="BC561" s="19"/>
      <c r="BD561" s="2"/>
      <c r="BE561" s="2"/>
      <c r="BF561" s="19"/>
      <c r="BG561" s="19"/>
      <c r="BH561" s="19"/>
      <c r="BI561" s="19"/>
      <c r="BJ561" s="19"/>
      <c r="BK561" s="19"/>
      <c r="BL561" s="19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9"/>
      <c r="BX561" s="2"/>
      <c r="BY561" s="2"/>
      <c r="BZ561" s="9"/>
      <c r="CA561" s="2"/>
      <c r="CB561" s="2"/>
      <c r="CC561" s="2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</row>
    <row r="562" spans="1:152" hidden="1" x14ac:dyDescent="0.45">
      <c r="A562" t="s">
        <v>122</v>
      </c>
      <c r="C562" s="1">
        <v>39904</v>
      </c>
      <c r="D562" s="2"/>
      <c r="E562" s="1"/>
      <c r="G562" s="2">
        <v>103</v>
      </c>
      <c r="H562" t="s">
        <v>104</v>
      </c>
      <c r="I562" s="19">
        <v>8.1</v>
      </c>
      <c r="J562">
        <v>750</v>
      </c>
      <c r="K562" s="2">
        <f t="shared" si="7"/>
        <v>164.6090534979424</v>
      </c>
      <c r="L562" s="2"/>
      <c r="M562" s="9"/>
      <c r="N562" s="9"/>
      <c r="O562" s="9"/>
      <c r="P562" s="9"/>
      <c r="Q562" s="2"/>
      <c r="R562" s="2"/>
      <c r="S562" s="2"/>
      <c r="T562" s="2"/>
      <c r="U562" s="2"/>
      <c r="V562" s="2"/>
      <c r="W562" s="2"/>
      <c r="X562" s="9"/>
      <c r="Y562" s="9"/>
      <c r="Z562" s="9"/>
      <c r="AA562" s="9"/>
      <c r="AB562" s="9"/>
      <c r="AC562" s="2">
        <v>558.98002736762771</v>
      </c>
      <c r="AD562" s="9"/>
      <c r="AE562" s="9"/>
      <c r="AF562" s="2">
        <v>275.15716101592403</v>
      </c>
      <c r="AG562" s="9">
        <v>3.4206465180329384</v>
      </c>
      <c r="AH562" s="9"/>
      <c r="AI562" s="9"/>
      <c r="AJ562" s="9"/>
      <c r="AK562" s="9"/>
      <c r="AL562" s="9"/>
      <c r="AM562" s="15">
        <f>AG562/AF562</f>
        <v>1.2431610012995363E-2</v>
      </c>
      <c r="AN562" s="9"/>
      <c r="AO562" s="9"/>
      <c r="AP562" s="9"/>
      <c r="AQ562" s="2">
        <v>0.77666605750487339</v>
      </c>
      <c r="AR562" s="2"/>
      <c r="AS562" s="2">
        <v>301.90477292963544</v>
      </c>
      <c r="AT562" s="2"/>
      <c r="AU562" s="2">
        <v>0</v>
      </c>
      <c r="AV562" s="2">
        <v>0</v>
      </c>
      <c r="AW562" s="2">
        <v>302.68143898714027</v>
      </c>
      <c r="AX562" s="9"/>
      <c r="AY562" s="2"/>
      <c r="AZ562" s="2">
        <f>AC562+AF562+AW562</f>
        <v>1136.818627370692</v>
      </c>
      <c r="BA562" s="2"/>
      <c r="BB562" s="9">
        <f>AW562/AZ562</f>
        <v>0.26625306069025417</v>
      </c>
      <c r="BC562" s="19"/>
      <c r="BD562" s="2"/>
      <c r="BE562" s="2"/>
      <c r="BF562" s="19"/>
      <c r="BG562" s="19"/>
      <c r="BH562" s="19"/>
      <c r="BI562" s="19"/>
      <c r="BJ562" s="9">
        <f>AC562/AZ562</f>
        <v>0.49170554907291858</v>
      </c>
      <c r="BK562" s="9">
        <f>AF562/AZ562</f>
        <v>0.24204139023682733</v>
      </c>
      <c r="BL562" s="9">
        <f>AW562/AZ562</f>
        <v>0.26625306069025417</v>
      </c>
      <c r="BM562" s="2">
        <v>150.63806502588045</v>
      </c>
      <c r="BN562" s="2">
        <v>2.3897417153996101</v>
      </c>
      <c r="BO562" s="2">
        <v>148.24832331048083</v>
      </c>
      <c r="BP562" s="2">
        <v>0</v>
      </c>
      <c r="BQ562" s="2"/>
      <c r="BR562" s="2"/>
      <c r="BS562" s="2"/>
      <c r="BT562" s="2"/>
      <c r="BU562" s="2">
        <v>0</v>
      </c>
      <c r="BV562" s="2"/>
      <c r="BW562" s="9"/>
      <c r="BX562" s="2"/>
      <c r="BY562" s="2"/>
      <c r="BZ562" s="9"/>
      <c r="CA562" s="2"/>
      <c r="CB562" s="2"/>
      <c r="CC562" s="2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</row>
    <row r="563" spans="1:152" hidden="1" x14ac:dyDescent="0.45">
      <c r="A563" t="s">
        <v>122</v>
      </c>
      <c r="C563" s="1">
        <v>39908</v>
      </c>
      <c r="D563" s="2"/>
      <c r="E563" s="1"/>
      <c r="G563">
        <v>107</v>
      </c>
      <c r="H563" t="s">
        <v>104</v>
      </c>
      <c r="I563" s="19">
        <v>8.1</v>
      </c>
      <c r="J563">
        <v>750</v>
      </c>
      <c r="K563" s="2">
        <f t="shared" si="7"/>
        <v>164.6090534979424</v>
      </c>
      <c r="L563" s="2"/>
      <c r="M563" s="9"/>
      <c r="N563" s="19">
        <v>24.9</v>
      </c>
      <c r="O563" s="19"/>
      <c r="P563" s="19"/>
      <c r="Q563" s="2"/>
      <c r="R563" s="2"/>
      <c r="S563" s="2"/>
      <c r="T563" s="2"/>
      <c r="U563" s="2"/>
      <c r="V563" s="2"/>
      <c r="W563" s="2"/>
      <c r="X563" s="9"/>
      <c r="Y563" s="9"/>
      <c r="Z563" s="9"/>
      <c r="AA563" s="9"/>
      <c r="AB563" s="9"/>
      <c r="AC563" s="2"/>
      <c r="AD563" s="9"/>
      <c r="AE563" s="9"/>
      <c r="AF563" s="2"/>
      <c r="AG563" s="9"/>
      <c r="AH563" s="9"/>
      <c r="AI563" s="9"/>
      <c r="AJ563" s="9"/>
      <c r="AK563" s="9"/>
      <c r="AL563" s="9"/>
      <c r="AM563" s="15"/>
      <c r="AN563" s="9"/>
      <c r="AO563" s="9"/>
      <c r="AP563" s="9"/>
      <c r="AQ563" s="2"/>
      <c r="AR563" s="2"/>
      <c r="AS563" s="2"/>
      <c r="AT563" s="2"/>
      <c r="AU563" s="2"/>
      <c r="AV563" s="2"/>
      <c r="AW563" s="2"/>
      <c r="AX563" s="9"/>
      <c r="AY563" s="2"/>
      <c r="AZ563" s="2"/>
      <c r="BA563" s="2"/>
      <c r="BB563" s="9"/>
      <c r="BC563" s="19"/>
      <c r="BD563" s="2"/>
      <c r="BE563" s="2"/>
      <c r="BF563" s="19"/>
      <c r="BG563" s="19"/>
      <c r="BH563" s="19"/>
      <c r="BI563" s="19"/>
      <c r="BJ563" s="19"/>
      <c r="BK563" s="19"/>
      <c r="BL563" s="19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9"/>
      <c r="BX563" s="2"/>
      <c r="BY563" s="2"/>
      <c r="BZ563" s="9"/>
      <c r="CA563" s="2"/>
      <c r="CB563" s="2"/>
      <c r="CC563" s="2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</row>
    <row r="564" spans="1:152" hidden="1" x14ac:dyDescent="0.45">
      <c r="A564" t="s">
        <v>122</v>
      </c>
      <c r="C564" s="1">
        <v>39911</v>
      </c>
      <c r="D564" s="2"/>
      <c r="E564" s="1"/>
      <c r="G564">
        <v>110</v>
      </c>
      <c r="H564" t="s">
        <v>104</v>
      </c>
      <c r="I564" s="19">
        <v>8.1</v>
      </c>
      <c r="J564">
        <v>750</v>
      </c>
      <c r="K564" s="2">
        <f t="shared" si="7"/>
        <v>164.6090534979424</v>
      </c>
      <c r="L564" s="2"/>
      <c r="M564" s="9"/>
      <c r="N564" s="9"/>
      <c r="O564" s="9"/>
      <c r="P564" s="9"/>
      <c r="Q564" s="2"/>
      <c r="R564" s="2"/>
      <c r="S564" s="2"/>
      <c r="T564" s="2"/>
      <c r="U564" s="2"/>
      <c r="V564" s="2"/>
      <c r="W564" s="2"/>
      <c r="X564" s="9"/>
      <c r="Y564" s="9"/>
      <c r="Z564" s="9"/>
      <c r="AA564" s="9"/>
      <c r="AB564" s="9"/>
      <c r="AC564" s="2"/>
      <c r="AD564" s="9"/>
      <c r="AE564" s="9"/>
      <c r="AF564" s="2"/>
      <c r="AG564" s="9"/>
      <c r="AH564" s="9"/>
      <c r="AI564" s="9"/>
      <c r="AJ564" s="9"/>
      <c r="AK564" s="9"/>
      <c r="AL564" s="9"/>
      <c r="AM564" s="15"/>
      <c r="AN564" s="9"/>
      <c r="AO564" s="9"/>
      <c r="AP564" s="9"/>
      <c r="AQ564" s="2"/>
      <c r="AR564" s="2"/>
      <c r="AS564" s="2"/>
      <c r="AT564" s="2"/>
      <c r="AU564" s="2"/>
      <c r="AV564" s="2"/>
      <c r="AW564" s="2"/>
      <c r="AX564" s="9"/>
      <c r="AY564" s="2"/>
      <c r="AZ564" s="2"/>
      <c r="BA564" s="2"/>
      <c r="BB564" s="9"/>
      <c r="BC564" s="19"/>
      <c r="BD564" s="2"/>
      <c r="BE564" s="2"/>
      <c r="BF564" s="19"/>
      <c r="BG564" s="19"/>
      <c r="BH564" s="19"/>
      <c r="BI564" s="19"/>
      <c r="BJ564" s="19"/>
      <c r="BK564" s="19"/>
      <c r="BL564" s="19"/>
      <c r="BM564" s="2"/>
      <c r="BN564" s="2"/>
      <c r="BO564" s="2"/>
      <c r="BP564" s="2"/>
      <c r="BQ564" s="2"/>
      <c r="BR564" s="2"/>
      <c r="BS564" s="2"/>
      <c r="BT564" s="2"/>
      <c r="BU564" s="2"/>
      <c r="BV564" s="2">
        <v>2.4278831111945438</v>
      </c>
      <c r="BW564" s="9">
        <v>3.6375000000000002</v>
      </c>
      <c r="BX564" s="2"/>
      <c r="BY564" s="2"/>
      <c r="BZ564" s="9"/>
      <c r="CA564" s="2"/>
      <c r="CB564" s="2"/>
      <c r="CC564" s="2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</row>
    <row r="565" spans="1:152" hidden="1" x14ac:dyDescent="0.45">
      <c r="A565" t="s">
        <v>122</v>
      </c>
      <c r="C565" s="1">
        <v>39920</v>
      </c>
      <c r="D565" s="2"/>
      <c r="E565" s="1"/>
      <c r="G565">
        <v>119</v>
      </c>
      <c r="H565" t="s">
        <v>104</v>
      </c>
      <c r="I565" s="19">
        <v>8.1</v>
      </c>
      <c r="J565">
        <v>750</v>
      </c>
      <c r="K565" s="2">
        <f t="shared" si="7"/>
        <v>164.6090534979424</v>
      </c>
      <c r="L565" s="2"/>
      <c r="M565" s="9"/>
      <c r="N565" s="9"/>
      <c r="O565" s="9"/>
      <c r="P565" s="9"/>
      <c r="Q565" s="2"/>
      <c r="R565" s="2"/>
      <c r="S565" s="2"/>
      <c r="T565" s="2"/>
      <c r="U565" s="2"/>
      <c r="V565" s="2"/>
      <c r="W565" s="2"/>
      <c r="X565" s="9"/>
      <c r="Y565" s="9"/>
      <c r="Z565" s="9"/>
      <c r="AA565" s="9"/>
      <c r="AB565" s="9"/>
      <c r="AC565" s="2"/>
      <c r="AD565" s="9"/>
      <c r="AE565" s="9"/>
      <c r="AF565" s="2"/>
      <c r="AG565" s="9"/>
      <c r="AH565" s="9"/>
      <c r="AI565" s="9"/>
      <c r="AJ565" s="9"/>
      <c r="AK565" s="9"/>
      <c r="AL565" s="9"/>
      <c r="AM565" s="15"/>
      <c r="AN565" s="9"/>
      <c r="AO565" s="9"/>
      <c r="AP565" s="9"/>
      <c r="AQ565" s="2"/>
      <c r="AR565" s="2"/>
      <c r="AS565" s="2"/>
      <c r="AT565" s="2"/>
      <c r="AU565" s="2"/>
      <c r="AV565" s="2"/>
      <c r="AW565" s="2"/>
      <c r="AX565" s="9"/>
      <c r="AY565" s="2"/>
      <c r="AZ565" s="2"/>
      <c r="BA565" s="2"/>
      <c r="BB565" s="9"/>
      <c r="BC565" s="19"/>
      <c r="BD565" s="2"/>
      <c r="BE565" s="2"/>
      <c r="BF565" s="19"/>
      <c r="BG565" s="19"/>
      <c r="BH565" s="19"/>
      <c r="BI565" s="19"/>
      <c r="BJ565" s="19"/>
      <c r="BK565" s="19"/>
      <c r="BL565" s="19"/>
      <c r="BM565" s="2"/>
      <c r="BN565" s="2"/>
      <c r="BO565" s="2"/>
      <c r="BP565" s="2"/>
      <c r="BQ565" s="2"/>
      <c r="BR565" s="2"/>
      <c r="BS565" s="2"/>
      <c r="BT565" s="2"/>
      <c r="BU565" s="2"/>
      <c r="BV565" s="2">
        <v>6.8247710823269303</v>
      </c>
      <c r="BW565" s="9">
        <v>4.0538461538461537</v>
      </c>
      <c r="BX565" s="2"/>
      <c r="BY565" s="2"/>
      <c r="BZ565" s="9"/>
      <c r="CA565" s="2"/>
      <c r="CB565" s="2"/>
      <c r="CC565" s="2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</row>
    <row r="566" spans="1:152" hidden="1" x14ac:dyDescent="0.45">
      <c r="A566" t="s">
        <v>122</v>
      </c>
      <c r="C566" s="1">
        <v>39922</v>
      </c>
      <c r="D566" s="2">
        <v>8</v>
      </c>
      <c r="E566" t="s">
        <v>197</v>
      </c>
      <c r="F566" t="s">
        <v>14</v>
      </c>
      <c r="G566">
        <v>121</v>
      </c>
      <c r="H566" t="s">
        <v>104</v>
      </c>
      <c r="I566" s="19">
        <v>8.1</v>
      </c>
      <c r="J566">
        <v>750</v>
      </c>
      <c r="K566" s="2">
        <f t="shared" si="7"/>
        <v>164.6090534979424</v>
      </c>
      <c r="L566" s="2"/>
      <c r="M566" s="9"/>
      <c r="N566" s="9"/>
      <c r="O566" s="9"/>
      <c r="P566" s="9"/>
      <c r="Q566" s="2"/>
      <c r="R566" s="2"/>
      <c r="S566" s="2"/>
      <c r="T566" s="2"/>
      <c r="U566" s="2">
        <v>121</v>
      </c>
      <c r="V566" s="2"/>
      <c r="W566" s="2"/>
      <c r="X566" s="9"/>
      <c r="Y566" s="9"/>
      <c r="Z566" s="9"/>
      <c r="AA566" s="9"/>
      <c r="AB566" s="9"/>
      <c r="AC566" s="2"/>
      <c r="AD566" s="9"/>
      <c r="AE566" s="9"/>
      <c r="AF566" s="2"/>
      <c r="AG566" s="9"/>
      <c r="AH566" s="9"/>
      <c r="AI566" s="9"/>
      <c r="AJ566" s="9"/>
      <c r="AK566" s="9"/>
      <c r="AL566" s="9"/>
      <c r="AM566" s="15"/>
      <c r="AN566" s="9"/>
      <c r="AO566" s="9"/>
      <c r="AP566" s="9"/>
      <c r="AQ566" s="2"/>
      <c r="AR566" s="2"/>
      <c r="AS566" s="2"/>
      <c r="AT566" s="2"/>
      <c r="AU566" s="2"/>
      <c r="AV566" s="2"/>
      <c r="AW566" s="2"/>
      <c r="AX566" s="9"/>
      <c r="AY566" s="2"/>
      <c r="AZ566" s="2"/>
      <c r="BA566" s="2"/>
      <c r="BB566" s="9"/>
      <c r="BC566" s="19"/>
      <c r="BD566" s="2"/>
      <c r="BE566" s="2"/>
      <c r="BF566" s="19"/>
      <c r="BG566" s="19"/>
      <c r="BH566" s="19"/>
      <c r="BI566" s="19"/>
      <c r="BJ566" s="19"/>
      <c r="BK566" s="19"/>
      <c r="BL566" s="19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9"/>
      <c r="BX566" s="2"/>
      <c r="BY566" s="2"/>
      <c r="BZ566" s="9"/>
      <c r="CA566" s="2"/>
      <c r="CB566" s="2"/>
      <c r="CC566" s="2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</row>
    <row r="567" spans="1:152" hidden="1" x14ac:dyDescent="0.45">
      <c r="A567" t="s">
        <v>122</v>
      </c>
      <c r="C567" s="1">
        <v>39925</v>
      </c>
      <c r="D567" s="2"/>
      <c r="E567" s="1"/>
      <c r="G567">
        <v>124</v>
      </c>
      <c r="H567" t="s">
        <v>104</v>
      </c>
      <c r="I567" s="19">
        <v>8.1</v>
      </c>
      <c r="J567">
        <v>750</v>
      </c>
      <c r="K567" s="2">
        <f t="shared" si="7"/>
        <v>164.6090534979424</v>
      </c>
      <c r="L567" s="2"/>
      <c r="M567" s="9"/>
      <c r="N567" s="9"/>
      <c r="O567" s="9"/>
      <c r="P567" s="9"/>
      <c r="Q567" s="2"/>
      <c r="R567" s="2"/>
      <c r="S567" s="2"/>
      <c r="T567" s="2"/>
      <c r="U567" s="2"/>
      <c r="V567" s="2"/>
      <c r="W567" s="2"/>
      <c r="X567" s="9"/>
      <c r="Y567" s="9"/>
      <c r="Z567" s="9"/>
      <c r="AA567" s="9"/>
      <c r="AB567" s="9"/>
      <c r="AC567" s="2"/>
      <c r="AD567" s="9"/>
      <c r="AE567" s="9"/>
      <c r="AF567" s="2"/>
      <c r="AG567" s="9"/>
      <c r="AH567" s="9"/>
      <c r="AI567" s="9"/>
      <c r="AJ567" s="9"/>
      <c r="AK567" s="9"/>
      <c r="AL567" s="9"/>
      <c r="AM567" s="15"/>
      <c r="AN567" s="9"/>
      <c r="AO567" s="9"/>
      <c r="AP567" s="9"/>
      <c r="AQ567" s="2"/>
      <c r="AR567" s="2"/>
      <c r="AS567" s="2"/>
      <c r="AT567" s="2"/>
      <c r="AU567" s="2"/>
      <c r="AV567" s="2"/>
      <c r="AW567" s="2"/>
      <c r="AX567" s="9"/>
      <c r="AY567" s="2"/>
      <c r="AZ567" s="2"/>
      <c r="BA567" s="2"/>
      <c r="BB567" s="9"/>
      <c r="BC567" s="19"/>
      <c r="BD567" s="2"/>
      <c r="BE567" s="2"/>
      <c r="BF567" s="19"/>
      <c r="BG567" s="19"/>
      <c r="BH567" s="19"/>
      <c r="BI567" s="19"/>
      <c r="BJ567" s="19"/>
      <c r="BK567" s="19"/>
      <c r="BL567" s="19"/>
      <c r="BM567" s="2"/>
      <c r="BN567" s="2"/>
      <c r="BO567" s="2"/>
      <c r="BP567" s="2"/>
      <c r="BQ567" s="2"/>
      <c r="BR567" s="2"/>
      <c r="BS567" s="2"/>
      <c r="BT567" s="2"/>
      <c r="BU567" s="2"/>
      <c r="BV567" s="2">
        <v>8.2639801430865827</v>
      </c>
      <c r="BW567" s="9">
        <v>4.1875</v>
      </c>
      <c r="BX567" s="2"/>
      <c r="BY567" s="2"/>
      <c r="BZ567" s="9"/>
      <c r="CA567" s="2"/>
      <c r="CB567" s="2"/>
      <c r="CC567" s="2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</row>
    <row r="568" spans="1:152" hidden="1" x14ac:dyDescent="0.45">
      <c r="A568" t="s">
        <v>122</v>
      </c>
      <c r="C568" s="1">
        <v>39932</v>
      </c>
      <c r="D568" s="2"/>
      <c r="E568" s="1"/>
      <c r="G568" s="2">
        <v>131</v>
      </c>
      <c r="H568" t="s">
        <v>104</v>
      </c>
      <c r="I568" s="19">
        <v>8.1</v>
      </c>
      <c r="J568">
        <v>750</v>
      </c>
      <c r="K568" s="2">
        <f t="shared" si="7"/>
        <v>164.6090534979424</v>
      </c>
      <c r="L568" s="2"/>
      <c r="M568" s="9"/>
      <c r="N568" s="9"/>
      <c r="O568" s="9"/>
      <c r="P568" s="9"/>
      <c r="Q568" s="2"/>
      <c r="R568" s="2"/>
      <c r="S568" s="2"/>
      <c r="T568" s="2"/>
      <c r="U568" s="2"/>
      <c r="V568" s="2"/>
      <c r="W568" s="2"/>
      <c r="X568" s="9"/>
      <c r="Y568" s="9"/>
      <c r="Z568" s="9"/>
      <c r="AA568" s="9"/>
      <c r="AB568" s="9"/>
      <c r="AC568" s="2">
        <v>531.77593464278505</v>
      </c>
      <c r="AD568" s="9"/>
      <c r="AE568" s="9"/>
      <c r="AF568" s="2">
        <v>256.9212842562178</v>
      </c>
      <c r="AG568" s="9">
        <v>3.0324763641624055</v>
      </c>
      <c r="AH568" s="9"/>
      <c r="AI568" s="9"/>
      <c r="AJ568" s="9"/>
      <c r="AK568" s="9"/>
      <c r="AL568" s="9"/>
      <c r="AM568" s="15">
        <f>AG568/AF568</f>
        <v>1.1803134072528738E-2</v>
      </c>
      <c r="AN568" s="9"/>
      <c r="AO568" s="9"/>
      <c r="AP568" s="9"/>
      <c r="AQ568" s="2">
        <v>0</v>
      </c>
      <c r="AR568" s="2"/>
      <c r="AS568" s="2">
        <v>665.33904389240968</v>
      </c>
      <c r="AT568" s="2"/>
      <c r="AU568" s="2">
        <v>6.7579626444548664</v>
      </c>
      <c r="AV568" s="2">
        <v>29.53062439754213</v>
      </c>
      <c r="AW568" s="2">
        <v>701.62763093440674</v>
      </c>
      <c r="AX568" s="9"/>
      <c r="AY568" s="2"/>
      <c r="AZ568" s="2">
        <f>AC568+AF568+AW568</f>
        <v>1490.3248498334096</v>
      </c>
      <c r="BA568" s="2"/>
      <c r="BB568" s="9">
        <f>AW568/AZ568</f>
        <v>0.47078838617824531</v>
      </c>
      <c r="BC568" s="19"/>
      <c r="BD568" s="2"/>
      <c r="BE568" s="2"/>
      <c r="BF568" s="19"/>
      <c r="BG568" s="19"/>
      <c r="BH568" s="19"/>
      <c r="BI568" s="19"/>
      <c r="BJ568" s="9">
        <f>AC568/AZ568</f>
        <v>0.35681880678714284</v>
      </c>
      <c r="BK568" s="9">
        <f>AF568/AZ568</f>
        <v>0.17239280703461179</v>
      </c>
      <c r="BL568" s="9">
        <f>AW568/AZ568</f>
        <v>0.47078838617824531</v>
      </c>
      <c r="BM568" s="2">
        <v>135.97294770715459</v>
      </c>
      <c r="BN568" s="2">
        <v>0</v>
      </c>
      <c r="BO568" s="2">
        <v>124.91400097718389</v>
      </c>
      <c r="BP568" s="2">
        <v>4.5497963679192805</v>
      </c>
      <c r="BQ568" s="2"/>
      <c r="BR568" s="2"/>
      <c r="BS568" s="2"/>
      <c r="BT568" s="2"/>
      <c r="BU568" s="2">
        <v>6.5091503620514244</v>
      </c>
      <c r="BV568" s="2">
        <v>12.335481717873307</v>
      </c>
      <c r="BW568" s="9">
        <v>4.4047619047619051</v>
      </c>
      <c r="BX568" s="2"/>
      <c r="BY568" s="2"/>
      <c r="BZ568" s="9"/>
      <c r="CA568" s="2"/>
      <c r="CB568" s="2"/>
      <c r="CC568" s="2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</row>
    <row r="569" spans="1:152" hidden="1" x14ac:dyDescent="0.45">
      <c r="A569" t="s">
        <v>122</v>
      </c>
      <c r="C569" s="1">
        <v>39939</v>
      </c>
      <c r="D569" s="2"/>
      <c r="E569" s="1"/>
      <c r="G569">
        <v>138</v>
      </c>
      <c r="H569" t="s">
        <v>104</v>
      </c>
      <c r="I569" s="19">
        <v>8.1</v>
      </c>
      <c r="J569">
        <v>750</v>
      </c>
      <c r="K569" s="2">
        <f t="shared" si="7"/>
        <v>164.6090534979424</v>
      </c>
      <c r="L569" s="2"/>
      <c r="M569" s="9"/>
      <c r="N569" s="9"/>
      <c r="O569" s="9"/>
      <c r="P569" s="9"/>
      <c r="Q569" s="2"/>
      <c r="R569" s="2"/>
      <c r="S569" s="2"/>
      <c r="T569" s="2"/>
      <c r="U569" s="2"/>
      <c r="V569" s="2"/>
      <c r="W569" s="2"/>
      <c r="X569" s="9"/>
      <c r="Y569" s="9"/>
      <c r="Z569" s="9"/>
      <c r="AA569" s="9"/>
      <c r="AB569" s="9"/>
      <c r="AC569" s="2"/>
      <c r="AD569" s="9"/>
      <c r="AE569" s="9"/>
      <c r="AF569" s="2"/>
      <c r="AG569" s="9"/>
      <c r="AH569" s="9"/>
      <c r="AI569" s="9"/>
      <c r="AJ569" s="9"/>
      <c r="AK569" s="9"/>
      <c r="AL569" s="9"/>
      <c r="AM569" s="15"/>
      <c r="AN569" s="9"/>
      <c r="AO569" s="9"/>
      <c r="AP569" s="9"/>
      <c r="AQ569" s="2"/>
      <c r="AR569" s="2"/>
      <c r="AS569" s="2"/>
      <c r="AT569" s="2"/>
      <c r="AU569" s="2"/>
      <c r="AV569" s="2"/>
      <c r="AW569" s="2"/>
      <c r="AX569" s="9"/>
      <c r="AY569" s="2"/>
      <c r="AZ569" s="2"/>
      <c r="BA569" s="2"/>
      <c r="BB569" s="9"/>
      <c r="BC569" s="19"/>
      <c r="BD569" s="2"/>
      <c r="BE569" s="2"/>
      <c r="BF569" s="19"/>
      <c r="BG569" s="19"/>
      <c r="BH569" s="19"/>
      <c r="BI569" s="19"/>
      <c r="BJ569" s="19"/>
      <c r="BK569" s="19"/>
      <c r="BL569" s="19"/>
      <c r="BM569" s="2"/>
      <c r="BN569" s="2"/>
      <c r="BO569" s="2"/>
      <c r="BP569" s="2"/>
      <c r="BQ569" s="2"/>
      <c r="BR569" s="2"/>
      <c r="BS569" s="2"/>
      <c r="BT569" s="2"/>
      <c r="BU569" s="2"/>
      <c r="BV569" s="2">
        <v>39.498988382037005</v>
      </c>
      <c r="BW569" s="9">
        <v>5.6224531562940436</v>
      </c>
      <c r="BX569" s="2"/>
      <c r="BY569" s="2"/>
      <c r="BZ569" s="9"/>
      <c r="CA569" s="2"/>
      <c r="CB569" s="2"/>
      <c r="CC569" s="2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</row>
    <row r="570" spans="1:152" hidden="1" x14ac:dyDescent="0.45">
      <c r="A570" t="s">
        <v>122</v>
      </c>
      <c r="C570" s="1">
        <v>39944</v>
      </c>
      <c r="D570" s="2">
        <v>9</v>
      </c>
      <c r="E570" s="1" t="s">
        <v>196</v>
      </c>
      <c r="F570" t="s">
        <v>15</v>
      </c>
      <c r="G570">
        <v>143</v>
      </c>
      <c r="H570" t="s">
        <v>104</v>
      </c>
      <c r="I570" s="19">
        <v>8.1</v>
      </c>
      <c r="J570">
        <v>750</v>
      </c>
      <c r="K570" s="2">
        <f t="shared" si="7"/>
        <v>164.6090534979424</v>
      </c>
      <c r="L570" s="2"/>
      <c r="M570" s="9"/>
      <c r="N570" s="9"/>
      <c r="O570" s="9"/>
      <c r="P570" s="9"/>
      <c r="Q570" s="2"/>
      <c r="R570" s="2"/>
      <c r="S570" s="2"/>
      <c r="T570" s="2"/>
      <c r="U570" s="2"/>
      <c r="V570" s="2">
        <v>143</v>
      </c>
      <c r="W570" s="2"/>
      <c r="X570" s="9"/>
      <c r="Y570" s="9"/>
      <c r="Z570" s="9"/>
      <c r="AA570" s="9"/>
      <c r="AB570" s="9"/>
      <c r="AC570" s="2"/>
      <c r="AD570" s="9"/>
      <c r="AE570" s="9"/>
      <c r="AF570" s="2"/>
      <c r="AG570" s="9"/>
      <c r="AH570" s="9"/>
      <c r="AI570" s="9"/>
      <c r="AJ570" s="9"/>
      <c r="AK570" s="9"/>
      <c r="AL570" s="9"/>
      <c r="AM570" s="15"/>
      <c r="AN570" s="9"/>
      <c r="AO570" s="9"/>
      <c r="AP570" s="9"/>
      <c r="AQ570" s="2"/>
      <c r="AR570" s="2"/>
      <c r="AS570" s="2"/>
      <c r="AT570" s="2"/>
      <c r="AU570" s="2"/>
      <c r="AV570" s="2"/>
      <c r="AW570" s="2"/>
      <c r="AX570" s="9"/>
      <c r="AY570" s="2"/>
      <c r="AZ570" s="2"/>
      <c r="BA570" s="2"/>
      <c r="BB570" s="9"/>
      <c r="BC570" s="19"/>
      <c r="BD570" s="2"/>
      <c r="BE570" s="2"/>
      <c r="BF570" s="19"/>
      <c r="BG570" s="19"/>
      <c r="BH570" s="19"/>
      <c r="BI570" s="19"/>
      <c r="BJ570" s="19"/>
      <c r="BK570" s="19"/>
      <c r="BL570" s="19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9"/>
      <c r="BX570" s="2"/>
      <c r="BY570" s="2"/>
      <c r="BZ570" s="9"/>
      <c r="CA570" s="2"/>
      <c r="CB570" s="2"/>
      <c r="CC570" s="2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</row>
    <row r="571" spans="1:152" hidden="1" x14ac:dyDescent="0.45">
      <c r="A571" t="s">
        <v>122</v>
      </c>
      <c r="C571" s="1">
        <v>39946</v>
      </c>
      <c r="D571" s="2"/>
      <c r="E571" s="1"/>
      <c r="G571">
        <v>145</v>
      </c>
      <c r="H571" t="s">
        <v>104</v>
      </c>
      <c r="I571" s="19">
        <v>8.1</v>
      </c>
      <c r="J571">
        <v>750</v>
      </c>
      <c r="K571" s="2">
        <f t="shared" si="7"/>
        <v>164.6090534979424</v>
      </c>
      <c r="L571" s="2"/>
      <c r="M571" s="9"/>
      <c r="N571" s="9"/>
      <c r="O571" s="9"/>
      <c r="P571" s="9"/>
      <c r="Q571" s="2"/>
      <c r="R571" s="2"/>
      <c r="S571" s="2"/>
      <c r="T571" s="2"/>
      <c r="U571" s="2"/>
      <c r="V571" s="2"/>
      <c r="W571" s="2"/>
      <c r="X571" s="9"/>
      <c r="Y571" s="9"/>
      <c r="Z571" s="9"/>
      <c r="AA571" s="9"/>
      <c r="AB571" s="9"/>
      <c r="AC571" s="2"/>
      <c r="AD571" s="9"/>
      <c r="AE571" s="9"/>
      <c r="AF571" s="2"/>
      <c r="AG571" s="9"/>
      <c r="AH571" s="9"/>
      <c r="AI571" s="9"/>
      <c r="AJ571" s="9"/>
      <c r="AK571" s="9"/>
      <c r="AL571" s="9"/>
      <c r="AM571" s="15"/>
      <c r="AN571" s="9"/>
      <c r="AO571" s="9"/>
      <c r="AP571" s="9"/>
      <c r="AQ571" s="2"/>
      <c r="AR571" s="2"/>
      <c r="AS571" s="2"/>
      <c r="AT571" s="2"/>
      <c r="AU571" s="2"/>
      <c r="AV571" s="2"/>
      <c r="AW571" s="2"/>
      <c r="AX571" s="9"/>
      <c r="AY571" s="2"/>
      <c r="AZ571" s="2"/>
      <c r="BA571" s="2"/>
      <c r="BB571" s="9"/>
      <c r="BC571" s="19"/>
      <c r="BD571" s="2"/>
      <c r="BE571" s="2"/>
      <c r="BF571" s="19"/>
      <c r="BG571" s="19"/>
      <c r="BH571" s="19"/>
      <c r="BI571" s="19"/>
      <c r="BJ571" s="19"/>
      <c r="BK571" s="19"/>
      <c r="BL571" s="19"/>
      <c r="BM571" s="2"/>
      <c r="BN571" s="2"/>
      <c r="BO571" s="2"/>
      <c r="BP571" s="2"/>
      <c r="BQ571" s="2"/>
      <c r="BR571" s="2"/>
      <c r="BS571" s="2"/>
      <c r="BT571" s="2"/>
      <c r="BU571" s="2"/>
      <c r="BV571" s="2">
        <v>63.546294558121097</v>
      </c>
      <c r="BW571" s="9">
        <v>4.9629558475145101</v>
      </c>
      <c r="BX571" s="2"/>
      <c r="BY571" s="2"/>
      <c r="BZ571" s="9"/>
      <c r="CA571" s="2"/>
      <c r="CB571" s="2"/>
      <c r="CC571" s="2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</row>
    <row r="572" spans="1:152" hidden="1" x14ac:dyDescent="0.45">
      <c r="A572" t="s">
        <v>122</v>
      </c>
      <c r="C572" s="1">
        <v>39954</v>
      </c>
      <c r="D572" s="2"/>
      <c r="E572" s="1"/>
      <c r="G572">
        <v>153</v>
      </c>
      <c r="H572" t="s">
        <v>104</v>
      </c>
      <c r="I572" s="19">
        <v>8.1</v>
      </c>
      <c r="J572">
        <v>750</v>
      </c>
      <c r="K572" s="2">
        <f t="shared" si="7"/>
        <v>164.6090534979424</v>
      </c>
      <c r="L572" s="2"/>
      <c r="M572" s="9"/>
      <c r="N572" s="9"/>
      <c r="O572" s="9"/>
      <c r="P572" s="9"/>
      <c r="Q572" s="2"/>
      <c r="R572" s="2"/>
      <c r="S572" s="2"/>
      <c r="T572" s="2"/>
      <c r="U572" s="2"/>
      <c r="V572" s="2"/>
      <c r="W572" s="2"/>
      <c r="X572" s="9"/>
      <c r="Y572" s="9"/>
      <c r="Z572" s="9"/>
      <c r="AA572" s="9"/>
      <c r="AB572" s="9"/>
      <c r="AC572" s="2"/>
      <c r="AD572" s="9"/>
      <c r="AE572" s="9"/>
      <c r="AF572" s="2"/>
      <c r="AG572" s="9"/>
      <c r="AH572" s="9"/>
      <c r="AI572" s="9"/>
      <c r="AJ572" s="9"/>
      <c r="AK572" s="9"/>
      <c r="AL572" s="9"/>
      <c r="AM572" s="15"/>
      <c r="AN572" s="9"/>
      <c r="AO572" s="9"/>
      <c r="AP572" s="9"/>
      <c r="AQ572" s="2"/>
      <c r="AR572" s="2"/>
      <c r="AS572" s="2"/>
      <c r="AT572" s="2"/>
      <c r="AU572" s="2"/>
      <c r="AV572" s="2"/>
      <c r="AW572" s="2"/>
      <c r="AX572" s="9"/>
      <c r="AY572" s="2"/>
      <c r="AZ572" s="2"/>
      <c r="BA572" s="2"/>
      <c r="BB572" s="9"/>
      <c r="BC572" s="19"/>
      <c r="BD572" s="2"/>
      <c r="BE572" s="2"/>
      <c r="BF572" s="19"/>
      <c r="BG572" s="19"/>
      <c r="BH572" s="19"/>
      <c r="BI572" s="19"/>
      <c r="BJ572" s="19"/>
      <c r="BK572" s="19"/>
      <c r="BL572" s="19"/>
      <c r="BM572" s="2"/>
      <c r="BN572" s="2"/>
      <c r="BO572" s="2"/>
      <c r="BP572" s="2"/>
      <c r="BQ572" s="2"/>
      <c r="BR572" s="2"/>
      <c r="BS572" s="2"/>
      <c r="BT572" s="2"/>
      <c r="BU572" s="2"/>
      <c r="BV572" s="2">
        <v>96.606386750933382</v>
      </c>
      <c r="BW572" s="9">
        <v>4.0724351285942966</v>
      </c>
      <c r="BX572" s="2"/>
      <c r="BY572" s="2"/>
      <c r="BZ572" s="9"/>
      <c r="CA572" s="2"/>
      <c r="CB572" s="2"/>
      <c r="CC572" s="2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</row>
    <row r="573" spans="1:152" hidden="1" x14ac:dyDescent="0.45">
      <c r="A573" t="s">
        <v>122</v>
      </c>
      <c r="C573" s="1">
        <v>39956</v>
      </c>
      <c r="D573" s="2">
        <v>10</v>
      </c>
      <c r="E573" s="1" t="s">
        <v>97</v>
      </c>
      <c r="F573" t="s">
        <v>16</v>
      </c>
      <c r="G573">
        <v>155</v>
      </c>
      <c r="H573" t="s">
        <v>104</v>
      </c>
      <c r="I573" s="19">
        <v>8.1</v>
      </c>
      <c r="J573">
        <v>750</v>
      </c>
      <c r="K573" s="2">
        <f t="shared" si="7"/>
        <v>164.6090534979424</v>
      </c>
      <c r="L573" s="2"/>
      <c r="M573" s="9"/>
      <c r="N573" s="9"/>
      <c r="O573" s="9"/>
      <c r="P573" s="9"/>
      <c r="Q573" s="2"/>
      <c r="R573" s="2"/>
      <c r="S573" s="2"/>
      <c r="T573" s="2"/>
      <c r="U573" s="2"/>
      <c r="V573" s="2"/>
      <c r="W573" s="2"/>
      <c r="X573" s="9"/>
      <c r="Y573" s="9"/>
      <c r="Z573" s="9"/>
      <c r="AA573" s="9"/>
      <c r="AB573" s="9"/>
      <c r="AC573" s="2"/>
      <c r="AD573" s="9"/>
      <c r="AE573" s="9"/>
      <c r="AF573" s="2"/>
      <c r="AG573" s="9"/>
      <c r="AH573" s="9"/>
      <c r="AI573" s="9"/>
      <c r="AJ573" s="9"/>
      <c r="AK573" s="9"/>
      <c r="AL573" s="9"/>
      <c r="AM573" s="15"/>
      <c r="AN573" s="9"/>
      <c r="AO573" s="9"/>
      <c r="AP573" s="9"/>
      <c r="AQ573" s="2"/>
      <c r="AR573" s="2"/>
      <c r="AS573" s="2"/>
      <c r="AT573" s="2"/>
      <c r="AU573" s="2"/>
      <c r="AV573" s="2">
        <v>526.95435634947864</v>
      </c>
      <c r="AW573" s="2"/>
      <c r="AX573" s="9"/>
      <c r="AY573" s="2"/>
      <c r="AZ573" s="2"/>
      <c r="BA573" s="2"/>
      <c r="BB573" s="9"/>
      <c r="BC573" s="19">
        <v>35.222297675179803</v>
      </c>
      <c r="BD573" s="2">
        <v>185.60543200574111</v>
      </c>
      <c r="BE573" s="2"/>
      <c r="BF573" s="19">
        <v>8.1764507491515914</v>
      </c>
      <c r="BG573" s="19"/>
      <c r="BH573" s="19"/>
      <c r="BI573" s="19"/>
      <c r="BJ573" s="19"/>
      <c r="BK573" s="19"/>
      <c r="BL573" s="19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9"/>
      <c r="BX573" s="2"/>
      <c r="BY573" s="2"/>
      <c r="BZ573" s="9"/>
      <c r="CA573" s="2"/>
      <c r="CB573" s="2"/>
      <c r="CC573" s="2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</row>
    <row r="574" spans="1:152" hidden="1" x14ac:dyDescent="0.45">
      <c r="A574" t="s">
        <v>122</v>
      </c>
      <c r="C574" s="1">
        <v>39960</v>
      </c>
      <c r="D574" s="2"/>
      <c r="E574" s="1"/>
      <c r="G574">
        <v>159</v>
      </c>
      <c r="H574" t="s">
        <v>104</v>
      </c>
      <c r="I574" s="19">
        <v>8.1</v>
      </c>
      <c r="J574">
        <v>750</v>
      </c>
      <c r="K574" s="2">
        <f t="shared" si="7"/>
        <v>164.6090534979424</v>
      </c>
      <c r="L574" s="2"/>
      <c r="M574" s="9"/>
      <c r="N574" s="9"/>
      <c r="O574" s="9"/>
      <c r="P574" s="9"/>
      <c r="Q574" s="2"/>
      <c r="R574" s="2"/>
      <c r="S574" s="2"/>
      <c r="T574" s="2"/>
      <c r="U574" s="2"/>
      <c r="V574" s="2"/>
      <c r="W574" s="2"/>
      <c r="X574" s="9"/>
      <c r="Y574" s="9"/>
      <c r="Z574" s="9"/>
      <c r="AA574" s="9"/>
      <c r="AB574" s="9"/>
      <c r="AC574" s="2"/>
      <c r="AD574" s="9"/>
      <c r="AE574" s="9"/>
      <c r="AF574" s="2"/>
      <c r="AG574" s="9"/>
      <c r="AH574" s="9"/>
      <c r="AI574" s="9"/>
      <c r="AJ574" s="9"/>
      <c r="AK574" s="9"/>
      <c r="AL574" s="9"/>
      <c r="AM574" s="15"/>
      <c r="AN574" s="9"/>
      <c r="AO574" s="9"/>
      <c r="AP574" s="9"/>
      <c r="AQ574" s="2"/>
      <c r="AR574" s="2"/>
      <c r="AS574" s="2"/>
      <c r="AT574" s="2"/>
      <c r="AU574" s="2"/>
      <c r="AV574" s="2"/>
      <c r="AW574" s="2"/>
      <c r="AX574" s="9"/>
      <c r="AY574" s="2"/>
      <c r="AZ574" s="2"/>
      <c r="BA574" s="2"/>
      <c r="BB574" s="9"/>
      <c r="BC574" s="19"/>
      <c r="BD574" s="2"/>
      <c r="BE574" s="2"/>
      <c r="BF574" s="19"/>
      <c r="BG574" s="19"/>
      <c r="BH574" s="19"/>
      <c r="BI574" s="19"/>
      <c r="BJ574" s="19"/>
      <c r="BK574" s="19"/>
      <c r="BL574" s="19"/>
      <c r="BM574" s="2"/>
      <c r="BN574" s="2"/>
      <c r="BO574" s="2"/>
      <c r="BP574" s="2"/>
      <c r="BQ574" s="2"/>
      <c r="BR574" s="2"/>
      <c r="BS574" s="2"/>
      <c r="BT574" s="2"/>
      <c r="BU574" s="2"/>
      <c r="BV574" s="2">
        <v>100</v>
      </c>
      <c r="BW574" s="9">
        <v>7.8173611111111114</v>
      </c>
      <c r="BX574" s="2"/>
      <c r="BY574" s="2"/>
      <c r="BZ574" s="9"/>
      <c r="CA574" s="2"/>
      <c r="CB574" s="2"/>
      <c r="CC574" s="2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</row>
    <row r="575" spans="1:152" hidden="1" x14ac:dyDescent="0.45">
      <c r="A575" t="s">
        <v>124</v>
      </c>
      <c r="C575" s="1">
        <v>39801</v>
      </c>
      <c r="D575" s="2">
        <v>1</v>
      </c>
      <c r="E575" s="1" t="s">
        <v>198</v>
      </c>
      <c r="F575" t="s">
        <v>10</v>
      </c>
      <c r="G575" s="2">
        <v>0</v>
      </c>
      <c r="H575" t="s">
        <v>105</v>
      </c>
      <c r="I575" s="19">
        <v>8.1</v>
      </c>
      <c r="J575">
        <v>750</v>
      </c>
      <c r="K575" s="2">
        <f t="shared" si="7"/>
        <v>164.6090534979424</v>
      </c>
      <c r="L575" s="2"/>
      <c r="M575" s="9"/>
      <c r="N575" s="9"/>
      <c r="O575" s="9"/>
      <c r="P575" s="9"/>
      <c r="Q575" s="2"/>
      <c r="R575" s="2"/>
      <c r="S575" s="2"/>
      <c r="T575" s="2"/>
      <c r="U575" s="2"/>
      <c r="V575" s="2"/>
      <c r="W575" s="2"/>
      <c r="X575" s="9"/>
      <c r="Y575" s="9"/>
      <c r="Z575" s="9"/>
      <c r="AA575" s="9"/>
      <c r="AB575" s="9"/>
      <c r="AC575" s="2"/>
      <c r="AD575" s="9"/>
      <c r="AE575" s="9"/>
      <c r="AF575" s="2"/>
      <c r="AG575" s="9"/>
      <c r="AH575" s="9"/>
      <c r="AI575" s="9"/>
      <c r="AJ575" s="9"/>
      <c r="AK575" s="9"/>
      <c r="AL575" s="9"/>
      <c r="AM575" s="15"/>
      <c r="AN575" s="9"/>
      <c r="AO575" s="9"/>
      <c r="AP575" s="9"/>
      <c r="AQ575" s="2">
        <v>0</v>
      </c>
      <c r="AR575" s="2"/>
      <c r="AS575" s="2">
        <v>0</v>
      </c>
      <c r="AT575" s="2"/>
      <c r="AU575" s="2">
        <v>0</v>
      </c>
      <c r="AV575" s="2">
        <v>0</v>
      </c>
      <c r="AW575" s="2"/>
      <c r="AX575" s="9"/>
      <c r="AY575" s="2"/>
      <c r="AZ575" s="2"/>
      <c r="BA575" s="2"/>
      <c r="BB575" s="9"/>
      <c r="BC575" s="19"/>
      <c r="BD575" s="2"/>
      <c r="BE575" s="2"/>
      <c r="BF575" s="19"/>
      <c r="BG575" s="19"/>
      <c r="BH575" s="19"/>
      <c r="BI575" s="19"/>
      <c r="BJ575" s="19"/>
      <c r="BK575" s="19"/>
      <c r="BL575" s="19"/>
      <c r="BM575" s="2">
        <v>0</v>
      </c>
      <c r="BN575" s="2">
        <v>0</v>
      </c>
      <c r="BO575" s="2">
        <v>0</v>
      </c>
      <c r="BP575" s="2">
        <v>0</v>
      </c>
      <c r="BQ575" s="2"/>
      <c r="BR575" s="2"/>
      <c r="BS575" s="2"/>
      <c r="BT575" s="2"/>
      <c r="BU575" s="2">
        <v>0</v>
      </c>
      <c r="BV575" s="2"/>
      <c r="BW575" s="9"/>
      <c r="BX575" s="2"/>
      <c r="BY575" s="2"/>
      <c r="BZ575" s="9"/>
      <c r="CA575" s="2"/>
      <c r="CB575" s="2"/>
      <c r="CC575" s="2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</row>
    <row r="576" spans="1:152" hidden="1" x14ac:dyDescent="0.45">
      <c r="A576" t="s">
        <v>124</v>
      </c>
      <c r="C576" s="1">
        <v>39819</v>
      </c>
      <c r="D576" s="2"/>
      <c r="E576" s="1"/>
      <c r="G576">
        <v>18</v>
      </c>
      <c r="H576" t="s">
        <v>105</v>
      </c>
      <c r="I576" s="19">
        <v>8.1</v>
      </c>
      <c r="J576">
        <v>750</v>
      </c>
      <c r="K576" s="2">
        <f t="shared" si="7"/>
        <v>164.6090534979424</v>
      </c>
      <c r="L576" s="2"/>
      <c r="M576" s="9"/>
      <c r="N576" s="19">
        <v>5.2</v>
      </c>
      <c r="O576" s="19"/>
      <c r="P576" s="19"/>
      <c r="Q576" s="2"/>
      <c r="R576" s="2"/>
      <c r="S576" s="2"/>
      <c r="T576" s="2"/>
      <c r="U576" s="2"/>
      <c r="V576" s="2"/>
      <c r="W576" s="2"/>
      <c r="X576" s="9"/>
      <c r="Y576" s="9"/>
      <c r="Z576" s="9"/>
      <c r="AA576" s="9"/>
      <c r="AB576" s="9"/>
      <c r="AC576" s="2"/>
      <c r="AD576" s="9"/>
      <c r="AE576" s="9"/>
      <c r="AF576" s="2"/>
      <c r="AG576" s="9"/>
      <c r="AH576" s="9"/>
      <c r="AI576" s="9"/>
      <c r="AJ576" s="9"/>
      <c r="AK576" s="9"/>
      <c r="AL576" s="9"/>
      <c r="AM576" s="15"/>
      <c r="AN576" s="9"/>
      <c r="AO576" s="9"/>
      <c r="AP576" s="9"/>
      <c r="AQ576" s="2"/>
      <c r="AR576" s="2"/>
      <c r="AS576" s="2"/>
      <c r="AT576" s="2"/>
      <c r="AU576" s="2"/>
      <c r="AV576" s="2"/>
      <c r="AW576" s="2"/>
      <c r="AX576" s="9"/>
      <c r="AY576" s="2"/>
      <c r="AZ576" s="2"/>
      <c r="BA576" s="2"/>
      <c r="BB576" s="9"/>
      <c r="BC576" s="19"/>
      <c r="BD576" s="2"/>
      <c r="BE576" s="2"/>
      <c r="BF576" s="19"/>
      <c r="BG576" s="19"/>
      <c r="BH576" s="19"/>
      <c r="BI576" s="19"/>
      <c r="BJ576" s="19"/>
      <c r="BK576" s="19"/>
      <c r="BL576" s="19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9"/>
      <c r="BX576" s="2"/>
      <c r="BY576" s="2"/>
      <c r="BZ576" s="9"/>
      <c r="CA576" s="2"/>
      <c r="CB576" s="2"/>
      <c r="CC576" s="2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</row>
    <row r="577" spans="1:152" hidden="1" x14ac:dyDescent="0.45">
      <c r="A577" t="s">
        <v>124</v>
      </c>
      <c r="C577" s="1">
        <v>39820</v>
      </c>
      <c r="D577" s="2"/>
      <c r="E577" s="1"/>
      <c r="G577" s="2">
        <v>19</v>
      </c>
      <c r="H577" t="s">
        <v>105</v>
      </c>
      <c r="I577" s="19">
        <v>8.1</v>
      </c>
      <c r="J577">
        <v>750</v>
      </c>
      <c r="K577" s="2">
        <f t="shared" si="7"/>
        <v>164.6090534979424</v>
      </c>
      <c r="L577" s="2"/>
      <c r="M577" s="9"/>
      <c r="N577" s="9"/>
      <c r="O577" s="9"/>
      <c r="P577" s="9"/>
      <c r="Q577" s="2"/>
      <c r="R577" s="2"/>
      <c r="S577" s="2"/>
      <c r="T577" s="2"/>
      <c r="U577" s="2"/>
      <c r="V577" s="2"/>
      <c r="W577" s="2"/>
      <c r="X577" s="9"/>
      <c r="Y577" s="9"/>
      <c r="Z577" s="9"/>
      <c r="AA577" s="9"/>
      <c r="AB577" s="9"/>
      <c r="AC577" s="2"/>
      <c r="AD577" s="9"/>
      <c r="AE577" s="9"/>
      <c r="AF577" s="2"/>
      <c r="AG577" s="9">
        <v>0.23812822368421052</v>
      </c>
      <c r="AH577" s="9"/>
      <c r="AI577" s="9"/>
      <c r="AJ577" s="9"/>
      <c r="AK577" s="9"/>
      <c r="AL577" s="9"/>
      <c r="AM577" s="15"/>
      <c r="AN577" s="9"/>
      <c r="AO577" s="9"/>
      <c r="AP577" s="9"/>
      <c r="AQ577" s="2">
        <v>0</v>
      </c>
      <c r="AR577" s="2"/>
      <c r="AS577" s="2">
        <v>0</v>
      </c>
      <c r="AT577" s="2"/>
      <c r="AU577" s="2">
        <v>0</v>
      </c>
      <c r="AV577" s="2">
        <v>0</v>
      </c>
      <c r="AW577" s="2"/>
      <c r="AX577" s="9"/>
      <c r="AY577" s="2"/>
      <c r="AZ577" s="2"/>
      <c r="BA577" s="2"/>
      <c r="BB577" s="9"/>
      <c r="BC577" s="19"/>
      <c r="BD577" s="2"/>
      <c r="BE577" s="2"/>
      <c r="BF577" s="19"/>
      <c r="BG577" s="19"/>
      <c r="BH577" s="19"/>
      <c r="BI577" s="19"/>
      <c r="BJ577" s="19"/>
      <c r="BK577" s="19"/>
      <c r="BL577" s="19"/>
      <c r="BM577" s="2">
        <v>0</v>
      </c>
      <c r="BN577" s="2">
        <v>0</v>
      </c>
      <c r="BO577" s="2">
        <v>0</v>
      </c>
      <c r="BP577" s="2">
        <v>0</v>
      </c>
      <c r="BQ577" s="2"/>
      <c r="BR577" s="2"/>
      <c r="BS577" s="2"/>
      <c r="BT577" s="2"/>
      <c r="BU577" s="2">
        <v>0</v>
      </c>
      <c r="BV577" s="2"/>
      <c r="BW577" s="9"/>
      <c r="BX577" s="2"/>
      <c r="BY577" s="2"/>
      <c r="BZ577" s="9"/>
      <c r="CA577" s="2"/>
      <c r="CB577" s="2"/>
      <c r="CC577" s="2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</row>
    <row r="578" spans="1:152" hidden="1" x14ac:dyDescent="0.45">
      <c r="A578" t="s">
        <v>124</v>
      </c>
      <c r="C578" s="1">
        <v>39824</v>
      </c>
      <c r="D578" s="2">
        <v>4</v>
      </c>
      <c r="E578" t="s">
        <v>199</v>
      </c>
      <c r="F578" t="s">
        <v>12</v>
      </c>
      <c r="G578">
        <v>23</v>
      </c>
      <c r="H578" t="s">
        <v>105</v>
      </c>
      <c r="I578" s="19">
        <v>8.1</v>
      </c>
      <c r="J578">
        <v>750</v>
      </c>
      <c r="K578" s="2">
        <f t="shared" si="7"/>
        <v>164.6090534979424</v>
      </c>
      <c r="L578" s="2"/>
      <c r="M578" s="9"/>
      <c r="N578" s="9"/>
      <c r="O578" s="9"/>
      <c r="P578" s="9"/>
      <c r="Q578" s="2"/>
      <c r="R578" s="2">
        <v>23</v>
      </c>
      <c r="S578" s="2"/>
      <c r="T578" s="2"/>
      <c r="U578" s="2"/>
      <c r="V578" s="2"/>
      <c r="W578" s="2"/>
      <c r="X578" s="9"/>
      <c r="Y578" s="9"/>
      <c r="Z578" s="9"/>
      <c r="AA578" s="9"/>
      <c r="AB578" s="9"/>
      <c r="AC578" s="2"/>
      <c r="AD578" s="9"/>
      <c r="AE578" s="9"/>
      <c r="AF578" s="2"/>
      <c r="AG578" s="9"/>
      <c r="AH578" s="9"/>
      <c r="AI578" s="9"/>
      <c r="AJ578" s="9"/>
      <c r="AK578" s="9"/>
      <c r="AL578" s="9"/>
      <c r="AM578" s="15"/>
      <c r="AN578" s="9"/>
      <c r="AO578" s="9"/>
      <c r="AP578" s="9"/>
      <c r="AQ578" s="2"/>
      <c r="AR578" s="2"/>
      <c r="AS578" s="2"/>
      <c r="AT578" s="2"/>
      <c r="AU578" s="2"/>
      <c r="AV578" s="2"/>
      <c r="AW578" s="2"/>
      <c r="AX578" s="9"/>
      <c r="AY578" s="2"/>
      <c r="AZ578" s="2"/>
      <c r="BA578" s="2"/>
      <c r="BB578" s="9"/>
      <c r="BC578" s="19"/>
      <c r="BD578" s="2"/>
      <c r="BE578" s="2"/>
      <c r="BF578" s="19"/>
      <c r="BG578" s="19"/>
      <c r="BH578" s="19"/>
      <c r="BI578" s="19"/>
      <c r="BJ578" s="19"/>
      <c r="BK578" s="19"/>
      <c r="BL578" s="19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9"/>
      <c r="BX578" s="2"/>
      <c r="BY578" s="2"/>
      <c r="BZ578" s="9"/>
      <c r="CA578" s="2"/>
      <c r="CB578" s="2"/>
      <c r="CC578" s="2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</row>
    <row r="579" spans="1:152" hidden="1" x14ac:dyDescent="0.45">
      <c r="A579" t="s">
        <v>124</v>
      </c>
      <c r="C579" s="1">
        <v>39827</v>
      </c>
      <c r="D579" s="2"/>
      <c r="E579" s="1"/>
      <c r="G579">
        <v>26</v>
      </c>
      <c r="H579" t="s">
        <v>105</v>
      </c>
      <c r="I579" s="19">
        <v>8.1</v>
      </c>
      <c r="J579">
        <v>750</v>
      </c>
      <c r="K579" s="2">
        <f t="shared" si="7"/>
        <v>164.6090534979424</v>
      </c>
      <c r="L579" s="2"/>
      <c r="M579" s="9"/>
      <c r="N579" s="19">
        <v>7.75</v>
      </c>
      <c r="O579" s="19"/>
      <c r="P579" s="19"/>
      <c r="Q579" s="2"/>
      <c r="R579" s="2"/>
      <c r="S579" s="2"/>
      <c r="T579" s="2"/>
      <c r="U579" s="2"/>
      <c r="V579" s="2"/>
      <c r="W579" s="2"/>
      <c r="X579" s="9"/>
      <c r="Y579" s="9"/>
      <c r="Z579" s="9"/>
      <c r="AA579" s="9"/>
      <c r="AB579" s="9"/>
      <c r="AC579" s="2"/>
      <c r="AD579" s="9"/>
      <c r="AE579" s="9"/>
      <c r="AF579" s="2"/>
      <c r="AG579" s="9"/>
      <c r="AH579" s="9"/>
      <c r="AI579" s="9"/>
      <c r="AJ579" s="9"/>
      <c r="AK579" s="9"/>
      <c r="AL579" s="9"/>
      <c r="AM579" s="15"/>
      <c r="AN579" s="9"/>
      <c r="AO579" s="9"/>
      <c r="AP579" s="9"/>
      <c r="AQ579" s="2"/>
      <c r="AR579" s="2"/>
      <c r="AS579" s="2"/>
      <c r="AT579" s="2"/>
      <c r="AU579" s="2"/>
      <c r="AV579" s="2"/>
      <c r="AW579" s="2"/>
      <c r="AX579" s="9"/>
      <c r="AY579" s="2"/>
      <c r="AZ579" s="2"/>
      <c r="BA579" s="2"/>
      <c r="BB579" s="9"/>
      <c r="BC579" s="19"/>
      <c r="BD579" s="2"/>
      <c r="BE579" s="2"/>
      <c r="BF579" s="19"/>
      <c r="BG579" s="19"/>
      <c r="BH579" s="19"/>
      <c r="BI579" s="19"/>
      <c r="BJ579" s="19"/>
      <c r="BK579" s="19"/>
      <c r="BL579" s="19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9"/>
      <c r="BX579" s="2"/>
      <c r="BY579" s="2"/>
      <c r="BZ579" s="9"/>
      <c r="CA579" s="2"/>
      <c r="CB579" s="2"/>
      <c r="CC579" s="2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</row>
    <row r="580" spans="1:152" hidden="1" x14ac:dyDescent="0.45">
      <c r="A580" t="s">
        <v>124</v>
      </c>
      <c r="C580" s="1">
        <v>39833</v>
      </c>
      <c r="D580" s="2"/>
      <c r="E580" s="1"/>
      <c r="G580" s="2">
        <v>32</v>
      </c>
      <c r="H580" t="s">
        <v>105</v>
      </c>
      <c r="I580" s="19">
        <v>8.1</v>
      </c>
      <c r="J580">
        <v>750</v>
      </c>
      <c r="K580" s="2">
        <f t="shared" si="7"/>
        <v>164.6090534979424</v>
      </c>
      <c r="L580" s="2"/>
      <c r="M580" s="9"/>
      <c r="N580" s="19">
        <v>10.15</v>
      </c>
      <c r="O580" s="19"/>
      <c r="P580" s="19"/>
      <c r="Q580" s="2"/>
      <c r="R580" s="2"/>
      <c r="S580" s="2"/>
      <c r="T580" s="2"/>
      <c r="U580" s="2"/>
      <c r="V580" s="2"/>
      <c r="W580" s="2"/>
      <c r="X580" s="9"/>
      <c r="Y580" s="9"/>
      <c r="Z580" s="9"/>
      <c r="AA580" s="9"/>
      <c r="AB580" s="9"/>
      <c r="AC580" s="2"/>
      <c r="AD580" s="9"/>
      <c r="AE580" s="9"/>
      <c r="AF580" s="2">
        <v>54.991094981809184</v>
      </c>
      <c r="AG580" s="9">
        <v>0.91988746105716857</v>
      </c>
      <c r="AH580" s="9"/>
      <c r="AI580" s="9"/>
      <c r="AJ580" s="9"/>
      <c r="AK580" s="9"/>
      <c r="AL580" s="9"/>
      <c r="AM580" s="15">
        <f>AG580/AF580</f>
        <v>1.6727934974953007E-2</v>
      </c>
      <c r="AN580" s="9"/>
      <c r="AO580" s="9"/>
      <c r="AP580" s="9"/>
      <c r="AQ580" s="2">
        <v>0</v>
      </c>
      <c r="AR580" s="2"/>
      <c r="AS580" s="2">
        <v>0</v>
      </c>
      <c r="AT580" s="2"/>
      <c r="AU580" s="2">
        <v>0</v>
      </c>
      <c r="AV580" s="2">
        <v>0</v>
      </c>
      <c r="AW580" s="2"/>
      <c r="AX580" s="9"/>
      <c r="AY580" s="2"/>
      <c r="AZ580" s="2">
        <f>AC580+AF580+AW580</f>
        <v>54.991094981809184</v>
      </c>
      <c r="BA580" s="2"/>
      <c r="BB580" s="9">
        <f>AW580/AZ580</f>
        <v>0</v>
      </c>
      <c r="BC580" s="19"/>
      <c r="BD580" s="2"/>
      <c r="BE580" s="2"/>
      <c r="BF580" s="19"/>
      <c r="BG580" s="19"/>
      <c r="BH580" s="19"/>
      <c r="BI580" s="19"/>
      <c r="BJ580" s="9">
        <f>AC580/AZ580</f>
        <v>0</v>
      </c>
      <c r="BK580" s="9">
        <f>AF580/AZ580</f>
        <v>1</v>
      </c>
      <c r="BL580" s="9">
        <f>AW580/AZ580</f>
        <v>0</v>
      </c>
      <c r="BM580" s="2">
        <v>0</v>
      </c>
      <c r="BN580" s="2">
        <v>0</v>
      </c>
      <c r="BO580" s="2">
        <v>0</v>
      </c>
      <c r="BP580" s="2">
        <v>0</v>
      </c>
      <c r="BQ580" s="2"/>
      <c r="BR580" s="2"/>
      <c r="BS580" s="2"/>
      <c r="BT580" s="2"/>
      <c r="BU580" s="2">
        <v>0</v>
      </c>
      <c r="BV580" s="2"/>
      <c r="BW580" s="9"/>
      <c r="BX580" s="2"/>
      <c r="BY580" s="2"/>
      <c r="BZ580" s="9"/>
      <c r="CA580" s="2"/>
      <c r="CB580" s="2"/>
      <c r="CC580" s="2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</row>
    <row r="581" spans="1:152" hidden="1" x14ac:dyDescent="0.45">
      <c r="A581" t="s">
        <v>124</v>
      </c>
      <c r="C581" s="1">
        <v>39840</v>
      </c>
      <c r="D581" s="2"/>
      <c r="E581" s="1"/>
      <c r="G581">
        <v>39</v>
      </c>
      <c r="H581" t="s">
        <v>105</v>
      </c>
      <c r="I581" s="19">
        <v>8.1</v>
      </c>
      <c r="J581">
        <v>750</v>
      </c>
      <c r="K581" s="2">
        <f t="shared" si="7"/>
        <v>164.6090534979424</v>
      </c>
      <c r="L581" s="2"/>
      <c r="M581" s="9"/>
      <c r="N581" s="19">
        <v>13.75</v>
      </c>
      <c r="O581" s="19"/>
      <c r="P581" s="19"/>
      <c r="Q581" s="2"/>
      <c r="R581" s="2"/>
      <c r="S581" s="2"/>
      <c r="T581" s="2"/>
      <c r="U581" s="2"/>
      <c r="V581" s="2"/>
      <c r="W581" s="2"/>
      <c r="X581" s="9"/>
      <c r="Y581" s="9"/>
      <c r="Z581" s="9"/>
      <c r="AA581" s="9"/>
      <c r="AB581" s="9"/>
      <c r="AC581" s="2"/>
      <c r="AD581" s="9"/>
      <c r="AE581" s="9"/>
      <c r="AF581" s="2"/>
      <c r="AG581" s="9"/>
      <c r="AH581" s="9"/>
      <c r="AI581" s="9"/>
      <c r="AJ581" s="9"/>
      <c r="AK581" s="9"/>
      <c r="AL581" s="9"/>
      <c r="AM581" s="15"/>
      <c r="AN581" s="9"/>
      <c r="AO581" s="9"/>
      <c r="AP581" s="9"/>
      <c r="AQ581" s="2"/>
      <c r="AR581" s="2"/>
      <c r="AS581" s="2"/>
      <c r="AT581" s="2"/>
      <c r="AU581" s="2"/>
      <c r="AV581" s="2"/>
      <c r="AW581" s="2"/>
      <c r="AX581" s="9"/>
      <c r="AY581" s="2"/>
      <c r="AZ581" s="2"/>
      <c r="BA581" s="2"/>
      <c r="BB581" s="9"/>
      <c r="BC581" s="19"/>
      <c r="BD581" s="2"/>
      <c r="BE581" s="2"/>
      <c r="BF581" s="19"/>
      <c r="BG581" s="19"/>
      <c r="BH581" s="19"/>
      <c r="BI581" s="19"/>
      <c r="BJ581" s="19"/>
      <c r="BK581" s="19"/>
      <c r="BL581" s="19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9"/>
      <c r="BX581" s="2"/>
      <c r="BY581" s="2"/>
      <c r="BZ581" s="9"/>
      <c r="CA581" s="2"/>
      <c r="CB581" s="2"/>
      <c r="CC581" s="2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</row>
    <row r="582" spans="1:152" hidden="1" x14ac:dyDescent="0.45">
      <c r="A582" t="s">
        <v>124</v>
      </c>
      <c r="C582" s="1">
        <v>39848</v>
      </c>
      <c r="D582" s="2"/>
      <c r="E582" s="1"/>
      <c r="G582" s="2">
        <v>47</v>
      </c>
      <c r="H582" t="s">
        <v>105</v>
      </c>
      <c r="I582" s="19">
        <v>8.1</v>
      </c>
      <c r="J582">
        <v>750</v>
      </c>
      <c r="K582" s="2">
        <f t="shared" si="7"/>
        <v>164.6090534979424</v>
      </c>
      <c r="L582" s="2"/>
      <c r="M582" s="9"/>
      <c r="N582" s="19">
        <v>15.25</v>
      </c>
      <c r="O582" s="19"/>
      <c r="P582" s="19"/>
      <c r="Q582" s="2"/>
      <c r="R582" s="2"/>
      <c r="S582" s="2"/>
      <c r="T582" s="2"/>
      <c r="U582" s="2"/>
      <c r="V582" s="2"/>
      <c r="W582" s="2"/>
      <c r="X582" s="9"/>
      <c r="Y582" s="9"/>
      <c r="Z582" s="9"/>
      <c r="AA582" s="9"/>
      <c r="AB582" s="9"/>
      <c r="AC582" s="2">
        <v>136.06665830066922</v>
      </c>
      <c r="AD582" s="9"/>
      <c r="AE582" s="9"/>
      <c r="AF582" s="2">
        <v>119.4048806220986</v>
      </c>
      <c r="AG582" s="9">
        <v>2.4165259136073955</v>
      </c>
      <c r="AH582" s="9"/>
      <c r="AI582" s="9"/>
      <c r="AJ582" s="9"/>
      <c r="AK582" s="9"/>
      <c r="AL582" s="9"/>
      <c r="AM582" s="15">
        <f>AG582/AF582</f>
        <v>2.023808324263893E-2</v>
      </c>
      <c r="AN582" s="9"/>
      <c r="AO582" s="9"/>
      <c r="AP582" s="9"/>
      <c r="AQ582" s="2">
        <v>5.1924082765622028</v>
      </c>
      <c r="AR582" s="2"/>
      <c r="AS582" s="2">
        <v>0</v>
      </c>
      <c r="AT582" s="2"/>
      <c r="AU582" s="2">
        <v>0</v>
      </c>
      <c r="AV582" s="2">
        <v>0</v>
      </c>
      <c r="AW582" s="2">
        <v>5.1924082765622028</v>
      </c>
      <c r="AX582" s="9"/>
      <c r="AY582" s="2"/>
      <c r="AZ582" s="2">
        <f>AC582+AF582+AW582</f>
        <v>260.66394719933004</v>
      </c>
      <c r="BA582" s="2"/>
      <c r="BB582" s="9">
        <f>AW582/AZ582</f>
        <v>1.9919932665607806E-2</v>
      </c>
      <c r="BC582" s="19"/>
      <c r="BD582" s="2"/>
      <c r="BE582" s="2"/>
      <c r="BF582" s="19"/>
      <c r="BG582" s="19"/>
      <c r="BH582" s="19"/>
      <c r="BI582" s="19"/>
      <c r="BJ582" s="9">
        <f>AC582/AZ582</f>
        <v>0.52200029870881559</v>
      </c>
      <c r="BK582" s="9">
        <f>AF582/AZ582</f>
        <v>0.45807976862557653</v>
      </c>
      <c r="BL582" s="9">
        <f>AW582/AZ582</f>
        <v>1.9919932665607806E-2</v>
      </c>
      <c r="BM582" s="2">
        <v>82.03885604814613</v>
      </c>
      <c r="BN582" s="2">
        <v>82.03885604814613</v>
      </c>
      <c r="BO582" s="2">
        <v>0</v>
      </c>
      <c r="BP582" s="2">
        <v>0</v>
      </c>
      <c r="BQ582" s="2"/>
      <c r="BR582" s="2"/>
      <c r="BS582" s="2"/>
      <c r="BT582" s="2"/>
      <c r="BU582" s="2">
        <v>0</v>
      </c>
      <c r="BV582" s="2"/>
      <c r="BW582" s="9"/>
      <c r="BX582" s="2"/>
      <c r="BY582" s="2"/>
      <c r="BZ582" s="9"/>
      <c r="CA582" s="2"/>
      <c r="CB582" s="2"/>
      <c r="CC582" s="2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</row>
    <row r="583" spans="1:152" hidden="1" x14ac:dyDescent="0.45">
      <c r="A583" t="s">
        <v>124</v>
      </c>
      <c r="C583" s="1">
        <v>39849</v>
      </c>
      <c r="D583" s="2">
        <v>4</v>
      </c>
      <c r="E583" t="s">
        <v>195</v>
      </c>
      <c r="F583" t="s">
        <v>13</v>
      </c>
      <c r="G583">
        <v>48</v>
      </c>
      <c r="H583" t="s">
        <v>105</v>
      </c>
      <c r="I583" s="19">
        <v>8.1</v>
      </c>
      <c r="J583">
        <v>750</v>
      </c>
      <c r="K583" s="2">
        <f t="shared" si="7"/>
        <v>164.6090534979424</v>
      </c>
      <c r="L583" s="2"/>
      <c r="M583" s="9"/>
      <c r="N583" s="9"/>
      <c r="O583" s="9"/>
      <c r="P583" s="9"/>
      <c r="Q583" s="2"/>
      <c r="R583" s="2"/>
      <c r="S583" s="2">
        <v>48</v>
      </c>
      <c r="T583" s="2"/>
      <c r="U583" s="2"/>
      <c r="V583" s="2"/>
      <c r="W583" s="2"/>
      <c r="X583" s="9"/>
      <c r="Y583" s="9"/>
      <c r="Z583" s="9"/>
      <c r="AA583" s="9"/>
      <c r="AB583" s="9"/>
      <c r="AC583" s="2"/>
      <c r="AD583" s="9"/>
      <c r="AE583" s="9"/>
      <c r="AF583" s="2"/>
      <c r="AG583" s="9"/>
      <c r="AH583" s="9"/>
      <c r="AI583" s="9"/>
      <c r="AJ583" s="9"/>
      <c r="AK583" s="9"/>
      <c r="AL583" s="9"/>
      <c r="AM583" s="15"/>
      <c r="AN583" s="9"/>
      <c r="AO583" s="9"/>
      <c r="AP583" s="9"/>
      <c r="AQ583" s="2"/>
      <c r="AR583" s="2"/>
      <c r="AS583" s="2"/>
      <c r="AT583" s="2"/>
      <c r="AU583" s="2"/>
      <c r="AV583" s="2"/>
      <c r="AW583" s="2"/>
      <c r="AX583" s="9"/>
      <c r="AY583" s="2"/>
      <c r="AZ583" s="2"/>
      <c r="BA583" s="2"/>
      <c r="BB583" s="9"/>
      <c r="BC583" s="19"/>
      <c r="BD583" s="2"/>
      <c r="BE583" s="2"/>
      <c r="BF583" s="19"/>
      <c r="BG583" s="19"/>
      <c r="BH583" s="19"/>
      <c r="BI583" s="19"/>
      <c r="BJ583" s="19"/>
      <c r="BK583" s="19"/>
      <c r="BL583" s="19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9"/>
      <c r="BX583" s="2"/>
      <c r="BY583" s="2"/>
      <c r="BZ583" s="9"/>
      <c r="CA583" s="2"/>
      <c r="CB583" s="2"/>
      <c r="CC583" s="2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</row>
    <row r="584" spans="1:152" hidden="1" x14ac:dyDescent="0.45">
      <c r="A584" t="s">
        <v>124</v>
      </c>
      <c r="C584" s="1">
        <v>39854</v>
      </c>
      <c r="D584" s="2"/>
      <c r="E584" s="1"/>
      <c r="G584">
        <v>53</v>
      </c>
      <c r="H584" t="s">
        <v>105</v>
      </c>
      <c r="I584" s="19">
        <v>8.1</v>
      </c>
      <c r="J584">
        <v>750</v>
      </c>
      <c r="K584" s="2">
        <f t="shared" si="7"/>
        <v>164.6090534979424</v>
      </c>
      <c r="L584" s="2"/>
      <c r="M584" s="9"/>
      <c r="N584" s="19">
        <v>17.05</v>
      </c>
      <c r="O584" s="19"/>
      <c r="P584" s="19"/>
      <c r="Q584" s="2"/>
      <c r="R584" s="2"/>
      <c r="S584" s="2"/>
      <c r="T584" s="2"/>
      <c r="U584" s="2"/>
      <c r="V584" s="2"/>
      <c r="W584" s="2"/>
      <c r="X584" s="9"/>
      <c r="Y584" s="9"/>
      <c r="Z584" s="9"/>
      <c r="AA584" s="9"/>
      <c r="AB584" s="9"/>
      <c r="AC584" s="2"/>
      <c r="AD584" s="9"/>
      <c r="AE584" s="9"/>
      <c r="AF584" s="2"/>
      <c r="AG584" s="9"/>
      <c r="AH584" s="9"/>
      <c r="AI584" s="9"/>
      <c r="AJ584" s="9"/>
      <c r="AK584" s="9"/>
      <c r="AL584" s="9"/>
      <c r="AM584" s="15"/>
      <c r="AN584" s="9"/>
      <c r="AO584" s="9"/>
      <c r="AP584" s="9"/>
      <c r="AQ584" s="2"/>
      <c r="AR584" s="2"/>
      <c r="AS584" s="2"/>
      <c r="AT584" s="2"/>
      <c r="AU584" s="2"/>
      <c r="AV584" s="2"/>
      <c r="AW584" s="2"/>
      <c r="AX584" s="9"/>
      <c r="AY584" s="2"/>
      <c r="AZ584" s="2"/>
      <c r="BA584" s="2"/>
      <c r="BB584" s="9"/>
      <c r="BC584" s="19"/>
      <c r="BD584" s="2"/>
      <c r="BE584" s="2"/>
      <c r="BF584" s="19"/>
      <c r="BG584" s="19"/>
      <c r="BH584" s="19"/>
      <c r="BI584" s="19"/>
      <c r="BJ584" s="19"/>
      <c r="BK584" s="19"/>
      <c r="BL584" s="19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9"/>
      <c r="BX584" s="2"/>
      <c r="BY584" s="2"/>
      <c r="BZ584" s="9"/>
      <c r="CA584" s="2"/>
      <c r="CB584" s="2"/>
      <c r="CC584" s="2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</row>
    <row r="585" spans="1:152" hidden="1" x14ac:dyDescent="0.45">
      <c r="A585" t="s">
        <v>124</v>
      </c>
      <c r="C585" s="1">
        <v>39860</v>
      </c>
      <c r="D585" s="2">
        <v>6</v>
      </c>
      <c r="E585" s="1" t="s">
        <v>229</v>
      </c>
      <c r="F585" t="s">
        <v>78</v>
      </c>
      <c r="G585" s="2">
        <v>59</v>
      </c>
      <c r="H585" t="s">
        <v>105</v>
      </c>
      <c r="I585" s="19">
        <v>8.1</v>
      </c>
      <c r="J585">
        <v>750</v>
      </c>
      <c r="K585" s="2">
        <f t="shared" si="7"/>
        <v>164.6090534979424</v>
      </c>
      <c r="L585" s="2"/>
      <c r="M585" s="9"/>
      <c r="N585" s="19">
        <v>15.85</v>
      </c>
      <c r="O585" s="19"/>
      <c r="P585" s="19"/>
      <c r="Q585" s="2"/>
      <c r="R585" s="2"/>
      <c r="S585" s="2"/>
      <c r="T585" s="2"/>
      <c r="U585" s="2"/>
      <c r="V585" s="2"/>
      <c r="W585" s="2"/>
      <c r="X585" s="9"/>
      <c r="Y585" s="9"/>
      <c r="Z585" s="9"/>
      <c r="AA585" s="9"/>
      <c r="AB585" s="9"/>
      <c r="AC585" s="2">
        <v>275.35024888489176</v>
      </c>
      <c r="AD585" s="9"/>
      <c r="AE585" s="9"/>
      <c r="AF585" s="2">
        <v>179.79200121749301</v>
      </c>
      <c r="AG585" s="9">
        <v>4.4694901983924558</v>
      </c>
      <c r="AH585" s="9"/>
      <c r="AI585" s="9"/>
      <c r="AJ585" s="9"/>
      <c r="AK585" s="9"/>
      <c r="AL585" s="9"/>
      <c r="AM585" s="15">
        <f>AG585/AF585</f>
        <v>2.4859227152078629E-2</v>
      </c>
      <c r="AN585" s="9"/>
      <c r="AO585" s="9"/>
      <c r="AP585" s="9"/>
      <c r="AQ585" s="2">
        <v>1.8349573873894514</v>
      </c>
      <c r="AR585" s="2"/>
      <c r="AS585" s="2">
        <v>0.77839352689456476</v>
      </c>
      <c r="AT585" s="2"/>
      <c r="AU585" s="2">
        <v>0</v>
      </c>
      <c r="AV585" s="2">
        <v>0</v>
      </c>
      <c r="AW585" s="2">
        <v>2.6133509142840161</v>
      </c>
      <c r="AX585" s="9"/>
      <c r="AY585" s="2"/>
      <c r="AZ585" s="2">
        <f>AC585+AF585+AW585</f>
        <v>457.75560101666878</v>
      </c>
      <c r="BA585" s="2"/>
      <c r="BB585" s="9">
        <f>AW585/AZ585</f>
        <v>5.7090528405983462E-3</v>
      </c>
      <c r="BC585" s="19"/>
      <c r="BD585" s="2"/>
      <c r="BE585" s="2"/>
      <c r="BF585" s="19"/>
      <c r="BG585" s="19"/>
      <c r="BH585" s="19"/>
      <c r="BI585" s="19"/>
      <c r="BJ585" s="9">
        <f>AC585/AZ585</f>
        <v>0.60152240250767597</v>
      </c>
      <c r="BK585" s="9">
        <f>AF585/AZ585</f>
        <v>0.39276854465172573</v>
      </c>
      <c r="BL585" s="9">
        <f>AW585/AZ585</f>
        <v>5.7090528405983462E-3</v>
      </c>
      <c r="BM585" s="2">
        <v>56.226114096805446</v>
      </c>
      <c r="BN585" s="2">
        <v>49.6106210950323</v>
      </c>
      <c r="BO585" s="2">
        <v>6.6154930017731424</v>
      </c>
      <c r="BP585" s="2">
        <v>0</v>
      </c>
      <c r="BQ585" s="2"/>
      <c r="BR585" s="2"/>
      <c r="BS585" s="2"/>
      <c r="BT585" s="2"/>
      <c r="BU585" s="2">
        <v>0</v>
      </c>
      <c r="BV585" s="2"/>
      <c r="BW585" s="9"/>
      <c r="BX585" s="2"/>
      <c r="BY585" s="2"/>
      <c r="BZ585" s="9"/>
      <c r="CA585" s="2"/>
      <c r="CB585" s="2"/>
      <c r="CC585" s="2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</row>
    <row r="586" spans="1:152" hidden="1" x14ac:dyDescent="0.45">
      <c r="A586" t="s">
        <v>124</v>
      </c>
      <c r="C586" s="1">
        <v>39869</v>
      </c>
      <c r="D586" s="2"/>
      <c r="E586" s="1"/>
      <c r="G586">
        <v>68</v>
      </c>
      <c r="H586" t="s">
        <v>105</v>
      </c>
      <c r="I586" s="19">
        <v>8.1</v>
      </c>
      <c r="J586">
        <v>750</v>
      </c>
      <c r="K586" s="2">
        <f t="shared" si="7"/>
        <v>164.6090534979424</v>
      </c>
      <c r="L586" s="2"/>
      <c r="M586" s="9"/>
      <c r="N586" s="19">
        <v>19.95</v>
      </c>
      <c r="O586" s="19"/>
      <c r="P586" s="19"/>
      <c r="Q586" s="2"/>
      <c r="R586" s="2"/>
      <c r="S586" s="2"/>
      <c r="T586" s="2"/>
      <c r="U586" s="2"/>
      <c r="V586" s="2"/>
      <c r="W586" s="2"/>
      <c r="X586" s="9"/>
      <c r="Y586" s="9"/>
      <c r="Z586" s="9"/>
      <c r="AA586" s="9"/>
      <c r="AB586" s="9"/>
      <c r="AC586" s="2"/>
      <c r="AD586" s="9"/>
      <c r="AE586" s="9"/>
      <c r="AF586" s="2"/>
      <c r="AG586" s="9"/>
      <c r="AH586" s="9"/>
      <c r="AI586" s="9"/>
      <c r="AJ586" s="9"/>
      <c r="AK586" s="9"/>
      <c r="AL586" s="9"/>
      <c r="AM586" s="15"/>
      <c r="AN586" s="9"/>
      <c r="AO586" s="9"/>
      <c r="AP586" s="9"/>
      <c r="AQ586" s="2"/>
      <c r="AR586" s="2"/>
      <c r="AS586" s="2"/>
      <c r="AT586" s="2"/>
      <c r="AU586" s="2"/>
      <c r="AV586" s="2"/>
      <c r="AW586" s="2"/>
      <c r="AX586" s="9"/>
      <c r="AY586" s="2"/>
      <c r="AZ586" s="2"/>
      <c r="BA586" s="2"/>
      <c r="BB586" s="9"/>
      <c r="BC586" s="19"/>
      <c r="BD586" s="2"/>
      <c r="BE586" s="2"/>
      <c r="BF586" s="19"/>
      <c r="BG586" s="19"/>
      <c r="BH586" s="19"/>
      <c r="BI586" s="19"/>
      <c r="BJ586" s="19"/>
      <c r="BK586" s="19"/>
      <c r="BL586" s="19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9"/>
      <c r="BX586" s="2"/>
      <c r="BY586" s="2"/>
      <c r="BZ586" s="9"/>
      <c r="CA586" s="2"/>
      <c r="CB586" s="2"/>
      <c r="CC586" s="2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</row>
    <row r="587" spans="1:152" hidden="1" x14ac:dyDescent="0.45">
      <c r="A587" t="s">
        <v>124</v>
      </c>
      <c r="C587" s="1">
        <v>39874</v>
      </c>
      <c r="D587" s="2"/>
      <c r="E587" s="1"/>
      <c r="G587">
        <v>73</v>
      </c>
      <c r="H587" t="s">
        <v>105</v>
      </c>
      <c r="I587" s="19">
        <v>8.1</v>
      </c>
      <c r="J587">
        <v>750</v>
      </c>
      <c r="K587" s="2">
        <f t="shared" si="7"/>
        <v>164.6090534979424</v>
      </c>
      <c r="L587" s="2"/>
      <c r="M587" s="9"/>
      <c r="N587" s="19">
        <v>20.45</v>
      </c>
      <c r="O587" s="19"/>
      <c r="P587" s="19"/>
      <c r="Q587" s="2"/>
      <c r="R587" s="2"/>
      <c r="S587" s="2"/>
      <c r="T587" s="2"/>
      <c r="U587" s="2"/>
      <c r="V587" s="2"/>
      <c r="W587" s="2"/>
      <c r="X587" s="9"/>
      <c r="Y587" s="9"/>
      <c r="Z587" s="9"/>
      <c r="AA587" s="9"/>
      <c r="AB587" s="9"/>
      <c r="AC587" s="2"/>
      <c r="AD587" s="9"/>
      <c r="AE587" s="9"/>
      <c r="AF587" s="2"/>
      <c r="AG587" s="9"/>
      <c r="AH587" s="9"/>
      <c r="AI587" s="9"/>
      <c r="AJ587" s="9"/>
      <c r="AK587" s="9"/>
      <c r="AL587" s="9"/>
      <c r="AM587" s="15"/>
      <c r="AN587" s="9"/>
      <c r="AO587" s="9"/>
      <c r="AP587" s="9"/>
      <c r="AQ587" s="2"/>
      <c r="AR587" s="2"/>
      <c r="AS587" s="2"/>
      <c r="AT587" s="2"/>
      <c r="AU587" s="2"/>
      <c r="AV587" s="2"/>
      <c r="AW587" s="2"/>
      <c r="AX587" s="9"/>
      <c r="AY587" s="2"/>
      <c r="AZ587" s="2"/>
      <c r="BA587" s="2"/>
      <c r="BB587" s="9"/>
      <c r="BC587" s="19"/>
      <c r="BD587" s="2"/>
      <c r="BE587" s="2"/>
      <c r="BF587" s="19"/>
      <c r="BG587" s="19"/>
      <c r="BH587" s="19"/>
      <c r="BI587" s="19"/>
      <c r="BJ587" s="19"/>
      <c r="BK587" s="19"/>
      <c r="BL587" s="19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9"/>
      <c r="BX587" s="2"/>
      <c r="BY587" s="2"/>
      <c r="BZ587" s="9"/>
      <c r="CA587" s="2"/>
      <c r="CB587" s="2"/>
      <c r="CC587" s="2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</row>
    <row r="588" spans="1:152" hidden="1" x14ac:dyDescent="0.45">
      <c r="A588" t="s">
        <v>124</v>
      </c>
      <c r="C588" s="1">
        <v>39876</v>
      </c>
      <c r="D588" s="2"/>
      <c r="E588" s="1"/>
      <c r="G588" s="2">
        <v>75</v>
      </c>
      <c r="H588" t="s">
        <v>105</v>
      </c>
      <c r="I588" s="19">
        <v>8.1</v>
      </c>
      <c r="J588">
        <v>750</v>
      </c>
      <c r="K588" s="2">
        <f t="shared" si="7"/>
        <v>164.6090534979424</v>
      </c>
      <c r="L588" s="2"/>
      <c r="M588" s="9"/>
      <c r="N588" s="9"/>
      <c r="O588" s="9"/>
      <c r="P588" s="9"/>
      <c r="Q588" s="2"/>
      <c r="R588" s="2"/>
      <c r="S588" s="2"/>
      <c r="T588" s="2"/>
      <c r="U588" s="2"/>
      <c r="V588" s="2"/>
      <c r="W588" s="2"/>
      <c r="X588" s="9"/>
      <c r="Y588" s="9"/>
      <c r="Z588" s="9"/>
      <c r="AA588" s="9"/>
      <c r="AB588" s="9"/>
      <c r="AC588" s="2">
        <v>449.37101707667978</v>
      </c>
      <c r="AD588" s="9"/>
      <c r="AE588" s="9"/>
      <c r="AF588" s="2">
        <v>232.27271937577683</v>
      </c>
      <c r="AG588" s="9">
        <v>3.1557873096409028</v>
      </c>
      <c r="AH588" s="9"/>
      <c r="AI588" s="9"/>
      <c r="AJ588" s="9"/>
      <c r="AK588" s="9"/>
      <c r="AL588" s="9"/>
      <c r="AM588" s="15">
        <f>AG588/AF588</f>
        <v>1.3586560307736304E-2</v>
      </c>
      <c r="AN588" s="9"/>
      <c r="AO588" s="9"/>
      <c r="AP588" s="9"/>
      <c r="AQ588" s="2">
        <v>19.363172481008988</v>
      </c>
      <c r="AR588" s="2"/>
      <c r="AS588" s="2">
        <v>6.0568350298089628</v>
      </c>
      <c r="AT588" s="2"/>
      <c r="AU588" s="2">
        <v>0</v>
      </c>
      <c r="AV588" s="2">
        <v>0</v>
      </c>
      <c r="AW588" s="2">
        <v>25.42000751081795</v>
      </c>
      <c r="AX588" s="9"/>
      <c r="AY588" s="2"/>
      <c r="AZ588" s="2">
        <f>AC588+AF588+AW588</f>
        <v>707.06374396327453</v>
      </c>
      <c r="BA588" s="2"/>
      <c r="BB588" s="9">
        <f>AW588/AZ588</f>
        <v>3.5951507523681321E-2</v>
      </c>
      <c r="BC588" s="19"/>
      <c r="BD588" s="2"/>
      <c r="BE588" s="2"/>
      <c r="BF588" s="19"/>
      <c r="BG588" s="19"/>
      <c r="BH588" s="19"/>
      <c r="BI588" s="19"/>
      <c r="BJ588" s="9">
        <f>AC588/AZ588</f>
        <v>0.63554526860313809</v>
      </c>
      <c r="BK588" s="9">
        <f>AF588/AZ588</f>
        <v>0.32850322387318059</v>
      </c>
      <c r="BL588" s="9">
        <f>AW588/AZ588</f>
        <v>3.5951507523681321E-2</v>
      </c>
      <c r="BM588" s="2">
        <v>270.41199255479052</v>
      </c>
      <c r="BN588" s="2">
        <v>265.28863800159542</v>
      </c>
      <c r="BO588" s="2">
        <v>5.1233545531951128</v>
      </c>
      <c r="BP588" s="2">
        <v>0</v>
      </c>
      <c r="BQ588" s="2"/>
      <c r="BR588" s="2"/>
      <c r="BS588" s="2"/>
      <c r="BT588" s="2"/>
      <c r="BU588" s="2">
        <v>0</v>
      </c>
      <c r="BV588" s="2"/>
      <c r="BW588" s="9"/>
      <c r="BX588" s="2"/>
      <c r="BY588" s="2"/>
      <c r="BZ588" s="9"/>
      <c r="CA588" s="2"/>
      <c r="CB588" s="2"/>
      <c r="CC588" s="2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</row>
    <row r="589" spans="1:152" hidden="1" x14ac:dyDescent="0.45">
      <c r="A589" t="s">
        <v>124</v>
      </c>
      <c r="C589" s="1">
        <v>39884</v>
      </c>
      <c r="D589" s="2"/>
      <c r="E589" s="1"/>
      <c r="G589">
        <v>83</v>
      </c>
      <c r="H589" t="s">
        <v>105</v>
      </c>
      <c r="I589" s="19">
        <v>8.1</v>
      </c>
      <c r="J589">
        <v>750</v>
      </c>
      <c r="K589" s="2">
        <f t="shared" si="7"/>
        <v>164.6090534979424</v>
      </c>
      <c r="L589" s="2"/>
      <c r="M589" s="9"/>
      <c r="N589" s="19">
        <v>20.149999999999999</v>
      </c>
      <c r="O589" s="19"/>
      <c r="P589" s="19"/>
      <c r="Q589" s="2"/>
      <c r="R589" s="2"/>
      <c r="S589" s="2"/>
      <c r="T589" s="2"/>
      <c r="U589" s="2"/>
      <c r="V589" s="2"/>
      <c r="W589" s="2"/>
      <c r="X589" s="9"/>
      <c r="Y589" s="9"/>
      <c r="Z589" s="9"/>
      <c r="AA589" s="9"/>
      <c r="AB589" s="9"/>
      <c r="AC589" s="2"/>
      <c r="AD589" s="9"/>
      <c r="AE589" s="9"/>
      <c r="AF589" s="2"/>
      <c r="AG589" s="9"/>
      <c r="AH589" s="9"/>
      <c r="AI589" s="9"/>
      <c r="AJ589" s="9"/>
      <c r="AK589" s="9"/>
      <c r="AL589" s="9"/>
      <c r="AM589" s="15"/>
      <c r="AN589" s="9"/>
      <c r="AO589" s="9"/>
      <c r="AP589" s="9"/>
      <c r="AQ589" s="2"/>
      <c r="AR589" s="2"/>
      <c r="AS589" s="2"/>
      <c r="AT589" s="2"/>
      <c r="AU589" s="2"/>
      <c r="AV589" s="2"/>
      <c r="AW589" s="2"/>
      <c r="AX589" s="9"/>
      <c r="AY589" s="2"/>
      <c r="AZ589" s="2"/>
      <c r="BA589" s="2"/>
      <c r="BB589" s="9"/>
      <c r="BC589" s="19"/>
      <c r="BD589" s="2"/>
      <c r="BE589" s="2"/>
      <c r="BF589" s="19"/>
      <c r="BG589" s="19"/>
      <c r="BH589" s="19"/>
      <c r="BI589" s="19"/>
      <c r="BJ589" s="19"/>
      <c r="BK589" s="19"/>
      <c r="BL589" s="19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9"/>
      <c r="BX589" s="2"/>
      <c r="BY589" s="2"/>
      <c r="BZ589" s="9"/>
      <c r="CA589" s="2"/>
      <c r="CB589" s="2"/>
      <c r="CC589" s="2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</row>
    <row r="590" spans="1:152" hidden="1" x14ac:dyDescent="0.45">
      <c r="A590" t="s">
        <v>124</v>
      </c>
      <c r="C590" s="1">
        <v>39888</v>
      </c>
      <c r="D590" s="2"/>
      <c r="E590" s="1"/>
      <c r="G590" s="2">
        <v>87</v>
      </c>
      <c r="H590" t="s">
        <v>105</v>
      </c>
      <c r="I590" s="19">
        <v>8.1</v>
      </c>
      <c r="J590">
        <v>750</v>
      </c>
      <c r="K590" s="2">
        <f t="shared" si="7"/>
        <v>164.6090534979424</v>
      </c>
      <c r="L590" s="2"/>
      <c r="M590" s="9"/>
      <c r="N590" s="9"/>
      <c r="O590" s="9"/>
      <c r="P590" s="9"/>
      <c r="Q590" s="2"/>
      <c r="R590" s="2"/>
      <c r="S590" s="2"/>
      <c r="T590" s="2"/>
      <c r="U590" s="2"/>
      <c r="V590" s="2"/>
      <c r="W590" s="2"/>
      <c r="X590" s="9"/>
      <c r="Y590" s="9"/>
      <c r="Z590" s="9"/>
      <c r="AA590" s="9"/>
      <c r="AB590" s="9"/>
      <c r="AC590" s="2">
        <v>516.59724147195516</v>
      </c>
      <c r="AD590" s="9"/>
      <c r="AE590" s="9"/>
      <c r="AF590" s="2">
        <v>269.80409209578238</v>
      </c>
      <c r="AG590" s="9">
        <v>3.7712980469383686</v>
      </c>
      <c r="AH590" s="9"/>
      <c r="AI590" s="9"/>
      <c r="AJ590" s="9"/>
      <c r="AK590" s="9"/>
      <c r="AL590" s="9"/>
      <c r="AM590" s="15">
        <f>AG590/AF590</f>
        <v>1.3977912705636543E-2</v>
      </c>
      <c r="AN590" s="9"/>
      <c r="AO590" s="9"/>
      <c r="AP590" s="9"/>
      <c r="AQ590" s="2">
        <v>38.356187244202005</v>
      </c>
      <c r="AR590" s="2"/>
      <c r="AS590" s="2">
        <v>58.743257335676653</v>
      </c>
      <c r="AT590" s="2"/>
      <c r="AU590" s="2">
        <v>0</v>
      </c>
      <c r="AV590" s="2">
        <v>0</v>
      </c>
      <c r="AW590" s="2">
        <v>97.09944457987865</v>
      </c>
      <c r="AX590" s="9"/>
      <c r="AY590" s="2"/>
      <c r="AZ590" s="2">
        <f>AC590+AF590+AW590</f>
        <v>883.50077814761619</v>
      </c>
      <c r="BA590" s="2"/>
      <c r="BB590" s="9">
        <f>AW590/AZ590</f>
        <v>0.10990306628078055</v>
      </c>
      <c r="BC590" s="19"/>
      <c r="BD590" s="2"/>
      <c r="BE590" s="2"/>
      <c r="BF590" s="19"/>
      <c r="BG590" s="19"/>
      <c r="BH590" s="19"/>
      <c r="BI590" s="19"/>
      <c r="BJ590" s="9">
        <f>AC590/AZ590</f>
        <v>0.58471622691162084</v>
      </c>
      <c r="BK590" s="9">
        <f>AF590/AZ590</f>
        <v>0.3053807068075986</v>
      </c>
      <c r="BL590" s="9">
        <f>AW590/AZ590</f>
        <v>0.10990306628078055</v>
      </c>
      <c r="BM590" s="2">
        <v>316.59354726707318</v>
      </c>
      <c r="BN590" s="2">
        <v>232.06398514866038</v>
      </c>
      <c r="BO590" s="2">
        <v>84.529562118412784</v>
      </c>
      <c r="BP590" s="2">
        <v>0</v>
      </c>
      <c r="BQ590" s="2"/>
      <c r="BR590" s="2"/>
      <c r="BS590" s="2"/>
      <c r="BT590" s="2"/>
      <c r="BU590" s="2">
        <v>0</v>
      </c>
      <c r="BV590" s="2"/>
      <c r="BW590" s="9"/>
      <c r="BX590" s="2"/>
      <c r="BY590" s="2"/>
      <c r="BZ590" s="9"/>
      <c r="CA590" s="2"/>
      <c r="CB590" s="2"/>
      <c r="CC590" s="2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</row>
    <row r="591" spans="1:152" hidden="1" x14ac:dyDescent="0.45">
      <c r="A591" t="s">
        <v>124</v>
      </c>
      <c r="C591" s="1">
        <v>39895</v>
      </c>
      <c r="D591" s="2"/>
      <c r="E591" s="1"/>
      <c r="G591">
        <v>94</v>
      </c>
      <c r="H591" t="s">
        <v>105</v>
      </c>
      <c r="I591" s="19">
        <v>8.1</v>
      </c>
      <c r="J591">
        <v>750</v>
      </c>
      <c r="K591" s="2">
        <f t="shared" si="7"/>
        <v>164.6090534979424</v>
      </c>
      <c r="L591" s="2"/>
      <c r="M591" s="9"/>
      <c r="N591" s="19">
        <v>22.75</v>
      </c>
      <c r="O591" s="19"/>
      <c r="P591" s="19"/>
      <c r="Q591" s="2"/>
      <c r="R591" s="2"/>
      <c r="S591" s="2"/>
      <c r="T591" s="2"/>
      <c r="U591" s="2"/>
      <c r="V591" s="2"/>
      <c r="W591" s="2"/>
      <c r="X591" s="9"/>
      <c r="Y591" s="9"/>
      <c r="Z591" s="9"/>
      <c r="AA591" s="9"/>
      <c r="AB591" s="9"/>
      <c r="AC591" s="2"/>
      <c r="AD591" s="9"/>
      <c r="AE591" s="9"/>
      <c r="AF591" s="2"/>
      <c r="AG591" s="9"/>
      <c r="AH591" s="9"/>
      <c r="AI591" s="9"/>
      <c r="AJ591" s="9"/>
      <c r="AK591" s="9"/>
      <c r="AL591" s="9"/>
      <c r="AM591" s="15"/>
      <c r="AN591" s="9"/>
      <c r="AO591" s="9"/>
      <c r="AP591" s="9"/>
      <c r="AQ591" s="2"/>
      <c r="AR591" s="2"/>
      <c r="AS591" s="2"/>
      <c r="AT591" s="2"/>
      <c r="AU591" s="2"/>
      <c r="AV591" s="2"/>
      <c r="AW591" s="2"/>
      <c r="AX591" s="9"/>
      <c r="AY591" s="2"/>
      <c r="AZ591" s="2"/>
      <c r="BA591" s="2"/>
      <c r="BB591" s="9"/>
      <c r="BC591" s="19"/>
      <c r="BD591" s="2"/>
      <c r="BE591" s="2"/>
      <c r="BF591" s="19"/>
      <c r="BG591" s="19"/>
      <c r="BH591" s="19"/>
      <c r="BI591" s="19"/>
      <c r="BJ591" s="19"/>
      <c r="BK591" s="19"/>
      <c r="BL591" s="19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9"/>
      <c r="BX591" s="2"/>
      <c r="BY591" s="2"/>
      <c r="BZ591" s="9"/>
      <c r="CA591" s="2"/>
      <c r="CB591" s="2"/>
      <c r="CC591" s="2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</row>
    <row r="592" spans="1:152" hidden="1" x14ac:dyDescent="0.45">
      <c r="A592" t="s">
        <v>124</v>
      </c>
      <c r="C592" s="1">
        <v>39904</v>
      </c>
      <c r="D592" s="2"/>
      <c r="E592" s="1"/>
      <c r="G592" s="2">
        <v>103</v>
      </c>
      <c r="H592" t="s">
        <v>105</v>
      </c>
      <c r="I592" s="19">
        <v>8.1</v>
      </c>
      <c r="J592">
        <v>750</v>
      </c>
      <c r="K592" s="2">
        <f t="shared" si="7"/>
        <v>164.6090534979424</v>
      </c>
      <c r="L592" s="2"/>
      <c r="M592" s="9"/>
      <c r="N592" s="9"/>
      <c r="O592" s="9"/>
      <c r="P592" s="9"/>
      <c r="Q592" s="2"/>
      <c r="R592" s="2"/>
      <c r="S592" s="2"/>
      <c r="T592" s="2"/>
      <c r="U592" s="2"/>
      <c r="V592" s="2"/>
      <c r="W592" s="2"/>
      <c r="X592" s="9"/>
      <c r="Y592" s="9"/>
      <c r="Z592" s="9"/>
      <c r="AA592" s="9"/>
      <c r="AB592" s="9"/>
      <c r="AC592" s="2">
        <v>539.25233205799088</v>
      </c>
      <c r="AD592" s="9"/>
      <c r="AE592" s="9"/>
      <c r="AF592" s="2">
        <v>287.52475465122711</v>
      </c>
      <c r="AG592" s="9">
        <v>3.1877403480260953</v>
      </c>
      <c r="AH592" s="9"/>
      <c r="AI592" s="9"/>
      <c r="AJ592" s="9"/>
      <c r="AK592" s="9"/>
      <c r="AL592" s="9"/>
      <c r="AM592" s="15">
        <f>AG592/AF592</f>
        <v>1.1086837903375951E-2</v>
      </c>
      <c r="AN592" s="9"/>
      <c r="AO592" s="9"/>
      <c r="AP592" s="9"/>
      <c r="AQ592" s="2">
        <v>8.9566775793874776</v>
      </c>
      <c r="AR592" s="2"/>
      <c r="AS592" s="2">
        <v>247.96806097755524</v>
      </c>
      <c r="AT592" s="2"/>
      <c r="AU592" s="2">
        <v>0.49878029336734697</v>
      </c>
      <c r="AV592" s="2">
        <v>0</v>
      </c>
      <c r="AW592" s="2">
        <v>257.42351885031007</v>
      </c>
      <c r="AX592" s="9"/>
      <c r="AY592" s="2"/>
      <c r="AZ592" s="2">
        <f>AC592+AF592+AW592</f>
        <v>1084.200605559528</v>
      </c>
      <c r="BA592" s="2"/>
      <c r="BB592" s="9">
        <f>AW592/AZ592</f>
        <v>0.23743163168356693</v>
      </c>
      <c r="BC592" s="19"/>
      <c r="BD592" s="2"/>
      <c r="BE592" s="2"/>
      <c r="BF592" s="19"/>
      <c r="BG592" s="19"/>
      <c r="BH592" s="19"/>
      <c r="BI592" s="19"/>
      <c r="BJ592" s="9">
        <f>AC592/AZ592</f>
        <v>0.49737320685197062</v>
      </c>
      <c r="BK592" s="9">
        <f>AF592/AZ592</f>
        <v>0.26519516146446259</v>
      </c>
      <c r="BL592" s="9">
        <f>AW592/AZ592</f>
        <v>0.23743163168356693</v>
      </c>
      <c r="BM592" s="2">
        <v>188.17480458957709</v>
      </c>
      <c r="BN592" s="2">
        <v>52.908085499507116</v>
      </c>
      <c r="BO592" s="2">
        <v>134.65667831693668</v>
      </c>
      <c r="BP592" s="2">
        <v>0</v>
      </c>
      <c r="BQ592" s="2"/>
      <c r="BR592" s="2"/>
      <c r="BS592" s="2"/>
      <c r="BT592" s="2"/>
      <c r="BU592" s="2">
        <v>0.61004077313330629</v>
      </c>
      <c r="BV592" s="2"/>
      <c r="BW592" s="9"/>
      <c r="BX592" s="2"/>
      <c r="BY592" s="2"/>
      <c r="BZ592" s="9"/>
      <c r="CA592" s="2"/>
      <c r="CB592" s="2"/>
      <c r="CC592" s="2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</row>
    <row r="593" spans="1:152" hidden="1" x14ac:dyDescent="0.45">
      <c r="A593" t="s">
        <v>124</v>
      </c>
      <c r="C593" s="1">
        <v>39908</v>
      </c>
      <c r="D593" s="2"/>
      <c r="E593" s="1"/>
      <c r="G593">
        <v>107</v>
      </c>
      <c r="H593" t="s">
        <v>105</v>
      </c>
      <c r="I593" s="19">
        <v>8.1</v>
      </c>
      <c r="J593">
        <v>750</v>
      </c>
      <c r="K593" s="2">
        <f t="shared" si="7"/>
        <v>164.6090534979424</v>
      </c>
      <c r="L593" s="2"/>
      <c r="M593" s="9"/>
      <c r="N593" s="19">
        <v>27.8</v>
      </c>
      <c r="O593" s="19"/>
      <c r="P593" s="19"/>
      <c r="Q593" s="2"/>
      <c r="R593" s="2"/>
      <c r="S593" s="2"/>
      <c r="T593" s="2"/>
      <c r="U593" s="2"/>
      <c r="V593" s="2"/>
      <c r="W593" s="2"/>
      <c r="X593" s="9"/>
      <c r="Y593" s="9"/>
      <c r="Z593" s="9"/>
      <c r="AA593" s="9"/>
      <c r="AB593" s="9"/>
      <c r="AC593" s="2"/>
      <c r="AD593" s="9"/>
      <c r="AE593" s="9"/>
      <c r="AF593" s="2"/>
      <c r="AG593" s="9"/>
      <c r="AH593" s="9"/>
      <c r="AI593" s="9"/>
      <c r="AJ593" s="9"/>
      <c r="AK593" s="9"/>
      <c r="AL593" s="9"/>
      <c r="AM593" s="15"/>
      <c r="AN593" s="9"/>
      <c r="AO593" s="9"/>
      <c r="AP593" s="9"/>
      <c r="AQ593" s="2"/>
      <c r="AR593" s="2"/>
      <c r="AS593" s="2"/>
      <c r="AT593" s="2"/>
      <c r="AU593" s="2"/>
      <c r="AV593" s="2"/>
      <c r="AW593" s="2"/>
      <c r="AX593" s="9"/>
      <c r="AY593" s="2"/>
      <c r="AZ593" s="2"/>
      <c r="BA593" s="2"/>
      <c r="BB593" s="9"/>
      <c r="BC593" s="19"/>
      <c r="BD593" s="2"/>
      <c r="BE593" s="2"/>
      <c r="BF593" s="19"/>
      <c r="BG593" s="19"/>
      <c r="BH593" s="19"/>
      <c r="BI593" s="19"/>
      <c r="BJ593" s="19"/>
      <c r="BK593" s="19"/>
      <c r="BL593" s="19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9"/>
      <c r="BX593" s="2"/>
      <c r="BY593" s="2"/>
      <c r="BZ593" s="9"/>
      <c r="CA593" s="2"/>
      <c r="CB593" s="2"/>
      <c r="CC593" s="2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</row>
    <row r="594" spans="1:152" hidden="1" x14ac:dyDescent="0.45">
      <c r="A594" t="s">
        <v>124</v>
      </c>
      <c r="C594" s="1">
        <v>39911</v>
      </c>
      <c r="D594" s="2"/>
      <c r="E594" s="1"/>
      <c r="G594">
        <v>110</v>
      </c>
      <c r="H594" t="s">
        <v>105</v>
      </c>
      <c r="I594" s="19">
        <v>8.1</v>
      </c>
      <c r="J594">
        <v>750</v>
      </c>
      <c r="K594" s="2">
        <f t="shared" si="7"/>
        <v>164.6090534979424</v>
      </c>
      <c r="L594" s="2"/>
      <c r="M594" s="9"/>
      <c r="N594" s="9"/>
      <c r="O594" s="9"/>
      <c r="P594" s="9"/>
      <c r="Q594" s="2"/>
      <c r="R594" s="2"/>
      <c r="S594" s="2"/>
      <c r="T594" s="2"/>
      <c r="U594" s="2"/>
      <c r="V594" s="2"/>
      <c r="W594" s="2"/>
      <c r="X594" s="9"/>
      <c r="Y594" s="9"/>
      <c r="Z594" s="9"/>
      <c r="AA594" s="9"/>
      <c r="AB594" s="9"/>
      <c r="AC594" s="2"/>
      <c r="AD594" s="9"/>
      <c r="AE594" s="9"/>
      <c r="AF594" s="2"/>
      <c r="AG594" s="9"/>
      <c r="AH594" s="9"/>
      <c r="AI594" s="9"/>
      <c r="AJ594" s="9"/>
      <c r="AK594" s="9"/>
      <c r="AL594" s="9"/>
      <c r="AM594" s="15"/>
      <c r="AN594" s="9"/>
      <c r="AO594" s="9"/>
      <c r="AP594" s="9"/>
      <c r="AQ594" s="2"/>
      <c r="AR594" s="2"/>
      <c r="AS594" s="2"/>
      <c r="AT594" s="2"/>
      <c r="AU594" s="2"/>
      <c r="AV594" s="2"/>
      <c r="AW594" s="2"/>
      <c r="AX594" s="9"/>
      <c r="AY594" s="2"/>
      <c r="AZ594" s="2"/>
      <c r="BA594" s="2"/>
      <c r="BB594" s="9"/>
      <c r="BC594" s="19"/>
      <c r="BD594" s="2"/>
      <c r="BE594" s="2"/>
      <c r="BF594" s="19"/>
      <c r="BG594" s="19"/>
      <c r="BH594" s="19"/>
      <c r="BI594" s="19"/>
      <c r="BJ594" s="19"/>
      <c r="BK594" s="19"/>
      <c r="BL594" s="19"/>
      <c r="BM594" s="2"/>
      <c r="BN594" s="2"/>
      <c r="BO594" s="2"/>
      <c r="BP594" s="2"/>
      <c r="BQ594" s="2"/>
      <c r="BR594" s="2"/>
      <c r="BS594" s="2"/>
      <c r="BT594" s="2"/>
      <c r="BU594" s="2"/>
      <c r="BV594" s="2">
        <v>0.33114025532656532</v>
      </c>
      <c r="BW594" s="9">
        <v>3.8</v>
      </c>
      <c r="BX594" s="2"/>
      <c r="BY594" s="2"/>
      <c r="BZ594" s="9"/>
      <c r="CA594" s="2"/>
      <c r="CB594" s="2"/>
      <c r="CC594" s="2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</row>
    <row r="595" spans="1:152" hidden="1" x14ac:dyDescent="0.45">
      <c r="A595" t="s">
        <v>124</v>
      </c>
      <c r="C595" s="1">
        <v>39920</v>
      </c>
      <c r="D595" s="2"/>
      <c r="E595" s="1"/>
      <c r="G595">
        <v>119</v>
      </c>
      <c r="H595" t="s">
        <v>105</v>
      </c>
      <c r="I595" s="19">
        <v>8.1</v>
      </c>
      <c r="J595">
        <v>750</v>
      </c>
      <c r="K595" s="2">
        <f t="shared" si="7"/>
        <v>164.6090534979424</v>
      </c>
      <c r="L595" s="2"/>
      <c r="M595" s="9"/>
      <c r="N595" s="9"/>
      <c r="O595" s="9"/>
      <c r="P595" s="9"/>
      <c r="Q595" s="2"/>
      <c r="R595" s="2"/>
      <c r="S595" s="2"/>
      <c r="T595" s="2"/>
      <c r="U595" s="2"/>
      <c r="V595" s="2"/>
      <c r="W595" s="2"/>
      <c r="X595" s="9"/>
      <c r="Y595" s="9"/>
      <c r="Z595" s="9"/>
      <c r="AA595" s="9"/>
      <c r="AB595" s="9"/>
      <c r="AC595" s="2"/>
      <c r="AD595" s="9"/>
      <c r="AE595" s="9"/>
      <c r="AF595" s="2"/>
      <c r="AG595" s="9"/>
      <c r="AH595" s="9"/>
      <c r="AI595" s="9"/>
      <c r="AJ595" s="9"/>
      <c r="AK595" s="9"/>
      <c r="AL595" s="9"/>
      <c r="AM595" s="15"/>
      <c r="AN595" s="9"/>
      <c r="AO595" s="9"/>
      <c r="AP595" s="9"/>
      <c r="AQ595" s="2"/>
      <c r="AR595" s="2"/>
      <c r="AS595" s="2"/>
      <c r="AT595" s="2"/>
      <c r="AU595" s="2"/>
      <c r="AV595" s="2"/>
      <c r="AW595" s="2"/>
      <c r="AX595" s="9"/>
      <c r="AY595" s="2"/>
      <c r="AZ595" s="2"/>
      <c r="BA595" s="2"/>
      <c r="BB595" s="9"/>
      <c r="BC595" s="19"/>
      <c r="BD595" s="2"/>
      <c r="BE595" s="2"/>
      <c r="BF595" s="19"/>
      <c r="BG595" s="19"/>
      <c r="BH595" s="19"/>
      <c r="BI595" s="19"/>
      <c r="BJ595" s="19"/>
      <c r="BK595" s="19"/>
      <c r="BL595" s="19"/>
      <c r="BM595" s="2"/>
      <c r="BN595" s="2"/>
      <c r="BO595" s="2"/>
      <c r="BP595" s="2"/>
      <c r="BQ595" s="2"/>
      <c r="BR595" s="2"/>
      <c r="BS595" s="2"/>
      <c r="BT595" s="2"/>
      <c r="BU595" s="2"/>
      <c r="BV595" s="2">
        <v>1.3332752385516973</v>
      </c>
      <c r="BW595" s="9">
        <v>2.2999999999999998</v>
      </c>
      <c r="BX595" s="2"/>
      <c r="BY595" s="2"/>
      <c r="BZ595" s="9"/>
      <c r="CA595" s="2"/>
      <c r="CB595" s="2"/>
      <c r="CC595" s="2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</row>
    <row r="596" spans="1:152" hidden="1" x14ac:dyDescent="0.45">
      <c r="A596" t="s">
        <v>124</v>
      </c>
      <c r="C596" s="1">
        <v>39922</v>
      </c>
      <c r="D596" s="2">
        <v>8</v>
      </c>
      <c r="E596" t="s">
        <v>197</v>
      </c>
      <c r="F596" t="s">
        <v>14</v>
      </c>
      <c r="G596">
        <v>121</v>
      </c>
      <c r="H596" t="s">
        <v>105</v>
      </c>
      <c r="I596" s="19">
        <v>8.1</v>
      </c>
      <c r="J596">
        <v>750</v>
      </c>
      <c r="K596" s="2">
        <f t="shared" si="7"/>
        <v>164.6090534979424</v>
      </c>
      <c r="L596" s="2"/>
      <c r="M596" s="9"/>
      <c r="N596" s="9"/>
      <c r="O596" s="9"/>
      <c r="P596" s="9"/>
      <c r="Q596" s="2"/>
      <c r="R596" s="2"/>
      <c r="S596" s="2"/>
      <c r="T596" s="2"/>
      <c r="U596" s="2">
        <v>121</v>
      </c>
      <c r="V596" s="2"/>
      <c r="W596" s="2"/>
      <c r="X596" s="9"/>
      <c r="Y596" s="9"/>
      <c r="Z596" s="9"/>
      <c r="AA596" s="9"/>
      <c r="AB596" s="9"/>
      <c r="AC596" s="2"/>
      <c r="AD596" s="9"/>
      <c r="AE596" s="9"/>
      <c r="AF596" s="2"/>
      <c r="AG596" s="9"/>
      <c r="AH596" s="9"/>
      <c r="AI596" s="9"/>
      <c r="AJ596" s="9"/>
      <c r="AK596" s="9"/>
      <c r="AL596" s="9"/>
      <c r="AM596" s="15"/>
      <c r="AN596" s="9"/>
      <c r="AO596" s="9"/>
      <c r="AP596" s="9"/>
      <c r="AQ596" s="2"/>
      <c r="AR596" s="2"/>
      <c r="AS596" s="2"/>
      <c r="AT596" s="2"/>
      <c r="AU596" s="2"/>
      <c r="AV596" s="2"/>
      <c r="AW596" s="2"/>
      <c r="AX596" s="9"/>
      <c r="AY596" s="2"/>
      <c r="AZ596" s="2"/>
      <c r="BA596" s="2"/>
      <c r="BB596" s="9"/>
      <c r="BC596" s="19"/>
      <c r="BD596" s="2"/>
      <c r="BE596" s="2"/>
      <c r="BF596" s="19"/>
      <c r="BG596" s="19"/>
      <c r="BH596" s="19"/>
      <c r="BI596" s="19"/>
      <c r="BJ596" s="19"/>
      <c r="BK596" s="19"/>
      <c r="BL596" s="19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9"/>
      <c r="BX596" s="2"/>
      <c r="BY596" s="2"/>
      <c r="BZ596" s="9"/>
      <c r="CA596" s="2"/>
      <c r="CB596" s="2"/>
      <c r="CC596" s="2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</row>
    <row r="597" spans="1:152" hidden="1" x14ac:dyDescent="0.45">
      <c r="A597" t="s">
        <v>124</v>
      </c>
      <c r="C597" s="1">
        <v>39925</v>
      </c>
      <c r="D597" s="2"/>
      <c r="E597" s="1"/>
      <c r="G597">
        <v>124</v>
      </c>
      <c r="H597" t="s">
        <v>105</v>
      </c>
      <c r="I597" s="19">
        <v>8.1</v>
      </c>
      <c r="J597">
        <v>750</v>
      </c>
      <c r="K597" s="2">
        <f t="shared" si="7"/>
        <v>164.6090534979424</v>
      </c>
      <c r="L597" s="2"/>
      <c r="M597" s="9"/>
      <c r="N597" s="9"/>
      <c r="O597" s="9"/>
      <c r="P597" s="9"/>
      <c r="Q597" s="2"/>
      <c r="R597" s="2"/>
      <c r="S597" s="2"/>
      <c r="T597" s="2"/>
      <c r="U597" s="2"/>
      <c r="V597" s="2"/>
      <c r="W597" s="2"/>
      <c r="X597" s="9"/>
      <c r="Y597" s="9"/>
      <c r="Z597" s="9"/>
      <c r="AA597" s="9"/>
      <c r="AB597" s="9"/>
      <c r="AC597" s="2"/>
      <c r="AD597" s="9"/>
      <c r="AE597" s="9"/>
      <c r="AF597" s="2"/>
      <c r="AG597" s="9"/>
      <c r="AH597" s="9"/>
      <c r="AI597" s="9"/>
      <c r="AJ597" s="9"/>
      <c r="AK597" s="9"/>
      <c r="AL597" s="9"/>
      <c r="AM597" s="15"/>
      <c r="AN597" s="9"/>
      <c r="AO597" s="9"/>
      <c r="AP597" s="9"/>
      <c r="AQ597" s="2"/>
      <c r="AR597" s="2"/>
      <c r="AS597" s="2"/>
      <c r="AT597" s="2"/>
      <c r="AU597" s="2"/>
      <c r="AV597" s="2"/>
      <c r="AW597" s="2"/>
      <c r="AX597" s="9"/>
      <c r="AY597" s="2"/>
      <c r="AZ597" s="2"/>
      <c r="BA597" s="2"/>
      <c r="BB597" s="9"/>
      <c r="BC597" s="19"/>
      <c r="BD597" s="2"/>
      <c r="BE597" s="2"/>
      <c r="BF597" s="19"/>
      <c r="BG597" s="19"/>
      <c r="BH597" s="19"/>
      <c r="BI597" s="19"/>
      <c r="BJ597" s="19"/>
      <c r="BK597" s="19"/>
      <c r="BL597" s="19"/>
      <c r="BM597" s="2"/>
      <c r="BN597" s="2"/>
      <c r="BO597" s="2"/>
      <c r="BP597" s="2"/>
      <c r="BQ597" s="2"/>
      <c r="BR597" s="2"/>
      <c r="BS597" s="2"/>
      <c r="BT597" s="2"/>
      <c r="BU597" s="2"/>
      <c r="BV597" s="2">
        <v>3.2460459239248833</v>
      </c>
      <c r="BW597" s="9">
        <v>3.5928571428571425</v>
      </c>
      <c r="BX597" s="2"/>
      <c r="BY597" s="2"/>
      <c r="BZ597" s="9"/>
      <c r="CA597" s="2"/>
      <c r="CB597" s="2"/>
      <c r="CC597" s="2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</row>
    <row r="598" spans="1:152" hidden="1" x14ac:dyDescent="0.45">
      <c r="A598" t="s">
        <v>124</v>
      </c>
      <c r="C598" s="1">
        <v>39932</v>
      </c>
      <c r="D598" s="2"/>
      <c r="E598" s="1"/>
      <c r="G598" s="2">
        <v>131</v>
      </c>
      <c r="H598" t="s">
        <v>105</v>
      </c>
      <c r="I598" s="19">
        <v>8.1</v>
      </c>
      <c r="J598">
        <v>750</v>
      </c>
      <c r="K598" s="2">
        <f t="shared" si="7"/>
        <v>164.6090534979424</v>
      </c>
      <c r="L598" s="2"/>
      <c r="M598" s="9"/>
      <c r="N598" s="9"/>
      <c r="O598" s="9"/>
      <c r="P598" s="9"/>
      <c r="Q598" s="2"/>
      <c r="R598" s="2"/>
      <c r="S598" s="2"/>
      <c r="T598" s="2"/>
      <c r="U598" s="2"/>
      <c r="V598" s="2"/>
      <c r="W598" s="2"/>
      <c r="X598" s="9"/>
      <c r="Y598" s="9"/>
      <c r="Z598" s="9"/>
      <c r="AA598" s="9"/>
      <c r="AB598" s="9"/>
      <c r="AC598" s="2">
        <v>484.21797136909584</v>
      </c>
      <c r="AD598" s="9"/>
      <c r="AE598" s="9"/>
      <c r="AF598" s="2">
        <v>209.34871725035515</v>
      </c>
      <c r="AG598" s="9">
        <v>2.4918594494684339</v>
      </c>
      <c r="AH598" s="9"/>
      <c r="AI598" s="9"/>
      <c r="AJ598" s="9"/>
      <c r="AK598" s="9"/>
      <c r="AL598" s="9"/>
      <c r="AM598" s="15">
        <f>AG598/AF598</f>
        <v>1.1902912433365801E-2</v>
      </c>
      <c r="AN598" s="9"/>
      <c r="AO598" s="9"/>
      <c r="AP598" s="9"/>
      <c r="AQ598" s="2">
        <v>0</v>
      </c>
      <c r="AR598" s="2"/>
      <c r="AS598" s="2">
        <v>622.49573398740426</v>
      </c>
      <c r="AT598" s="2"/>
      <c r="AU598" s="2">
        <v>9.9922383744629357</v>
      </c>
      <c r="AV598" s="2">
        <v>34.270580671809313</v>
      </c>
      <c r="AW598" s="2">
        <v>666.75855303367666</v>
      </c>
      <c r="AX598" s="9"/>
      <c r="AY598" s="2"/>
      <c r="AZ598" s="2">
        <f>AC598+AF598+AW598</f>
        <v>1360.3252416531277</v>
      </c>
      <c r="BA598" s="2"/>
      <c r="BB598" s="9">
        <f>AW598/AZ598</f>
        <v>0.49014642426498095</v>
      </c>
      <c r="BC598" s="19"/>
      <c r="BD598" s="2"/>
      <c r="BE598" s="2"/>
      <c r="BF598" s="19"/>
      <c r="BG598" s="19"/>
      <c r="BH598" s="19"/>
      <c r="BI598" s="19"/>
      <c r="BJ598" s="9">
        <f>AC598/AZ598</f>
        <v>0.35595749938496518</v>
      </c>
      <c r="BK598" s="9">
        <f>AF598/AZ598</f>
        <v>0.15389607635005381</v>
      </c>
      <c r="BL598" s="9">
        <f>AW598/AZ598</f>
        <v>0.49014642426498095</v>
      </c>
      <c r="BM598" s="2">
        <v>135.21298061637671</v>
      </c>
      <c r="BN598" s="2">
        <v>0</v>
      </c>
      <c r="BO598" s="2">
        <v>121.30414140160794</v>
      </c>
      <c r="BP598" s="2">
        <v>5.4549525557804905</v>
      </c>
      <c r="BQ598" s="2"/>
      <c r="BR598" s="2"/>
      <c r="BS598" s="2"/>
      <c r="BT598" s="2"/>
      <c r="BU598" s="2">
        <v>8.453886658988278</v>
      </c>
      <c r="BV598" s="2">
        <v>7.7164393708335153</v>
      </c>
      <c r="BW598" s="9">
        <v>4.5456909937888206</v>
      </c>
      <c r="BX598" s="2"/>
      <c r="BY598" s="2"/>
      <c r="BZ598" s="9"/>
      <c r="CA598" s="2"/>
      <c r="CB598" s="2"/>
      <c r="CC598" s="2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</row>
    <row r="599" spans="1:152" hidden="1" x14ac:dyDescent="0.45">
      <c r="A599" t="s">
        <v>124</v>
      </c>
      <c r="C599" s="1">
        <v>39939</v>
      </c>
      <c r="D599" s="2"/>
      <c r="E599" s="1"/>
      <c r="G599">
        <v>138</v>
      </c>
      <c r="H599" t="s">
        <v>105</v>
      </c>
      <c r="I599" s="19">
        <v>8.1</v>
      </c>
      <c r="J599">
        <v>750</v>
      </c>
      <c r="K599" s="2">
        <f t="shared" si="7"/>
        <v>164.6090534979424</v>
      </c>
      <c r="L599" s="2"/>
      <c r="M599" s="9"/>
      <c r="N599" s="9"/>
      <c r="O599" s="9"/>
      <c r="P599" s="9"/>
      <c r="Q599" s="2"/>
      <c r="R599" s="2"/>
      <c r="S599" s="2"/>
      <c r="T599" s="2"/>
      <c r="U599" s="2"/>
      <c r="V599" s="2"/>
      <c r="W599" s="2"/>
      <c r="X599" s="9"/>
      <c r="Y599" s="9"/>
      <c r="Z599" s="9"/>
      <c r="AA599" s="9"/>
      <c r="AB599" s="9"/>
      <c r="AC599" s="2"/>
      <c r="AD599" s="9"/>
      <c r="AE599" s="9"/>
      <c r="AF599" s="2"/>
      <c r="AG599" s="9"/>
      <c r="AH599" s="9"/>
      <c r="AI599" s="9"/>
      <c r="AJ599" s="9"/>
      <c r="AK599" s="9"/>
      <c r="AL599" s="9"/>
      <c r="AM599" s="15"/>
      <c r="AN599" s="9"/>
      <c r="AO599" s="9"/>
      <c r="AP599" s="9"/>
      <c r="AQ599" s="2"/>
      <c r="AR599" s="2"/>
      <c r="AS599" s="2"/>
      <c r="AT599" s="2"/>
      <c r="AU599" s="2"/>
      <c r="AV599" s="2"/>
      <c r="AW599" s="2"/>
      <c r="AX599" s="9"/>
      <c r="AY599" s="2"/>
      <c r="AZ599" s="2"/>
      <c r="BA599" s="2"/>
      <c r="BB599" s="9"/>
      <c r="BC599" s="19"/>
      <c r="BD599" s="2"/>
      <c r="BE599" s="2"/>
      <c r="BF599" s="19"/>
      <c r="BG599" s="19"/>
      <c r="BH599" s="19"/>
      <c r="BI599" s="19"/>
      <c r="BJ599" s="19"/>
      <c r="BK599" s="19"/>
      <c r="BL599" s="19"/>
      <c r="BM599" s="2"/>
      <c r="BN599" s="2"/>
      <c r="BO599" s="2"/>
      <c r="BP599" s="2"/>
      <c r="BQ599" s="2"/>
      <c r="BR599" s="2"/>
      <c r="BS599" s="2"/>
      <c r="BT599" s="2"/>
      <c r="BU599" s="2"/>
      <c r="BV599" s="2">
        <v>35.246830203476975</v>
      </c>
      <c r="BW599" s="9">
        <v>5.2952387901180629</v>
      </c>
      <c r="BX599" s="2"/>
      <c r="BY599" s="2"/>
      <c r="BZ599" s="9"/>
      <c r="CA599" s="2"/>
      <c r="CB599" s="2"/>
      <c r="CC599" s="2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</row>
    <row r="600" spans="1:152" hidden="1" x14ac:dyDescent="0.45">
      <c r="A600" t="s">
        <v>124</v>
      </c>
      <c r="C600" s="1">
        <v>39945</v>
      </c>
      <c r="D600" s="2">
        <v>9</v>
      </c>
      <c r="E600" s="1" t="s">
        <v>196</v>
      </c>
      <c r="F600" t="s">
        <v>15</v>
      </c>
      <c r="G600">
        <v>144</v>
      </c>
      <c r="H600" t="s">
        <v>105</v>
      </c>
      <c r="I600" s="19">
        <v>8.1</v>
      </c>
      <c r="J600">
        <v>750</v>
      </c>
      <c r="K600" s="2">
        <f t="shared" si="7"/>
        <v>164.6090534979424</v>
      </c>
      <c r="L600" s="2"/>
      <c r="M600" s="9"/>
      <c r="N600" s="9"/>
      <c r="O600" s="9"/>
      <c r="P600" s="9"/>
      <c r="Q600" s="2"/>
      <c r="R600" s="2"/>
      <c r="S600" s="2"/>
      <c r="T600" s="2"/>
      <c r="U600" s="2"/>
      <c r="V600" s="2">
        <v>144</v>
      </c>
      <c r="W600" s="2"/>
      <c r="X600" s="9"/>
      <c r="Y600" s="9"/>
      <c r="Z600" s="9"/>
      <c r="AA600" s="9"/>
      <c r="AB600" s="9"/>
      <c r="AC600" s="2"/>
      <c r="AD600" s="9"/>
      <c r="AE600" s="9"/>
      <c r="AF600" s="2"/>
      <c r="AG600" s="9"/>
      <c r="AH600" s="9"/>
      <c r="AI600" s="9"/>
      <c r="AJ600" s="9"/>
      <c r="AK600" s="9"/>
      <c r="AL600" s="9"/>
      <c r="AM600" s="15"/>
      <c r="AN600" s="9"/>
      <c r="AO600" s="9"/>
      <c r="AP600" s="9"/>
      <c r="AQ600" s="2"/>
      <c r="AR600" s="2"/>
      <c r="AS600" s="2"/>
      <c r="AT600" s="2"/>
      <c r="AU600" s="2"/>
      <c r="AV600" s="2"/>
      <c r="AW600" s="2"/>
      <c r="AX600" s="9"/>
      <c r="AY600" s="2"/>
      <c r="AZ600" s="2"/>
      <c r="BA600" s="2"/>
      <c r="BB600" s="9"/>
      <c r="BC600" s="19"/>
      <c r="BD600" s="2"/>
      <c r="BE600" s="2"/>
      <c r="BF600" s="19"/>
      <c r="BG600" s="19"/>
      <c r="BH600" s="19"/>
      <c r="BI600" s="19"/>
      <c r="BJ600" s="19"/>
      <c r="BK600" s="19"/>
      <c r="BL600" s="19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9"/>
      <c r="BX600" s="2"/>
      <c r="BY600" s="2"/>
      <c r="BZ600" s="9"/>
      <c r="CA600" s="2"/>
      <c r="CB600" s="2"/>
      <c r="CC600" s="2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</row>
    <row r="601" spans="1:152" hidden="1" x14ac:dyDescent="0.45">
      <c r="A601" t="s">
        <v>124</v>
      </c>
      <c r="C601" s="1">
        <v>39946</v>
      </c>
      <c r="D601" s="2"/>
      <c r="E601" s="1"/>
      <c r="G601">
        <v>145</v>
      </c>
      <c r="H601" t="s">
        <v>105</v>
      </c>
      <c r="I601" s="19">
        <v>8.1</v>
      </c>
      <c r="J601">
        <v>750</v>
      </c>
      <c r="K601" s="2">
        <f t="shared" si="7"/>
        <v>164.6090534979424</v>
      </c>
      <c r="L601" s="2"/>
      <c r="M601" s="9"/>
      <c r="N601" s="9"/>
      <c r="O601" s="9"/>
      <c r="P601" s="9"/>
      <c r="Q601" s="2"/>
      <c r="R601" s="2"/>
      <c r="S601" s="2"/>
      <c r="T601" s="2"/>
      <c r="U601" s="2"/>
      <c r="V601" s="2"/>
      <c r="W601" s="2"/>
      <c r="X601" s="9"/>
      <c r="Y601" s="9"/>
      <c r="Z601" s="9"/>
      <c r="AA601" s="9"/>
      <c r="AB601" s="9"/>
      <c r="AC601" s="2"/>
      <c r="AD601" s="9"/>
      <c r="AE601" s="9"/>
      <c r="AF601" s="2"/>
      <c r="AG601" s="9"/>
      <c r="AH601" s="9"/>
      <c r="AI601" s="9"/>
      <c r="AJ601" s="9"/>
      <c r="AK601" s="9"/>
      <c r="AL601" s="9"/>
      <c r="AM601" s="15"/>
      <c r="AN601" s="9"/>
      <c r="AO601" s="9"/>
      <c r="AP601" s="9"/>
      <c r="AQ601" s="2"/>
      <c r="AR601" s="2"/>
      <c r="AS601" s="2"/>
      <c r="AT601" s="2"/>
      <c r="AU601" s="2"/>
      <c r="AV601" s="2"/>
      <c r="AW601" s="2"/>
      <c r="AX601" s="9"/>
      <c r="AY601" s="2"/>
      <c r="AZ601" s="2"/>
      <c r="BA601" s="2"/>
      <c r="BB601" s="9"/>
      <c r="BC601" s="19"/>
      <c r="BD601" s="2"/>
      <c r="BE601" s="2"/>
      <c r="BF601" s="19"/>
      <c r="BG601" s="19"/>
      <c r="BH601" s="19"/>
      <c r="BI601" s="19"/>
      <c r="BJ601" s="19"/>
      <c r="BK601" s="19"/>
      <c r="BL601" s="19"/>
      <c r="BM601" s="2"/>
      <c r="BN601" s="2"/>
      <c r="BO601" s="2"/>
      <c r="BP601" s="2"/>
      <c r="BQ601" s="2"/>
      <c r="BR601" s="2"/>
      <c r="BS601" s="2"/>
      <c r="BT601" s="2"/>
      <c r="BU601" s="2"/>
      <c r="BV601" s="2">
        <v>61.402553265652912</v>
      </c>
      <c r="BW601" s="9">
        <v>4.9596195619962069</v>
      </c>
      <c r="BX601" s="2"/>
      <c r="BY601" s="2"/>
      <c r="BZ601" s="9"/>
      <c r="CA601" s="2"/>
      <c r="CB601" s="2"/>
      <c r="CC601" s="2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</row>
    <row r="602" spans="1:152" hidden="1" x14ac:dyDescent="0.45">
      <c r="A602" t="s">
        <v>124</v>
      </c>
      <c r="C602" s="1">
        <v>39954</v>
      </c>
      <c r="D602" s="2"/>
      <c r="E602" s="1"/>
      <c r="G602">
        <v>153</v>
      </c>
      <c r="H602" t="s">
        <v>105</v>
      </c>
      <c r="I602" s="19">
        <v>8.1</v>
      </c>
      <c r="J602">
        <v>750</v>
      </c>
      <c r="K602" s="2">
        <f t="shared" si="7"/>
        <v>164.6090534979424</v>
      </c>
      <c r="L602" s="2"/>
      <c r="M602" s="9"/>
      <c r="N602" s="9"/>
      <c r="O602" s="9"/>
      <c r="P602" s="9"/>
      <c r="Q602" s="2"/>
      <c r="R602" s="2"/>
      <c r="S602" s="2"/>
      <c r="T602" s="2"/>
      <c r="U602" s="2"/>
      <c r="V602" s="2"/>
      <c r="W602" s="2"/>
      <c r="X602" s="9"/>
      <c r="Y602" s="9"/>
      <c r="Z602" s="9"/>
      <c r="AA602" s="9"/>
      <c r="AB602" s="9"/>
      <c r="AC602" s="2"/>
      <c r="AD602" s="9"/>
      <c r="AE602" s="9"/>
      <c r="AF602" s="2"/>
      <c r="AG602" s="9"/>
      <c r="AH602" s="9"/>
      <c r="AI602" s="9"/>
      <c r="AJ602" s="9"/>
      <c r="AK602" s="9"/>
      <c r="AL602" s="9"/>
      <c r="AM602" s="15"/>
      <c r="AN602" s="9"/>
      <c r="AO602" s="9"/>
      <c r="AP602" s="9"/>
      <c r="AQ602" s="2"/>
      <c r="AR602" s="2"/>
      <c r="AS602" s="2"/>
      <c r="AT602" s="2"/>
      <c r="AU602" s="2"/>
      <c r="AV602" s="2"/>
      <c r="AW602" s="2"/>
      <c r="AX602" s="9"/>
      <c r="AY602" s="2"/>
      <c r="AZ602" s="2"/>
      <c r="BA602" s="2"/>
      <c r="BB602" s="9"/>
      <c r="BC602" s="19"/>
      <c r="BD602" s="2"/>
      <c r="BE602" s="2"/>
      <c r="BF602" s="19"/>
      <c r="BG602" s="19"/>
      <c r="BH602" s="19"/>
      <c r="BI602" s="19"/>
      <c r="BJ602" s="19"/>
      <c r="BK602" s="19"/>
      <c r="BL602" s="19"/>
      <c r="BM602" s="2"/>
      <c r="BN602" s="2"/>
      <c r="BO602" s="2"/>
      <c r="BP602" s="2"/>
      <c r="BQ602" s="2"/>
      <c r="BR602" s="2"/>
      <c r="BS602" s="2"/>
      <c r="BT602" s="2"/>
      <c r="BU602" s="2"/>
      <c r="BV602" s="2">
        <v>95.167966537405775</v>
      </c>
      <c r="BW602" s="9">
        <v>4.1148802380238028</v>
      </c>
      <c r="BX602" s="2"/>
      <c r="BY602" s="2"/>
      <c r="BZ602" s="9"/>
      <c r="CA602" s="2"/>
      <c r="CB602" s="2"/>
      <c r="CC602" s="2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</row>
    <row r="603" spans="1:152" hidden="1" x14ac:dyDescent="0.45">
      <c r="A603" t="s">
        <v>124</v>
      </c>
      <c r="C603" s="1">
        <v>39960</v>
      </c>
      <c r="D603" s="2">
        <v>10</v>
      </c>
      <c r="E603" s="1" t="s">
        <v>97</v>
      </c>
      <c r="F603" t="s">
        <v>16</v>
      </c>
      <c r="G603">
        <v>159</v>
      </c>
      <c r="H603" t="s">
        <v>105</v>
      </c>
      <c r="I603" s="19">
        <v>8.1</v>
      </c>
      <c r="J603">
        <v>750</v>
      </c>
      <c r="K603" s="2">
        <f t="shared" ref="K603:K666" si="8">1000000/I603/J603</f>
        <v>164.6090534979424</v>
      </c>
      <c r="L603" s="2"/>
      <c r="M603" s="9"/>
      <c r="N603" s="9"/>
      <c r="O603" s="9"/>
      <c r="P603" s="9"/>
      <c r="Q603" s="2"/>
      <c r="R603" s="2"/>
      <c r="S603" s="2"/>
      <c r="T603" s="2"/>
      <c r="U603" s="2"/>
      <c r="V603" s="2"/>
      <c r="W603" s="2"/>
      <c r="X603" s="9"/>
      <c r="Y603" s="9"/>
      <c r="Z603" s="9"/>
      <c r="AA603" s="9"/>
      <c r="AB603" s="9"/>
      <c r="AC603" s="2"/>
      <c r="AD603" s="9"/>
      <c r="AE603" s="9"/>
      <c r="AF603" s="2"/>
      <c r="AG603" s="9"/>
      <c r="AH603" s="9"/>
      <c r="AI603" s="9"/>
      <c r="AJ603" s="9"/>
      <c r="AK603" s="9"/>
      <c r="AL603" s="9"/>
      <c r="AM603" s="15"/>
      <c r="AN603" s="9"/>
      <c r="AO603" s="9"/>
      <c r="AP603" s="9"/>
      <c r="AQ603" s="2"/>
      <c r="AR603" s="2"/>
      <c r="AS603" s="2"/>
      <c r="AT603" s="2"/>
      <c r="AU603" s="2"/>
      <c r="AV603" s="2">
        <v>504.3749649706856</v>
      </c>
      <c r="AW603" s="2"/>
      <c r="AX603" s="9"/>
      <c r="AY603" s="2"/>
      <c r="AZ603" s="2"/>
      <c r="BA603" s="2"/>
      <c r="BB603" s="9"/>
      <c r="BC603" s="19">
        <v>38.807431236147146</v>
      </c>
      <c r="BD603" s="2">
        <v>195.73496770334006</v>
      </c>
      <c r="BE603" s="2"/>
      <c r="BF603" s="19">
        <v>8.6226858019092543</v>
      </c>
      <c r="BG603" s="19"/>
      <c r="BH603" s="19"/>
      <c r="BI603" s="19"/>
      <c r="BJ603" s="19"/>
      <c r="BK603" s="19"/>
      <c r="BL603" s="19"/>
      <c r="BM603" s="2"/>
      <c r="BN603" s="2"/>
      <c r="BO603" s="2"/>
      <c r="BP603" s="2"/>
      <c r="BQ603" s="2"/>
      <c r="BR603" s="2"/>
      <c r="BS603" s="2"/>
      <c r="BT603" s="2"/>
      <c r="BU603" s="2"/>
      <c r="BV603" s="2">
        <v>100</v>
      </c>
      <c r="BW603" s="9">
        <v>6.2485863095238106</v>
      </c>
      <c r="BX603" s="2"/>
      <c r="BY603" s="2"/>
      <c r="BZ603" s="9"/>
      <c r="CA603" s="2"/>
      <c r="CB603" s="2"/>
      <c r="CC603" s="2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</row>
    <row r="604" spans="1:152" hidden="1" x14ac:dyDescent="0.45">
      <c r="A604" t="s">
        <v>123</v>
      </c>
      <c r="C604" s="1">
        <v>39801</v>
      </c>
      <c r="D604" s="2">
        <v>1</v>
      </c>
      <c r="E604" s="1" t="s">
        <v>198</v>
      </c>
      <c r="F604" t="s">
        <v>10</v>
      </c>
      <c r="G604" s="2">
        <v>0</v>
      </c>
      <c r="H604" t="s">
        <v>106</v>
      </c>
      <c r="I604" s="19">
        <v>8.1</v>
      </c>
      <c r="J604">
        <v>750</v>
      </c>
      <c r="K604" s="2">
        <f t="shared" si="8"/>
        <v>164.6090534979424</v>
      </c>
      <c r="L604" s="2"/>
      <c r="M604" s="9"/>
      <c r="N604" s="9"/>
      <c r="O604" s="9"/>
      <c r="P604" s="9"/>
      <c r="Q604" s="2"/>
      <c r="R604" s="2"/>
      <c r="S604" s="2"/>
      <c r="T604" s="2"/>
      <c r="U604" s="2"/>
      <c r="V604" s="2"/>
      <c r="W604" s="2"/>
      <c r="X604" s="9"/>
      <c r="Y604" s="9"/>
      <c r="Z604" s="9"/>
      <c r="AA604" s="9"/>
      <c r="AB604" s="9"/>
      <c r="AC604" s="2"/>
      <c r="AD604" s="9"/>
      <c r="AE604" s="9"/>
      <c r="AF604" s="2"/>
      <c r="AG604" s="9"/>
      <c r="AH604" s="9"/>
      <c r="AI604" s="9"/>
      <c r="AJ604" s="9"/>
      <c r="AK604" s="9"/>
      <c r="AL604" s="9"/>
      <c r="AM604" s="15"/>
      <c r="AN604" s="9"/>
      <c r="AO604" s="9"/>
      <c r="AP604" s="9"/>
      <c r="AQ604" s="2">
        <v>0</v>
      </c>
      <c r="AR604" s="2"/>
      <c r="AS604" s="2">
        <v>0</v>
      </c>
      <c r="AT604" s="2"/>
      <c r="AU604" s="2">
        <v>0</v>
      </c>
      <c r="AV604" s="2">
        <v>0</v>
      </c>
      <c r="AW604" s="2"/>
      <c r="AX604" s="9"/>
      <c r="AY604" s="2"/>
      <c r="AZ604" s="2"/>
      <c r="BA604" s="2"/>
      <c r="BB604" s="9"/>
      <c r="BC604" s="19"/>
      <c r="BD604" s="2"/>
      <c r="BE604" s="2"/>
      <c r="BF604" s="19"/>
      <c r="BG604" s="19"/>
      <c r="BH604" s="19"/>
      <c r="BI604" s="19"/>
      <c r="BJ604" s="19"/>
      <c r="BK604" s="19"/>
      <c r="BL604" s="19"/>
      <c r="BM604" s="2">
        <v>0</v>
      </c>
      <c r="BN604" s="2">
        <v>0</v>
      </c>
      <c r="BO604" s="2">
        <v>0</v>
      </c>
      <c r="BP604" s="2">
        <v>0</v>
      </c>
      <c r="BQ604" s="2"/>
      <c r="BR604" s="2"/>
      <c r="BS604" s="2"/>
      <c r="BT604" s="2"/>
      <c r="BU604" s="2">
        <v>0</v>
      </c>
      <c r="BV604" s="2"/>
      <c r="BW604" s="9"/>
      <c r="BX604" s="2"/>
      <c r="BY604" s="2"/>
      <c r="BZ604" s="9"/>
      <c r="CA604" s="2"/>
      <c r="CB604" s="2"/>
      <c r="CC604" s="2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</row>
    <row r="605" spans="1:152" hidden="1" x14ac:dyDescent="0.45">
      <c r="A605" t="s">
        <v>123</v>
      </c>
      <c r="C605" s="1">
        <v>39819</v>
      </c>
      <c r="D605" s="2"/>
      <c r="E605" s="1"/>
      <c r="G605">
        <v>18</v>
      </c>
      <c r="H605" t="s">
        <v>106</v>
      </c>
      <c r="I605" s="19">
        <v>8.1</v>
      </c>
      <c r="J605">
        <v>750</v>
      </c>
      <c r="K605" s="2">
        <f t="shared" si="8"/>
        <v>164.6090534979424</v>
      </c>
      <c r="L605" s="2"/>
      <c r="M605" s="9"/>
      <c r="N605" s="19">
        <v>5.3</v>
      </c>
      <c r="O605" s="19"/>
      <c r="P605" s="19"/>
      <c r="Q605" s="2"/>
      <c r="R605" s="2"/>
      <c r="S605" s="2"/>
      <c r="T605" s="2"/>
      <c r="U605" s="2"/>
      <c r="V605" s="2"/>
      <c r="W605" s="2"/>
      <c r="X605" s="9"/>
      <c r="Y605" s="9"/>
      <c r="Z605" s="9"/>
      <c r="AA605" s="9"/>
      <c r="AB605" s="9"/>
      <c r="AC605" s="2"/>
      <c r="AD605" s="9"/>
      <c r="AE605" s="9"/>
      <c r="AF605" s="2"/>
      <c r="AG605" s="9"/>
      <c r="AH605" s="9"/>
      <c r="AI605" s="9"/>
      <c r="AJ605" s="9"/>
      <c r="AK605" s="9"/>
      <c r="AL605" s="9"/>
      <c r="AM605" s="15"/>
      <c r="AN605" s="9"/>
      <c r="AO605" s="9"/>
      <c r="AP605" s="9"/>
      <c r="AQ605" s="2"/>
      <c r="AR605" s="2"/>
      <c r="AS605" s="2"/>
      <c r="AT605" s="2"/>
      <c r="AU605" s="2"/>
      <c r="AV605" s="2"/>
      <c r="AW605" s="2"/>
      <c r="AX605" s="9"/>
      <c r="AY605" s="2"/>
      <c r="AZ605" s="2"/>
      <c r="BA605" s="2"/>
      <c r="BB605" s="9"/>
      <c r="BC605" s="19"/>
      <c r="BD605" s="2"/>
      <c r="BE605" s="2"/>
      <c r="BF605" s="19"/>
      <c r="BG605" s="19"/>
      <c r="BH605" s="19"/>
      <c r="BI605" s="19"/>
      <c r="BJ605" s="19"/>
      <c r="BK605" s="19"/>
      <c r="BL605" s="19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9"/>
      <c r="BX605" s="2"/>
      <c r="BY605" s="2"/>
      <c r="BZ605" s="9"/>
      <c r="CA605" s="2"/>
      <c r="CB605" s="2"/>
      <c r="CC605" s="2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</row>
    <row r="606" spans="1:152" hidden="1" x14ac:dyDescent="0.45">
      <c r="A606" t="s">
        <v>123</v>
      </c>
      <c r="C606" s="1">
        <v>39820</v>
      </c>
      <c r="D606" s="2"/>
      <c r="E606" s="1"/>
      <c r="G606" s="2">
        <v>19</v>
      </c>
      <c r="H606" t="s">
        <v>106</v>
      </c>
      <c r="I606" s="19">
        <v>8.1</v>
      </c>
      <c r="J606">
        <v>750</v>
      </c>
      <c r="K606" s="2">
        <f t="shared" si="8"/>
        <v>164.6090534979424</v>
      </c>
      <c r="L606" s="2"/>
      <c r="M606" s="9"/>
      <c r="N606" s="9"/>
      <c r="O606" s="9"/>
      <c r="P606" s="9"/>
      <c r="Q606" s="2"/>
      <c r="R606" s="2"/>
      <c r="S606" s="2"/>
      <c r="T606" s="2"/>
      <c r="U606" s="2"/>
      <c r="V606" s="2"/>
      <c r="W606" s="2"/>
      <c r="X606" s="9"/>
      <c r="Y606" s="9"/>
      <c r="Z606" s="9"/>
      <c r="AA606" s="9"/>
      <c r="AB606" s="9"/>
      <c r="AC606" s="2"/>
      <c r="AD606" s="9"/>
      <c r="AE606" s="9"/>
      <c r="AF606" s="2"/>
      <c r="AG606" s="9">
        <v>0.27083039473684212</v>
      </c>
      <c r="AH606" s="9"/>
      <c r="AI606" s="9"/>
      <c r="AJ606" s="9"/>
      <c r="AK606" s="9"/>
      <c r="AL606" s="9"/>
      <c r="AM606" s="15"/>
      <c r="AN606" s="9"/>
      <c r="AO606" s="9"/>
      <c r="AP606" s="9"/>
      <c r="AQ606" s="2">
        <v>0</v>
      </c>
      <c r="AR606" s="2"/>
      <c r="AS606" s="2">
        <v>0</v>
      </c>
      <c r="AT606" s="2"/>
      <c r="AU606" s="2">
        <v>0</v>
      </c>
      <c r="AV606" s="2">
        <v>0</v>
      </c>
      <c r="AW606" s="2"/>
      <c r="AX606" s="9"/>
      <c r="AY606" s="2"/>
      <c r="AZ606" s="2"/>
      <c r="BA606" s="2"/>
      <c r="BB606" s="9"/>
      <c r="BC606" s="19"/>
      <c r="BD606" s="2"/>
      <c r="BE606" s="2"/>
      <c r="BF606" s="19"/>
      <c r="BG606" s="19"/>
      <c r="BH606" s="19"/>
      <c r="BI606" s="19"/>
      <c r="BJ606" s="19"/>
      <c r="BK606" s="19"/>
      <c r="BL606" s="19"/>
      <c r="BM606" s="2">
        <v>0</v>
      </c>
      <c r="BN606" s="2">
        <v>0</v>
      </c>
      <c r="BO606" s="2">
        <v>0</v>
      </c>
      <c r="BP606" s="2">
        <v>0</v>
      </c>
      <c r="BQ606" s="2"/>
      <c r="BR606" s="2"/>
      <c r="BS606" s="2"/>
      <c r="BT606" s="2"/>
      <c r="BU606" s="2">
        <v>0</v>
      </c>
      <c r="BV606" s="2"/>
      <c r="BW606" s="9"/>
      <c r="BX606" s="2"/>
      <c r="BY606" s="2"/>
      <c r="BZ606" s="9"/>
      <c r="CA606" s="2"/>
      <c r="CB606" s="2"/>
      <c r="CC606" s="2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</row>
    <row r="607" spans="1:152" hidden="1" x14ac:dyDescent="0.45">
      <c r="A607" t="s">
        <v>123</v>
      </c>
      <c r="C607" s="1">
        <v>39824</v>
      </c>
      <c r="D607" s="2">
        <v>4</v>
      </c>
      <c r="E607" t="s">
        <v>199</v>
      </c>
      <c r="F607" t="s">
        <v>12</v>
      </c>
      <c r="G607">
        <v>23</v>
      </c>
      <c r="H607" t="s">
        <v>106</v>
      </c>
      <c r="I607" s="19">
        <v>8.1</v>
      </c>
      <c r="J607">
        <v>750</v>
      </c>
      <c r="K607" s="2">
        <f t="shared" si="8"/>
        <v>164.6090534979424</v>
      </c>
      <c r="L607" s="2"/>
      <c r="M607" s="9"/>
      <c r="N607" s="9"/>
      <c r="O607" s="9"/>
      <c r="P607" s="9"/>
      <c r="Q607" s="2"/>
      <c r="R607" s="2">
        <v>23</v>
      </c>
      <c r="S607" s="2"/>
      <c r="T607" s="2"/>
      <c r="U607" s="2"/>
      <c r="V607" s="2"/>
      <c r="W607" s="2"/>
      <c r="X607" s="9"/>
      <c r="Y607" s="9"/>
      <c r="Z607" s="9"/>
      <c r="AA607" s="9"/>
      <c r="AB607" s="9"/>
      <c r="AC607" s="2"/>
      <c r="AD607" s="9"/>
      <c r="AE607" s="9"/>
      <c r="AF607" s="2"/>
      <c r="AG607" s="9"/>
      <c r="AH607" s="9"/>
      <c r="AI607" s="9"/>
      <c r="AJ607" s="9"/>
      <c r="AK607" s="9"/>
      <c r="AL607" s="9"/>
      <c r="AM607" s="15"/>
      <c r="AN607" s="9"/>
      <c r="AO607" s="9"/>
      <c r="AP607" s="9"/>
      <c r="AQ607" s="2"/>
      <c r="AR607" s="2"/>
      <c r="AS607" s="2"/>
      <c r="AT607" s="2"/>
      <c r="AU607" s="2"/>
      <c r="AV607" s="2"/>
      <c r="AW607" s="2"/>
      <c r="AX607" s="9"/>
      <c r="AY607" s="2"/>
      <c r="AZ607" s="2"/>
      <c r="BA607" s="2"/>
      <c r="BB607" s="9"/>
      <c r="BC607" s="19"/>
      <c r="BD607" s="2"/>
      <c r="BE607" s="2"/>
      <c r="BF607" s="19"/>
      <c r="BG607" s="19"/>
      <c r="BH607" s="19"/>
      <c r="BI607" s="19"/>
      <c r="BJ607" s="19"/>
      <c r="BK607" s="19"/>
      <c r="BL607" s="19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9"/>
      <c r="BX607" s="2"/>
      <c r="BY607" s="2"/>
      <c r="BZ607" s="9"/>
      <c r="CA607" s="2"/>
      <c r="CB607" s="2"/>
      <c r="CC607" s="2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</row>
    <row r="608" spans="1:152" hidden="1" x14ac:dyDescent="0.45">
      <c r="A608" t="s">
        <v>123</v>
      </c>
      <c r="C608" s="1">
        <v>39827</v>
      </c>
      <c r="D608" s="2"/>
      <c r="E608" s="1"/>
      <c r="G608">
        <v>26</v>
      </c>
      <c r="H608" t="s">
        <v>106</v>
      </c>
      <c r="I608" s="19">
        <v>8.1</v>
      </c>
      <c r="J608">
        <v>750</v>
      </c>
      <c r="K608" s="2">
        <f t="shared" si="8"/>
        <v>164.6090534979424</v>
      </c>
      <c r="L608" s="2"/>
      <c r="M608" s="9"/>
      <c r="N608" s="19">
        <v>7.8</v>
      </c>
      <c r="O608" s="19"/>
      <c r="P608" s="19"/>
      <c r="Q608" s="2"/>
      <c r="R608" s="2"/>
      <c r="S608" s="2"/>
      <c r="T608" s="2"/>
      <c r="U608" s="2"/>
      <c r="V608" s="2"/>
      <c r="W608" s="2"/>
      <c r="X608" s="9"/>
      <c r="Y608" s="9"/>
      <c r="Z608" s="9"/>
      <c r="AA608" s="9"/>
      <c r="AB608" s="9"/>
      <c r="AC608" s="2"/>
      <c r="AD608" s="9"/>
      <c r="AE608" s="9"/>
      <c r="AF608" s="2"/>
      <c r="AG608" s="9"/>
      <c r="AH608" s="9"/>
      <c r="AI608" s="9"/>
      <c r="AJ608" s="9"/>
      <c r="AK608" s="9"/>
      <c r="AL608" s="9"/>
      <c r="AM608" s="15"/>
      <c r="AN608" s="9"/>
      <c r="AO608" s="9"/>
      <c r="AP608" s="9"/>
      <c r="AQ608" s="2"/>
      <c r="AR608" s="2"/>
      <c r="AS608" s="2"/>
      <c r="AT608" s="2"/>
      <c r="AU608" s="2"/>
      <c r="AV608" s="2"/>
      <c r="AW608" s="2"/>
      <c r="AX608" s="9"/>
      <c r="AY608" s="2"/>
      <c r="AZ608" s="2"/>
      <c r="BA608" s="2"/>
      <c r="BB608" s="9"/>
      <c r="BC608" s="19"/>
      <c r="BD608" s="2"/>
      <c r="BE608" s="2"/>
      <c r="BF608" s="19"/>
      <c r="BG608" s="19"/>
      <c r="BH608" s="19"/>
      <c r="BI608" s="19"/>
      <c r="BJ608" s="19"/>
      <c r="BK608" s="19"/>
      <c r="BL608" s="19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9"/>
      <c r="BX608" s="2"/>
      <c r="BY608" s="2"/>
      <c r="BZ608" s="9"/>
      <c r="CA608" s="2"/>
      <c r="CB608" s="2"/>
      <c r="CC608" s="2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</row>
    <row r="609" spans="1:152" hidden="1" x14ac:dyDescent="0.45">
      <c r="A609" t="s">
        <v>123</v>
      </c>
      <c r="C609" s="1">
        <v>39833</v>
      </c>
      <c r="D609" s="2"/>
      <c r="E609" s="1"/>
      <c r="G609" s="2">
        <v>32</v>
      </c>
      <c r="H609" t="s">
        <v>106</v>
      </c>
      <c r="I609" s="19">
        <v>8.1</v>
      </c>
      <c r="J609">
        <v>750</v>
      </c>
      <c r="K609" s="2">
        <f t="shared" si="8"/>
        <v>164.6090534979424</v>
      </c>
      <c r="L609" s="2"/>
      <c r="M609" s="9"/>
      <c r="N609" s="19">
        <v>10.25</v>
      </c>
      <c r="O609" s="19"/>
      <c r="P609" s="19"/>
      <c r="Q609" s="2"/>
      <c r="R609" s="2"/>
      <c r="S609" s="2"/>
      <c r="T609" s="2"/>
      <c r="U609" s="2"/>
      <c r="V609" s="2"/>
      <c r="W609" s="2"/>
      <c r="X609" s="9"/>
      <c r="Y609" s="9"/>
      <c r="Z609" s="9"/>
      <c r="AA609" s="9"/>
      <c r="AB609" s="9"/>
      <c r="AC609" s="2"/>
      <c r="AD609" s="9"/>
      <c r="AE609" s="9"/>
      <c r="AF609" s="2">
        <v>56.038708627122752</v>
      </c>
      <c r="AG609" s="9">
        <v>0.89768588268724125</v>
      </c>
      <c r="AH609" s="9"/>
      <c r="AI609" s="9"/>
      <c r="AJ609" s="9"/>
      <c r="AK609" s="9"/>
      <c r="AL609" s="9"/>
      <c r="AM609" s="15">
        <f>AG609/AF609</f>
        <v>1.6019032284636928E-2</v>
      </c>
      <c r="AN609" s="9"/>
      <c r="AO609" s="9"/>
      <c r="AP609" s="9"/>
      <c r="AQ609" s="2">
        <v>0</v>
      </c>
      <c r="AR609" s="2"/>
      <c r="AS609" s="2">
        <v>0</v>
      </c>
      <c r="AT609" s="2"/>
      <c r="AU609" s="2">
        <v>0</v>
      </c>
      <c r="AV609" s="2">
        <v>0</v>
      </c>
      <c r="AW609" s="2"/>
      <c r="AX609" s="9"/>
      <c r="AY609" s="2"/>
      <c r="AZ609" s="2">
        <f>AC609+AF609+AW609</f>
        <v>56.038708627122752</v>
      </c>
      <c r="BA609" s="2"/>
      <c r="BB609" s="9">
        <f>AW609/AZ609</f>
        <v>0</v>
      </c>
      <c r="BC609" s="19"/>
      <c r="BD609" s="2"/>
      <c r="BE609" s="2"/>
      <c r="BF609" s="19"/>
      <c r="BG609" s="19"/>
      <c r="BH609" s="19"/>
      <c r="BI609" s="19"/>
      <c r="BJ609" s="9">
        <f>AC609/AZ609</f>
        <v>0</v>
      </c>
      <c r="BK609" s="9">
        <f>AF609/AZ609</f>
        <v>1</v>
      </c>
      <c r="BL609" s="9">
        <f>AW609/AZ609</f>
        <v>0</v>
      </c>
      <c r="BM609" s="2">
        <v>0</v>
      </c>
      <c r="BN609" s="2">
        <v>0</v>
      </c>
      <c r="BO609" s="2">
        <v>0</v>
      </c>
      <c r="BP609" s="2">
        <v>0</v>
      </c>
      <c r="BQ609" s="2"/>
      <c r="BR609" s="2"/>
      <c r="BS609" s="2"/>
      <c r="BT609" s="2"/>
      <c r="BU609" s="2">
        <v>0</v>
      </c>
      <c r="BV609" s="2"/>
      <c r="BW609" s="9"/>
      <c r="BX609" s="2"/>
      <c r="BY609" s="2"/>
      <c r="BZ609" s="9"/>
      <c r="CA609" s="2"/>
      <c r="CB609" s="2"/>
      <c r="CC609" s="2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</row>
    <row r="610" spans="1:152" hidden="1" x14ac:dyDescent="0.45">
      <c r="A610" t="s">
        <v>123</v>
      </c>
      <c r="C610" s="1">
        <v>39840</v>
      </c>
      <c r="D610" s="2"/>
      <c r="E610" s="1"/>
      <c r="G610">
        <v>39</v>
      </c>
      <c r="H610" t="s">
        <v>106</v>
      </c>
      <c r="I610" s="19">
        <v>8.1</v>
      </c>
      <c r="J610">
        <v>750</v>
      </c>
      <c r="K610" s="2">
        <f t="shared" si="8"/>
        <v>164.6090534979424</v>
      </c>
      <c r="L610" s="2"/>
      <c r="M610" s="9"/>
      <c r="N610" s="19">
        <v>13.9</v>
      </c>
      <c r="O610" s="19"/>
      <c r="P610" s="19"/>
      <c r="Q610" s="2"/>
      <c r="R610" s="2"/>
      <c r="S610" s="2"/>
      <c r="T610" s="2"/>
      <c r="U610" s="2"/>
      <c r="V610" s="2"/>
      <c r="W610" s="2"/>
      <c r="X610" s="9"/>
      <c r="Y610" s="9"/>
      <c r="Z610" s="9"/>
      <c r="AA610" s="9"/>
      <c r="AB610" s="9"/>
      <c r="AC610" s="2"/>
      <c r="AD610" s="9"/>
      <c r="AE610" s="9"/>
      <c r="AF610" s="2"/>
      <c r="AG610" s="9"/>
      <c r="AH610" s="9"/>
      <c r="AI610" s="9"/>
      <c r="AJ610" s="9"/>
      <c r="AK610" s="9"/>
      <c r="AL610" s="9"/>
      <c r="AM610" s="15"/>
      <c r="AN610" s="9"/>
      <c r="AO610" s="9"/>
      <c r="AP610" s="9"/>
      <c r="AQ610" s="2"/>
      <c r="AR610" s="2"/>
      <c r="AS610" s="2"/>
      <c r="AT610" s="2"/>
      <c r="AU610" s="2"/>
      <c r="AV610" s="2"/>
      <c r="AW610" s="2"/>
      <c r="AX610" s="9"/>
      <c r="AY610" s="2"/>
      <c r="AZ610" s="2"/>
      <c r="BA610" s="2"/>
      <c r="BB610" s="9"/>
      <c r="BC610" s="19"/>
      <c r="BD610" s="2"/>
      <c r="BE610" s="2"/>
      <c r="BF610" s="19"/>
      <c r="BG610" s="19"/>
      <c r="BH610" s="19"/>
      <c r="BI610" s="19"/>
      <c r="BJ610" s="19"/>
      <c r="BK610" s="19"/>
      <c r="BL610" s="19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9"/>
      <c r="BX610" s="2"/>
      <c r="BY610" s="2"/>
      <c r="BZ610" s="9"/>
      <c r="CA610" s="2"/>
      <c r="CB610" s="2"/>
      <c r="CC610" s="2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</row>
    <row r="611" spans="1:152" hidden="1" x14ac:dyDescent="0.45">
      <c r="A611" t="s">
        <v>123</v>
      </c>
      <c r="C611" s="1">
        <v>39848</v>
      </c>
      <c r="D611" s="2"/>
      <c r="E611" s="1"/>
      <c r="G611" s="2">
        <v>47</v>
      </c>
      <c r="H611" t="s">
        <v>106</v>
      </c>
      <c r="I611" s="19">
        <v>8.1</v>
      </c>
      <c r="J611">
        <v>750</v>
      </c>
      <c r="K611" s="2">
        <f t="shared" si="8"/>
        <v>164.6090534979424</v>
      </c>
      <c r="L611" s="2"/>
      <c r="M611" s="9"/>
      <c r="N611" s="19">
        <v>16.399999999999999</v>
      </c>
      <c r="O611" s="19"/>
      <c r="P611" s="19"/>
      <c r="Q611" s="2"/>
      <c r="R611" s="2"/>
      <c r="S611" s="2"/>
      <c r="T611" s="2"/>
      <c r="U611" s="2"/>
      <c r="V611" s="2"/>
      <c r="W611" s="2"/>
      <c r="X611" s="9"/>
      <c r="Y611" s="9"/>
      <c r="Z611" s="9"/>
      <c r="AA611" s="9"/>
      <c r="AB611" s="9"/>
      <c r="AC611" s="2">
        <v>113.55445295100887</v>
      </c>
      <c r="AD611" s="9"/>
      <c r="AE611" s="9"/>
      <c r="AF611" s="2">
        <v>114.55476361312222</v>
      </c>
      <c r="AG611" s="9">
        <v>1.9624132593660688</v>
      </c>
      <c r="AH611" s="9"/>
      <c r="AI611" s="9"/>
      <c r="AJ611" s="9"/>
      <c r="AK611" s="9"/>
      <c r="AL611" s="9"/>
      <c r="AM611" s="15">
        <f>AG611/AF611</f>
        <v>1.7130787035566586E-2</v>
      </c>
      <c r="AN611" s="9"/>
      <c r="AO611" s="9"/>
      <c r="AP611" s="9"/>
      <c r="AQ611" s="2">
        <v>3.7462773192107903</v>
      </c>
      <c r="AR611" s="2"/>
      <c r="AS611" s="2">
        <v>0</v>
      </c>
      <c r="AT611" s="2"/>
      <c r="AU611" s="2">
        <v>0</v>
      </c>
      <c r="AV611" s="2">
        <v>0</v>
      </c>
      <c r="AW611" s="2">
        <v>3.7462773192107903</v>
      </c>
      <c r="AX611" s="9"/>
      <c r="AY611" s="2"/>
      <c r="AZ611" s="2">
        <f>AC611+AF611+AW611</f>
        <v>231.85549388334186</v>
      </c>
      <c r="BA611" s="2"/>
      <c r="BB611" s="9">
        <f>AW611/AZ611</f>
        <v>1.6157811300756712E-2</v>
      </c>
      <c r="BC611" s="19"/>
      <c r="BD611" s="2"/>
      <c r="BE611" s="2"/>
      <c r="BF611" s="19"/>
      <c r="BG611" s="19"/>
      <c r="BH611" s="19"/>
      <c r="BI611" s="19"/>
      <c r="BJ611" s="9">
        <f>AC611/AZ611</f>
        <v>0.48976390875664916</v>
      </c>
      <c r="BK611" s="9">
        <f>AF611/AZ611</f>
        <v>0.49407827994259418</v>
      </c>
      <c r="BL611" s="9">
        <f>AW611/AZ611</f>
        <v>1.6157811300756712E-2</v>
      </c>
      <c r="BM611" s="2">
        <v>61.766383689399021</v>
      </c>
      <c r="BN611" s="2">
        <v>61.766383689399021</v>
      </c>
      <c r="BO611" s="2">
        <v>0</v>
      </c>
      <c r="BP611" s="2">
        <v>0</v>
      </c>
      <c r="BQ611" s="2"/>
      <c r="BR611" s="2"/>
      <c r="BS611" s="2"/>
      <c r="BT611" s="2"/>
      <c r="BU611" s="2">
        <v>0</v>
      </c>
      <c r="BV611" s="2"/>
      <c r="BW611" s="9"/>
      <c r="BX611" s="2"/>
      <c r="BY611" s="2"/>
      <c r="BZ611" s="9"/>
      <c r="CA611" s="2"/>
      <c r="CB611" s="2"/>
      <c r="CC611" s="2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</row>
    <row r="612" spans="1:152" hidden="1" x14ac:dyDescent="0.45">
      <c r="A612" t="s">
        <v>123</v>
      </c>
      <c r="C612" s="1">
        <v>39849</v>
      </c>
      <c r="D612" s="2">
        <v>4</v>
      </c>
      <c r="E612" t="s">
        <v>195</v>
      </c>
      <c r="F612" t="s">
        <v>13</v>
      </c>
      <c r="G612">
        <v>48</v>
      </c>
      <c r="H612" t="s">
        <v>106</v>
      </c>
      <c r="I612" s="19">
        <v>8.1</v>
      </c>
      <c r="J612">
        <v>750</v>
      </c>
      <c r="K612" s="2">
        <f t="shared" si="8"/>
        <v>164.6090534979424</v>
      </c>
      <c r="L612" s="2"/>
      <c r="M612" s="9"/>
      <c r="N612" s="9"/>
      <c r="O612" s="9"/>
      <c r="P612" s="9"/>
      <c r="Q612" s="2"/>
      <c r="R612" s="2"/>
      <c r="S612" s="2">
        <v>48</v>
      </c>
      <c r="T612" s="2"/>
      <c r="U612" s="2"/>
      <c r="V612" s="2"/>
      <c r="W612" s="2"/>
      <c r="X612" s="9"/>
      <c r="Y612" s="9"/>
      <c r="Z612" s="9"/>
      <c r="AA612" s="9"/>
      <c r="AB612" s="9"/>
      <c r="AC612" s="2"/>
      <c r="AD612" s="9"/>
      <c r="AE612" s="9"/>
      <c r="AF612" s="2"/>
      <c r="AG612" s="9"/>
      <c r="AH612" s="9"/>
      <c r="AI612" s="9"/>
      <c r="AJ612" s="9"/>
      <c r="AK612" s="9"/>
      <c r="AL612" s="9"/>
      <c r="AM612" s="15"/>
      <c r="AN612" s="9"/>
      <c r="AO612" s="9"/>
      <c r="AP612" s="9"/>
      <c r="AQ612" s="2"/>
      <c r="AR612" s="2"/>
      <c r="AS612" s="2"/>
      <c r="AT612" s="2"/>
      <c r="AU612" s="2"/>
      <c r="AV612" s="2"/>
      <c r="AW612" s="2"/>
      <c r="AX612" s="9"/>
      <c r="AY612" s="2"/>
      <c r="AZ612" s="2"/>
      <c r="BA612" s="2"/>
      <c r="BB612" s="9"/>
      <c r="BC612" s="19"/>
      <c r="BD612" s="2"/>
      <c r="BE612" s="2"/>
      <c r="BF612" s="19"/>
      <c r="BG612" s="19"/>
      <c r="BH612" s="19"/>
      <c r="BI612" s="19"/>
      <c r="BJ612" s="19"/>
      <c r="BK612" s="19"/>
      <c r="BL612" s="19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9"/>
      <c r="BX612" s="2"/>
      <c r="BY612" s="2"/>
      <c r="BZ612" s="9"/>
      <c r="CA612" s="2"/>
      <c r="CB612" s="2"/>
      <c r="CC612" s="2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</row>
    <row r="613" spans="1:152" hidden="1" x14ac:dyDescent="0.45">
      <c r="A613" t="s">
        <v>123</v>
      </c>
      <c r="C613" s="1">
        <v>39854</v>
      </c>
      <c r="D613" s="2"/>
      <c r="E613" s="1"/>
      <c r="G613">
        <v>53</v>
      </c>
      <c r="H613" t="s">
        <v>106</v>
      </c>
      <c r="I613" s="19">
        <v>8.1</v>
      </c>
      <c r="J613">
        <v>750</v>
      </c>
      <c r="K613" s="2">
        <f t="shared" si="8"/>
        <v>164.6090534979424</v>
      </c>
      <c r="L613" s="2"/>
      <c r="M613" s="9"/>
      <c r="N613" s="19">
        <v>17.8</v>
      </c>
      <c r="O613" s="19"/>
      <c r="P613" s="19"/>
      <c r="Q613" s="2"/>
      <c r="R613" s="2"/>
      <c r="S613" s="2"/>
      <c r="T613" s="2"/>
      <c r="U613" s="2"/>
      <c r="V613" s="2"/>
      <c r="W613" s="2"/>
      <c r="X613" s="9"/>
      <c r="Y613" s="9"/>
      <c r="Z613" s="9"/>
      <c r="AA613" s="9"/>
      <c r="AB613" s="9"/>
      <c r="AC613" s="2"/>
      <c r="AD613" s="9"/>
      <c r="AE613" s="9"/>
      <c r="AF613" s="2"/>
      <c r="AG613" s="9"/>
      <c r="AH613" s="9"/>
      <c r="AI613" s="9"/>
      <c r="AJ613" s="9"/>
      <c r="AK613" s="9"/>
      <c r="AL613" s="9"/>
      <c r="AM613" s="15"/>
      <c r="AN613" s="9"/>
      <c r="AO613" s="9"/>
      <c r="AP613" s="9"/>
      <c r="AQ613" s="2"/>
      <c r="AR613" s="2"/>
      <c r="AS613" s="2"/>
      <c r="AT613" s="2"/>
      <c r="AU613" s="2"/>
      <c r="AV613" s="2"/>
      <c r="AW613" s="2"/>
      <c r="AX613" s="9"/>
      <c r="AY613" s="2"/>
      <c r="AZ613" s="2"/>
      <c r="BA613" s="2"/>
      <c r="BB613" s="9"/>
      <c r="BC613" s="19"/>
      <c r="BD613" s="2"/>
      <c r="BE613" s="2"/>
      <c r="BF613" s="19"/>
      <c r="BG613" s="19"/>
      <c r="BH613" s="19"/>
      <c r="BI613" s="19"/>
      <c r="BJ613" s="19"/>
      <c r="BK613" s="19"/>
      <c r="BL613" s="19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9"/>
      <c r="BX613" s="2"/>
      <c r="BY613" s="2"/>
      <c r="BZ613" s="9"/>
      <c r="CA613" s="2"/>
      <c r="CB613" s="2"/>
      <c r="CC613" s="2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</row>
    <row r="614" spans="1:152" hidden="1" x14ac:dyDescent="0.45">
      <c r="A614" t="s">
        <v>123</v>
      </c>
      <c r="C614" s="1">
        <v>39860</v>
      </c>
      <c r="D614" s="2">
        <v>6</v>
      </c>
      <c r="E614" s="1" t="s">
        <v>229</v>
      </c>
      <c r="F614" t="s">
        <v>78</v>
      </c>
      <c r="G614" s="2">
        <v>59</v>
      </c>
      <c r="H614" t="s">
        <v>106</v>
      </c>
      <c r="I614" s="19">
        <v>8.1</v>
      </c>
      <c r="J614">
        <v>750</v>
      </c>
      <c r="K614" s="2">
        <f t="shared" si="8"/>
        <v>164.6090534979424</v>
      </c>
      <c r="L614" s="2"/>
      <c r="M614" s="9"/>
      <c r="N614" s="19">
        <v>17.399999999999999</v>
      </c>
      <c r="O614" s="19"/>
      <c r="P614" s="19"/>
      <c r="Q614" s="2"/>
      <c r="R614" s="2"/>
      <c r="S614" s="2"/>
      <c r="T614" s="2"/>
      <c r="U614" s="2"/>
      <c r="V614" s="2"/>
      <c r="W614" s="2"/>
      <c r="X614" s="9"/>
      <c r="Y614" s="9"/>
      <c r="Z614" s="9"/>
      <c r="AA614" s="9"/>
      <c r="AB614" s="9"/>
      <c r="AC614" s="2">
        <v>249.0717210688951</v>
      </c>
      <c r="AD614" s="9"/>
      <c r="AE614" s="9"/>
      <c r="AF614" s="2">
        <v>140.79872701370709</v>
      </c>
      <c r="AG614" s="9">
        <v>3.2921972948427838</v>
      </c>
      <c r="AH614" s="9"/>
      <c r="AI614" s="9"/>
      <c r="AJ614" s="9"/>
      <c r="AK614" s="9"/>
      <c r="AL614" s="9"/>
      <c r="AM614" s="15">
        <f>AG614/AF614</f>
        <v>2.3382294461527911E-2</v>
      </c>
      <c r="AN614" s="9"/>
      <c r="AO614" s="9"/>
      <c r="AP614" s="9"/>
      <c r="AQ614" s="2">
        <v>1.2781796033971597</v>
      </c>
      <c r="AR614" s="2"/>
      <c r="AS614" s="2">
        <v>0.27998282301945238</v>
      </c>
      <c r="AT614" s="2"/>
      <c r="AU614" s="2">
        <v>0</v>
      </c>
      <c r="AV614" s="2">
        <v>0</v>
      </c>
      <c r="AW614" s="2">
        <v>1.5581624264166121</v>
      </c>
      <c r="AX614" s="9"/>
      <c r="AY614" s="2"/>
      <c r="AZ614" s="2">
        <f>AC614+AF614+AW614</f>
        <v>391.42861050901882</v>
      </c>
      <c r="BA614" s="2"/>
      <c r="BB614" s="9">
        <f>AW614/AZ614</f>
        <v>3.9807065313655979E-3</v>
      </c>
      <c r="BC614" s="19"/>
      <c r="BD614" s="2"/>
      <c r="BE614" s="2"/>
      <c r="BF614" s="19"/>
      <c r="BG614" s="19"/>
      <c r="BH614" s="19"/>
      <c r="BI614" s="19"/>
      <c r="BJ614" s="9">
        <f>AC614/AZ614</f>
        <v>0.63631455233943945</v>
      </c>
      <c r="BK614" s="9">
        <f>AF614/AZ614</f>
        <v>0.35970474112919493</v>
      </c>
      <c r="BL614" s="9">
        <f>AW614/AZ614</f>
        <v>3.9807065313655979E-3</v>
      </c>
      <c r="BM614" s="2">
        <v>48.400765347805056</v>
      </c>
      <c r="BN614" s="2">
        <v>46.86390224740498</v>
      </c>
      <c r="BO614" s="2">
        <v>1.5368631004000757</v>
      </c>
      <c r="BP614" s="2">
        <v>0</v>
      </c>
      <c r="BQ614" s="2"/>
      <c r="BR614" s="2"/>
      <c r="BS614" s="2"/>
      <c r="BT614" s="2"/>
      <c r="BU614" s="2">
        <v>0</v>
      </c>
      <c r="BV614" s="2"/>
      <c r="BW614" s="9"/>
      <c r="BX614" s="2"/>
      <c r="BY614" s="2"/>
      <c r="BZ614" s="9"/>
      <c r="CA614" s="2"/>
      <c r="CB614" s="2"/>
      <c r="CC614" s="2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</row>
    <row r="615" spans="1:152" hidden="1" x14ac:dyDescent="0.45">
      <c r="A615" t="s">
        <v>123</v>
      </c>
      <c r="C615" s="1">
        <v>39869</v>
      </c>
      <c r="D615" s="2"/>
      <c r="E615" s="1"/>
      <c r="G615">
        <v>68</v>
      </c>
      <c r="H615" t="s">
        <v>106</v>
      </c>
      <c r="I615" s="19">
        <v>8.1</v>
      </c>
      <c r="J615">
        <v>750</v>
      </c>
      <c r="K615" s="2">
        <f t="shared" si="8"/>
        <v>164.6090534979424</v>
      </c>
      <c r="L615" s="2"/>
      <c r="M615" s="9"/>
      <c r="N615" s="19">
        <v>22.6</v>
      </c>
      <c r="O615" s="19"/>
      <c r="P615" s="19"/>
      <c r="Q615" s="2"/>
      <c r="R615" s="2"/>
      <c r="S615" s="2"/>
      <c r="T615" s="2"/>
      <c r="U615" s="2"/>
      <c r="V615" s="2"/>
      <c r="W615" s="2"/>
      <c r="X615" s="9"/>
      <c r="Y615" s="9"/>
      <c r="Z615" s="9"/>
      <c r="AA615" s="9"/>
      <c r="AB615" s="9"/>
      <c r="AC615" s="2"/>
      <c r="AD615" s="9"/>
      <c r="AE615" s="9"/>
      <c r="AF615" s="2"/>
      <c r="AG615" s="9"/>
      <c r="AH615" s="9"/>
      <c r="AI615" s="9"/>
      <c r="AJ615" s="9"/>
      <c r="AK615" s="9"/>
      <c r="AL615" s="9"/>
      <c r="AM615" s="15"/>
      <c r="AN615" s="9"/>
      <c r="AO615" s="9"/>
      <c r="AP615" s="9"/>
      <c r="AQ615" s="2"/>
      <c r="AR615" s="2"/>
      <c r="AS615" s="2"/>
      <c r="AT615" s="2"/>
      <c r="AU615" s="2"/>
      <c r="AV615" s="2"/>
      <c r="AW615" s="2"/>
      <c r="AX615" s="9"/>
      <c r="AY615" s="2"/>
      <c r="AZ615" s="2"/>
      <c r="BA615" s="2"/>
      <c r="BB615" s="9"/>
      <c r="BC615" s="19"/>
      <c r="BD615" s="2"/>
      <c r="BE615" s="2"/>
      <c r="BF615" s="19"/>
      <c r="BG615" s="19"/>
      <c r="BH615" s="19"/>
      <c r="BI615" s="19"/>
      <c r="BJ615" s="19"/>
      <c r="BK615" s="19"/>
      <c r="BL615" s="19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9"/>
      <c r="BX615" s="2"/>
      <c r="BY615" s="2"/>
      <c r="BZ615" s="9"/>
      <c r="CA615" s="2"/>
      <c r="CB615" s="2"/>
      <c r="CC615" s="2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</row>
    <row r="616" spans="1:152" hidden="1" x14ac:dyDescent="0.45">
      <c r="A616" t="s">
        <v>123</v>
      </c>
      <c r="C616" s="1">
        <v>39874</v>
      </c>
      <c r="D616" s="2"/>
      <c r="E616" s="1"/>
      <c r="G616">
        <v>73</v>
      </c>
      <c r="H616" t="s">
        <v>106</v>
      </c>
      <c r="I616" s="19">
        <v>8.1</v>
      </c>
      <c r="J616">
        <v>750</v>
      </c>
      <c r="K616" s="2">
        <f t="shared" si="8"/>
        <v>164.6090534979424</v>
      </c>
      <c r="L616" s="2"/>
      <c r="M616" s="9"/>
      <c r="N616" s="19">
        <v>21.6</v>
      </c>
      <c r="O616" s="19"/>
      <c r="P616" s="19"/>
      <c r="Q616" s="2"/>
      <c r="R616" s="2"/>
      <c r="S616" s="2"/>
      <c r="T616" s="2"/>
      <c r="U616" s="2"/>
      <c r="V616" s="2"/>
      <c r="W616" s="2"/>
      <c r="X616" s="9"/>
      <c r="Y616" s="9"/>
      <c r="Z616" s="9"/>
      <c r="AA616" s="9"/>
      <c r="AB616" s="9"/>
      <c r="AC616" s="2"/>
      <c r="AD616" s="9"/>
      <c r="AE616" s="9"/>
      <c r="AF616" s="2"/>
      <c r="AG616" s="9"/>
      <c r="AH616" s="9"/>
      <c r="AI616" s="9"/>
      <c r="AJ616" s="9"/>
      <c r="AK616" s="9"/>
      <c r="AL616" s="9"/>
      <c r="AM616" s="15"/>
      <c r="AN616" s="9"/>
      <c r="AO616" s="9"/>
      <c r="AP616" s="9"/>
      <c r="AQ616" s="2"/>
      <c r="AR616" s="2"/>
      <c r="AS616" s="2"/>
      <c r="AT616" s="2"/>
      <c r="AU616" s="2"/>
      <c r="AV616" s="2"/>
      <c r="AW616" s="2"/>
      <c r="AX616" s="9"/>
      <c r="AY616" s="2"/>
      <c r="AZ616" s="2"/>
      <c r="BA616" s="2"/>
      <c r="BB616" s="9"/>
      <c r="BC616" s="19"/>
      <c r="BD616" s="2"/>
      <c r="BE616" s="2"/>
      <c r="BF616" s="19"/>
      <c r="BG616" s="19"/>
      <c r="BH616" s="19"/>
      <c r="BI616" s="19"/>
      <c r="BJ616" s="19"/>
      <c r="BK616" s="19"/>
      <c r="BL616" s="19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9"/>
      <c r="BX616" s="2"/>
      <c r="BY616" s="2"/>
      <c r="BZ616" s="9"/>
      <c r="CA616" s="2"/>
      <c r="CB616" s="2"/>
      <c r="CC616" s="2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</row>
    <row r="617" spans="1:152" hidden="1" x14ac:dyDescent="0.45">
      <c r="A617" t="s">
        <v>123</v>
      </c>
      <c r="C617" s="1">
        <v>39876</v>
      </c>
      <c r="D617" s="2"/>
      <c r="E617" s="1"/>
      <c r="G617" s="2">
        <v>75</v>
      </c>
      <c r="H617" t="s">
        <v>106</v>
      </c>
      <c r="I617" s="19">
        <v>8.1</v>
      </c>
      <c r="J617">
        <v>750</v>
      </c>
      <c r="K617" s="2">
        <f t="shared" si="8"/>
        <v>164.6090534979424</v>
      </c>
      <c r="L617" s="2"/>
      <c r="M617" s="9"/>
      <c r="N617" s="9"/>
      <c r="O617" s="9"/>
      <c r="P617" s="9"/>
      <c r="Q617" s="2"/>
      <c r="R617" s="2"/>
      <c r="S617" s="2"/>
      <c r="T617" s="2"/>
      <c r="U617" s="2"/>
      <c r="V617" s="2"/>
      <c r="W617" s="2"/>
      <c r="X617" s="9"/>
      <c r="Y617" s="9"/>
      <c r="Z617" s="9"/>
      <c r="AA617" s="9"/>
      <c r="AB617" s="9"/>
      <c r="AC617" s="2">
        <v>467.97419007004754</v>
      </c>
      <c r="AD617" s="9"/>
      <c r="AE617" s="9"/>
      <c r="AF617" s="2">
        <v>202.58166181564573</v>
      </c>
      <c r="AG617" s="9">
        <v>2.99549634113556</v>
      </c>
      <c r="AH617" s="9"/>
      <c r="AI617" s="9"/>
      <c r="AJ617" s="9"/>
      <c r="AK617" s="9"/>
      <c r="AL617" s="9"/>
      <c r="AM617" s="15">
        <f>AG617/AF617</f>
        <v>1.4786611553525189E-2</v>
      </c>
      <c r="AN617" s="9"/>
      <c r="AO617" s="9"/>
      <c r="AP617" s="9"/>
      <c r="AQ617" s="2">
        <v>22.790864348380435</v>
      </c>
      <c r="AR617" s="2"/>
      <c r="AS617" s="2">
        <v>21.747474804150702</v>
      </c>
      <c r="AT617" s="2"/>
      <c r="AU617" s="2">
        <v>0</v>
      </c>
      <c r="AV617" s="2">
        <v>0</v>
      </c>
      <c r="AW617" s="2">
        <v>44.538339152531137</v>
      </c>
      <c r="AX617" s="9"/>
      <c r="AY617" s="2"/>
      <c r="AZ617" s="2">
        <f>AC617+AF617+AW617</f>
        <v>715.09419103822438</v>
      </c>
      <c r="BA617" s="2"/>
      <c r="BB617" s="9">
        <f>AW617/AZ617</f>
        <v>6.228317851088571E-2</v>
      </c>
      <c r="BC617" s="19"/>
      <c r="BD617" s="2"/>
      <c r="BE617" s="2"/>
      <c r="BF617" s="19"/>
      <c r="BG617" s="19"/>
      <c r="BH617" s="19"/>
      <c r="BI617" s="19"/>
      <c r="BJ617" s="9">
        <f>AC617/AZ617</f>
        <v>0.65442314583846561</v>
      </c>
      <c r="BK617" s="9">
        <f>AF617/AZ617</f>
        <v>0.28329367565064867</v>
      </c>
      <c r="BL617" s="9">
        <f>AW617/AZ617</f>
        <v>6.228317851088571E-2</v>
      </c>
      <c r="BM617" s="2">
        <v>285.86952222475378</v>
      </c>
      <c r="BN617" s="2">
        <v>273.51878048788956</v>
      </c>
      <c r="BO617" s="2">
        <v>12.350741736864228</v>
      </c>
      <c r="BP617" s="2">
        <v>0</v>
      </c>
      <c r="BQ617" s="2"/>
      <c r="BR617" s="2"/>
      <c r="BS617" s="2"/>
      <c r="BT617" s="2"/>
      <c r="BU617" s="2">
        <v>0</v>
      </c>
      <c r="BV617" s="2"/>
      <c r="BW617" s="9"/>
      <c r="BX617" s="2"/>
      <c r="BY617" s="2"/>
      <c r="BZ617" s="9"/>
      <c r="CA617" s="2"/>
      <c r="CB617" s="2"/>
      <c r="CC617" s="2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</row>
    <row r="618" spans="1:152" hidden="1" x14ac:dyDescent="0.45">
      <c r="A618" t="s">
        <v>123</v>
      </c>
      <c r="C618" s="1">
        <v>39884</v>
      </c>
      <c r="D618" s="2"/>
      <c r="E618" s="1"/>
      <c r="G618">
        <v>83</v>
      </c>
      <c r="H618" t="s">
        <v>106</v>
      </c>
      <c r="I618" s="19">
        <v>8.1</v>
      </c>
      <c r="J618">
        <v>750</v>
      </c>
      <c r="K618" s="2">
        <f t="shared" si="8"/>
        <v>164.6090534979424</v>
      </c>
      <c r="L618" s="2"/>
      <c r="M618" s="9"/>
      <c r="N618" s="19">
        <v>22.2</v>
      </c>
      <c r="O618" s="19"/>
      <c r="P618" s="19"/>
      <c r="Q618" s="2"/>
      <c r="R618" s="2"/>
      <c r="S618" s="2"/>
      <c r="T618" s="2"/>
      <c r="U618" s="2"/>
      <c r="V618" s="2"/>
      <c r="W618" s="2"/>
      <c r="X618" s="9"/>
      <c r="Y618" s="9"/>
      <c r="Z618" s="9"/>
      <c r="AA618" s="9"/>
      <c r="AB618" s="9"/>
      <c r="AC618" s="2"/>
      <c r="AD618" s="9"/>
      <c r="AE618" s="9"/>
      <c r="AF618" s="2"/>
      <c r="AG618" s="9"/>
      <c r="AH618" s="9"/>
      <c r="AI618" s="9"/>
      <c r="AJ618" s="9"/>
      <c r="AK618" s="9"/>
      <c r="AL618" s="9"/>
      <c r="AM618" s="15"/>
      <c r="AN618" s="9"/>
      <c r="AO618" s="9"/>
      <c r="AP618" s="9"/>
      <c r="AQ618" s="2"/>
      <c r="AR618" s="2"/>
      <c r="AS618" s="2"/>
      <c r="AT618" s="2"/>
      <c r="AU618" s="2"/>
      <c r="AV618" s="2"/>
      <c r="AW618" s="2"/>
      <c r="AX618" s="9"/>
      <c r="AY618" s="2"/>
      <c r="AZ618" s="2"/>
      <c r="BA618" s="2"/>
      <c r="BB618" s="9"/>
      <c r="BC618" s="19"/>
      <c r="BD618" s="2"/>
      <c r="BE618" s="2"/>
      <c r="BF618" s="19"/>
      <c r="BG618" s="19"/>
      <c r="BH618" s="19"/>
      <c r="BI618" s="19"/>
      <c r="BJ618" s="19"/>
      <c r="BK618" s="19"/>
      <c r="BL618" s="19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9"/>
      <c r="BX618" s="2"/>
      <c r="BY618" s="2"/>
      <c r="BZ618" s="9"/>
      <c r="CA618" s="2"/>
      <c r="CB618" s="2"/>
      <c r="CC618" s="2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</row>
    <row r="619" spans="1:152" hidden="1" x14ac:dyDescent="0.45">
      <c r="A619" t="s">
        <v>123</v>
      </c>
      <c r="C619" s="1">
        <v>39888</v>
      </c>
      <c r="D619" s="2"/>
      <c r="E619" s="1"/>
      <c r="G619" s="2">
        <v>87</v>
      </c>
      <c r="H619" t="s">
        <v>106</v>
      </c>
      <c r="I619" s="19">
        <v>8.1</v>
      </c>
      <c r="J619">
        <v>750</v>
      </c>
      <c r="K619" s="2">
        <f t="shared" si="8"/>
        <v>164.6090534979424</v>
      </c>
      <c r="L619" s="2"/>
      <c r="M619" s="9"/>
      <c r="N619" s="9"/>
      <c r="O619" s="9"/>
      <c r="P619" s="9"/>
      <c r="Q619" s="2"/>
      <c r="R619" s="2"/>
      <c r="S619" s="2"/>
      <c r="T619" s="2"/>
      <c r="U619" s="2"/>
      <c r="V619" s="2"/>
      <c r="W619" s="2"/>
      <c r="X619" s="9"/>
      <c r="Y619" s="9"/>
      <c r="Z619" s="9"/>
      <c r="AA619" s="9"/>
      <c r="AB619" s="9"/>
      <c r="AC619" s="2">
        <v>643.56562806910415</v>
      </c>
      <c r="AD619" s="9"/>
      <c r="AE619" s="9"/>
      <c r="AF619" s="2">
        <v>250.843102436489</v>
      </c>
      <c r="AG619" s="9">
        <v>3.9203664209028188</v>
      </c>
      <c r="AH619" s="9"/>
      <c r="AI619" s="9"/>
      <c r="AJ619" s="9"/>
      <c r="AK619" s="9"/>
      <c r="AL619" s="9"/>
      <c r="AM619" s="15">
        <f>AG619/AF619</f>
        <v>1.5628759104091439E-2</v>
      </c>
      <c r="AN619" s="9"/>
      <c r="AO619" s="9"/>
      <c r="AP619" s="9"/>
      <c r="AQ619" s="2">
        <v>42.670516241269709</v>
      </c>
      <c r="AR619" s="2"/>
      <c r="AS619" s="2">
        <v>53.306537207029479</v>
      </c>
      <c r="AT619" s="2"/>
      <c r="AU619" s="2">
        <v>0</v>
      </c>
      <c r="AV619" s="2">
        <v>0</v>
      </c>
      <c r="AW619" s="2">
        <v>95.977053448299188</v>
      </c>
      <c r="AX619" s="9"/>
      <c r="AY619" s="2"/>
      <c r="AZ619" s="2">
        <f>AC619+AF619+AW619</f>
        <v>990.38578395389243</v>
      </c>
      <c r="BA619" s="2"/>
      <c r="BB619" s="9">
        <f>AW619/AZ619</f>
        <v>9.6908755157139259E-2</v>
      </c>
      <c r="BC619" s="19"/>
      <c r="BD619" s="2"/>
      <c r="BE619" s="2"/>
      <c r="BF619" s="19"/>
      <c r="BG619" s="19"/>
      <c r="BH619" s="19"/>
      <c r="BI619" s="19"/>
      <c r="BJ619" s="9">
        <f>AC619/AZ619</f>
        <v>0.64981307132642108</v>
      </c>
      <c r="BK619" s="9">
        <f>AF619/AZ619</f>
        <v>0.25327817351643955</v>
      </c>
      <c r="BL619" s="9">
        <f>AW619/AZ619</f>
        <v>9.6908755157139259E-2</v>
      </c>
      <c r="BM619" s="2">
        <v>358.78241160654079</v>
      </c>
      <c r="BN619" s="2">
        <v>266.60918134360259</v>
      </c>
      <c r="BO619" s="2">
        <v>92.173230262938191</v>
      </c>
      <c r="BP619" s="2">
        <v>0</v>
      </c>
      <c r="BQ619" s="2"/>
      <c r="BR619" s="2"/>
      <c r="BS619" s="2"/>
      <c r="BT619" s="2"/>
      <c r="BU619" s="2">
        <v>0</v>
      </c>
      <c r="BV619" s="2"/>
      <c r="BW619" s="9"/>
      <c r="BX619" s="2"/>
      <c r="BY619" s="2"/>
      <c r="BZ619" s="9"/>
      <c r="CA619" s="2"/>
      <c r="CB619" s="2"/>
      <c r="CC619" s="2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</row>
    <row r="620" spans="1:152" hidden="1" x14ac:dyDescent="0.45">
      <c r="A620" t="s">
        <v>123</v>
      </c>
      <c r="C620" s="1">
        <v>39895</v>
      </c>
      <c r="D620" s="2"/>
      <c r="E620" s="1"/>
      <c r="G620">
        <v>94</v>
      </c>
      <c r="H620" t="s">
        <v>106</v>
      </c>
      <c r="I620" s="19">
        <v>8.1</v>
      </c>
      <c r="J620">
        <v>750</v>
      </c>
      <c r="K620" s="2">
        <f t="shared" si="8"/>
        <v>164.6090534979424</v>
      </c>
      <c r="L620" s="2"/>
      <c r="M620" s="9"/>
      <c r="N620" s="19">
        <v>25.45</v>
      </c>
      <c r="O620" s="19"/>
      <c r="P620" s="19"/>
      <c r="Q620" s="2"/>
      <c r="R620" s="2"/>
      <c r="S620" s="2"/>
      <c r="T620" s="2"/>
      <c r="U620" s="2"/>
      <c r="V620" s="2"/>
      <c r="W620" s="2"/>
      <c r="X620" s="9"/>
      <c r="Y620" s="9"/>
      <c r="Z620" s="9"/>
      <c r="AA620" s="9"/>
      <c r="AB620" s="9"/>
      <c r="AC620" s="2"/>
      <c r="AD620" s="9"/>
      <c r="AE620" s="9"/>
      <c r="AF620" s="2"/>
      <c r="AG620" s="9"/>
      <c r="AH620" s="9"/>
      <c r="AI620" s="9"/>
      <c r="AJ620" s="9"/>
      <c r="AK620" s="9"/>
      <c r="AL620" s="9"/>
      <c r="AM620" s="15"/>
      <c r="AN620" s="9"/>
      <c r="AO620" s="9"/>
      <c r="AP620" s="9"/>
      <c r="AQ620" s="2"/>
      <c r="AR620" s="2"/>
      <c r="AS620" s="2"/>
      <c r="AT620" s="2"/>
      <c r="AU620" s="2"/>
      <c r="AV620" s="2"/>
      <c r="AW620" s="2"/>
      <c r="AX620" s="9"/>
      <c r="AY620" s="2"/>
      <c r="AZ620" s="2"/>
      <c r="BA620" s="2"/>
      <c r="BB620" s="9"/>
      <c r="BC620" s="19"/>
      <c r="BD620" s="2"/>
      <c r="BE620" s="2"/>
      <c r="BF620" s="19"/>
      <c r="BG620" s="19"/>
      <c r="BH620" s="19"/>
      <c r="BI620" s="19"/>
      <c r="BJ620" s="19"/>
      <c r="BK620" s="19"/>
      <c r="BL620" s="19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9"/>
      <c r="BX620" s="2"/>
      <c r="BY620" s="2"/>
      <c r="BZ620" s="9"/>
      <c r="CA620" s="2"/>
      <c r="CB620" s="2"/>
      <c r="CC620" s="2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</row>
    <row r="621" spans="1:152" hidden="1" x14ac:dyDescent="0.45">
      <c r="A621" t="s">
        <v>123</v>
      </c>
      <c r="C621" s="1">
        <v>39904</v>
      </c>
      <c r="D621" s="2"/>
      <c r="E621" s="1"/>
      <c r="G621" s="2">
        <v>103</v>
      </c>
      <c r="H621" t="s">
        <v>106</v>
      </c>
      <c r="I621" s="19">
        <v>8.1</v>
      </c>
      <c r="J621">
        <v>750</v>
      </c>
      <c r="K621" s="2">
        <f t="shared" si="8"/>
        <v>164.6090534979424</v>
      </c>
      <c r="L621" s="2"/>
      <c r="M621" s="9"/>
      <c r="N621" s="9"/>
      <c r="O621" s="9"/>
      <c r="P621" s="9"/>
      <c r="Q621" s="2"/>
      <c r="R621" s="2"/>
      <c r="S621" s="2"/>
      <c r="T621" s="2"/>
      <c r="U621" s="2"/>
      <c r="V621" s="2"/>
      <c r="W621" s="2"/>
      <c r="X621" s="9"/>
      <c r="Y621" s="9"/>
      <c r="Z621" s="9"/>
      <c r="AA621" s="9"/>
      <c r="AB621" s="9"/>
      <c r="AC621" s="2">
        <v>616.93003633747708</v>
      </c>
      <c r="AD621" s="9"/>
      <c r="AE621" s="9"/>
      <c r="AF621" s="2">
        <v>265.79130947379656</v>
      </c>
      <c r="AG621" s="9">
        <v>3.3061030834449245</v>
      </c>
      <c r="AH621" s="9"/>
      <c r="AI621" s="9"/>
      <c r="AJ621" s="9"/>
      <c r="AK621" s="9"/>
      <c r="AL621" s="9"/>
      <c r="AM621" s="15">
        <f>AG621/AF621</f>
        <v>1.2438717766921051E-2</v>
      </c>
      <c r="AN621" s="9"/>
      <c r="AO621" s="9"/>
      <c r="AP621" s="9"/>
      <c r="AQ621" s="2">
        <v>7.4095902119759058</v>
      </c>
      <c r="AR621" s="2"/>
      <c r="AS621" s="2">
        <v>288.79089763850902</v>
      </c>
      <c r="AT621" s="2"/>
      <c r="AU621" s="2">
        <v>0</v>
      </c>
      <c r="AV621" s="2">
        <v>0</v>
      </c>
      <c r="AW621" s="2">
        <v>296.20048785048493</v>
      </c>
      <c r="AX621" s="9"/>
      <c r="AY621" s="2"/>
      <c r="AZ621" s="2">
        <f>AC621+AF621+AW621</f>
        <v>1178.9218336617587</v>
      </c>
      <c r="BA621" s="2"/>
      <c r="BB621" s="9">
        <f>AW621/AZ621</f>
        <v>0.25124692697435191</v>
      </c>
      <c r="BC621" s="19"/>
      <c r="BD621" s="2"/>
      <c r="BE621" s="2"/>
      <c r="BF621" s="19"/>
      <c r="BG621" s="19"/>
      <c r="BH621" s="19"/>
      <c r="BI621" s="19"/>
      <c r="BJ621" s="9">
        <f>AC621/AZ621</f>
        <v>0.52330020423939216</v>
      </c>
      <c r="BK621" s="9">
        <f>AF621/AZ621</f>
        <v>0.22545286878625578</v>
      </c>
      <c r="BL621" s="9">
        <f>AW621/AZ621</f>
        <v>0.25124692697435191</v>
      </c>
      <c r="BM621" s="2">
        <v>204.96034434696429</v>
      </c>
      <c r="BN621" s="2">
        <v>57.213797423815379</v>
      </c>
      <c r="BO621" s="2">
        <v>147.74654692314891</v>
      </c>
      <c r="BP621" s="2">
        <v>0</v>
      </c>
      <c r="BQ621" s="2"/>
      <c r="BR621" s="2"/>
      <c r="BS621" s="2"/>
      <c r="BT621" s="2"/>
      <c r="BU621" s="2">
        <v>0</v>
      </c>
      <c r="BV621" s="2"/>
      <c r="BW621" s="9"/>
      <c r="BX621" s="2"/>
      <c r="BY621" s="2"/>
      <c r="BZ621" s="9"/>
      <c r="CA621" s="2"/>
      <c r="CB621" s="2"/>
      <c r="CC621" s="2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</row>
    <row r="622" spans="1:152" hidden="1" x14ac:dyDescent="0.45">
      <c r="A622" t="s">
        <v>123</v>
      </c>
      <c r="C622" s="1">
        <v>39908</v>
      </c>
      <c r="D622" s="2"/>
      <c r="E622" s="1"/>
      <c r="G622">
        <v>107</v>
      </c>
      <c r="H622" t="s">
        <v>106</v>
      </c>
      <c r="I622" s="19">
        <v>8.1</v>
      </c>
      <c r="J622">
        <v>750</v>
      </c>
      <c r="K622" s="2">
        <f t="shared" si="8"/>
        <v>164.6090534979424</v>
      </c>
      <c r="L622" s="2"/>
      <c r="M622" s="9"/>
      <c r="N622" s="19">
        <v>28.5</v>
      </c>
      <c r="O622" s="19"/>
      <c r="P622" s="19"/>
      <c r="Q622" s="2"/>
      <c r="R622" s="2"/>
      <c r="S622" s="2"/>
      <c r="T622" s="2"/>
      <c r="U622" s="2"/>
      <c r="V622" s="2"/>
      <c r="W622" s="2"/>
      <c r="X622" s="9"/>
      <c r="Y622" s="9"/>
      <c r="Z622" s="9"/>
      <c r="AA622" s="9"/>
      <c r="AB622" s="9"/>
      <c r="AC622" s="2"/>
      <c r="AD622" s="9"/>
      <c r="AE622" s="9"/>
      <c r="AF622" s="2"/>
      <c r="AG622" s="9"/>
      <c r="AH622" s="9"/>
      <c r="AI622" s="9"/>
      <c r="AJ622" s="9"/>
      <c r="AK622" s="9"/>
      <c r="AL622" s="9"/>
      <c r="AM622" s="15"/>
      <c r="AN622" s="9"/>
      <c r="AO622" s="9"/>
      <c r="AP622" s="9"/>
      <c r="AQ622" s="2"/>
      <c r="AR622" s="2"/>
      <c r="AS622" s="2"/>
      <c r="AT622" s="2"/>
      <c r="AU622" s="2"/>
      <c r="AV622" s="2"/>
      <c r="AW622" s="2"/>
      <c r="AX622" s="9"/>
      <c r="AY622" s="2"/>
      <c r="AZ622" s="2"/>
      <c r="BA622" s="2"/>
      <c r="BB622" s="9"/>
      <c r="BC622" s="19"/>
      <c r="BD622" s="2"/>
      <c r="BE622" s="2"/>
      <c r="BF622" s="19"/>
      <c r="BG622" s="19"/>
      <c r="BH622" s="19"/>
      <c r="BI622" s="19"/>
      <c r="BJ622" s="19"/>
      <c r="BK622" s="19"/>
      <c r="BL622" s="19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9"/>
      <c r="BX622" s="2"/>
      <c r="BY622" s="2"/>
      <c r="BZ622" s="9"/>
      <c r="CA622" s="2"/>
      <c r="CB622" s="2"/>
      <c r="CC622" s="2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</row>
    <row r="623" spans="1:152" hidden="1" x14ac:dyDescent="0.45">
      <c r="A623" t="s">
        <v>123</v>
      </c>
      <c r="C623" s="1">
        <v>39911</v>
      </c>
      <c r="D623" s="2"/>
      <c r="E623" s="1"/>
      <c r="G623">
        <v>110</v>
      </c>
      <c r="H623" t="s">
        <v>106</v>
      </c>
      <c r="I623" s="19">
        <v>8.1</v>
      </c>
      <c r="J623">
        <v>750</v>
      </c>
      <c r="K623" s="2">
        <f t="shared" si="8"/>
        <v>164.6090534979424</v>
      </c>
      <c r="L623" s="2"/>
      <c r="M623" s="9"/>
      <c r="N623" s="9"/>
      <c r="O623" s="9"/>
      <c r="P623" s="9"/>
      <c r="Q623" s="2"/>
      <c r="R623" s="2"/>
      <c r="S623" s="2"/>
      <c r="T623" s="2"/>
      <c r="U623" s="2"/>
      <c r="V623" s="2"/>
      <c r="W623" s="2"/>
      <c r="X623" s="9"/>
      <c r="Y623" s="9"/>
      <c r="Z623" s="9"/>
      <c r="AA623" s="9"/>
      <c r="AB623" s="9"/>
      <c r="AC623" s="2"/>
      <c r="AD623" s="9"/>
      <c r="AE623" s="9"/>
      <c r="AF623" s="2"/>
      <c r="AG623" s="9"/>
      <c r="AH623" s="9"/>
      <c r="AI623" s="9"/>
      <c r="AJ623" s="9"/>
      <c r="AK623" s="9"/>
      <c r="AL623" s="9"/>
      <c r="AM623" s="15"/>
      <c r="AN623" s="9"/>
      <c r="AO623" s="9"/>
      <c r="AP623" s="9"/>
      <c r="AQ623" s="2"/>
      <c r="AR623" s="2"/>
      <c r="AS623" s="2"/>
      <c r="AT623" s="2"/>
      <c r="AU623" s="2"/>
      <c r="AV623" s="2"/>
      <c r="AW623" s="2"/>
      <c r="AX623" s="9"/>
      <c r="AY623" s="2"/>
      <c r="AZ623" s="2"/>
      <c r="BA623" s="2"/>
      <c r="BB623" s="9"/>
      <c r="BC623" s="19"/>
      <c r="BD623" s="2"/>
      <c r="BE623" s="2"/>
      <c r="BF623" s="19"/>
      <c r="BG623" s="19"/>
      <c r="BH623" s="19"/>
      <c r="BI623" s="19"/>
      <c r="BJ623" s="19"/>
      <c r="BK623" s="19"/>
      <c r="BL623" s="19"/>
      <c r="BM623" s="2"/>
      <c r="BN623" s="2"/>
      <c r="BO623" s="2"/>
      <c r="BP623" s="2"/>
      <c r="BQ623" s="2"/>
      <c r="BR623" s="2"/>
      <c r="BS623" s="2"/>
      <c r="BT623" s="2"/>
      <c r="BU623" s="2"/>
      <c r="BV623" s="2">
        <v>2.639233216858297</v>
      </c>
      <c r="BW623" s="9">
        <v>4.2249999999999996</v>
      </c>
      <c r="BX623" s="2"/>
      <c r="BY623" s="2"/>
      <c r="BZ623" s="9"/>
      <c r="CA623" s="2"/>
      <c r="CB623" s="2"/>
      <c r="CC623" s="2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</row>
    <row r="624" spans="1:152" hidden="1" x14ac:dyDescent="0.45">
      <c r="A624" t="s">
        <v>123</v>
      </c>
      <c r="C624" s="1">
        <v>39920</v>
      </c>
      <c r="D624" s="2"/>
      <c r="E624" s="1"/>
      <c r="G624">
        <v>119</v>
      </c>
      <c r="H624" t="s">
        <v>106</v>
      </c>
      <c r="I624" s="19">
        <v>8.1</v>
      </c>
      <c r="J624">
        <v>750</v>
      </c>
      <c r="K624" s="2">
        <f t="shared" si="8"/>
        <v>164.6090534979424</v>
      </c>
      <c r="L624" s="2"/>
      <c r="M624" s="9"/>
      <c r="N624" s="9"/>
      <c r="O624" s="9"/>
      <c r="P624" s="9"/>
      <c r="Q624" s="2"/>
      <c r="R624" s="2"/>
      <c r="S624" s="2"/>
      <c r="T624" s="2"/>
      <c r="U624" s="2"/>
      <c r="V624" s="2"/>
      <c r="W624" s="2"/>
      <c r="X624" s="9"/>
      <c r="Y624" s="9"/>
      <c r="Z624" s="9"/>
      <c r="AA624" s="9"/>
      <c r="AB624" s="9"/>
      <c r="AC624" s="2"/>
      <c r="AD624" s="9"/>
      <c r="AE624" s="9"/>
      <c r="AF624" s="2"/>
      <c r="AG624" s="9"/>
      <c r="AH624" s="9"/>
      <c r="AI624" s="9"/>
      <c r="AJ624" s="9"/>
      <c r="AK624" s="9"/>
      <c r="AL624" s="9"/>
      <c r="AM624" s="15"/>
      <c r="AN624" s="9"/>
      <c r="AO624" s="9"/>
      <c r="AP624" s="9"/>
      <c r="AQ624" s="2"/>
      <c r="AR624" s="2"/>
      <c r="AS624" s="2"/>
      <c r="AT624" s="2"/>
      <c r="AU624" s="2"/>
      <c r="AV624" s="2"/>
      <c r="AW624" s="2"/>
      <c r="AX624" s="9"/>
      <c r="AY624" s="2"/>
      <c r="AZ624" s="2"/>
      <c r="BA624" s="2"/>
      <c r="BB624" s="9"/>
      <c r="BC624" s="19"/>
      <c r="BD624" s="2"/>
      <c r="BE624" s="2"/>
      <c r="BF624" s="19"/>
      <c r="BG624" s="19"/>
      <c r="BH624" s="19"/>
      <c r="BI624" s="19"/>
      <c r="BJ624" s="19"/>
      <c r="BK624" s="19"/>
      <c r="BL624" s="19"/>
      <c r="BM624" s="2"/>
      <c r="BN624" s="2"/>
      <c r="BO624" s="2"/>
      <c r="BP624" s="2"/>
      <c r="BQ624" s="2"/>
      <c r="BR624" s="2"/>
      <c r="BS624" s="2"/>
      <c r="BT624" s="2"/>
      <c r="BU624" s="2"/>
      <c r="BV624" s="2">
        <v>3.8963827669002673</v>
      </c>
      <c r="BW624" s="9">
        <v>4.0250000000000004</v>
      </c>
      <c r="BX624" s="2"/>
      <c r="BY624" s="2"/>
      <c r="BZ624" s="9"/>
      <c r="CA624" s="2"/>
      <c r="CB624" s="2"/>
      <c r="CC624" s="2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</row>
    <row r="625" spans="1:152" hidden="1" x14ac:dyDescent="0.45">
      <c r="A625" t="s">
        <v>123</v>
      </c>
      <c r="C625" s="1">
        <v>39922</v>
      </c>
      <c r="D625" s="2">
        <v>8</v>
      </c>
      <c r="E625" t="s">
        <v>197</v>
      </c>
      <c r="F625" t="s">
        <v>14</v>
      </c>
      <c r="G625">
        <v>121</v>
      </c>
      <c r="H625" t="s">
        <v>106</v>
      </c>
      <c r="I625" s="19">
        <v>8.1</v>
      </c>
      <c r="J625">
        <v>750</v>
      </c>
      <c r="K625" s="2">
        <f t="shared" si="8"/>
        <v>164.6090534979424</v>
      </c>
      <c r="L625" s="2"/>
      <c r="M625" s="9"/>
      <c r="N625" s="9"/>
      <c r="O625" s="9"/>
      <c r="P625" s="9"/>
      <c r="Q625" s="2"/>
      <c r="R625" s="2"/>
      <c r="S625" s="2"/>
      <c r="T625" s="2"/>
      <c r="U625" s="2">
        <v>121</v>
      </c>
      <c r="V625" s="2"/>
      <c r="W625" s="2"/>
      <c r="X625" s="9"/>
      <c r="Y625" s="9"/>
      <c r="Z625" s="9"/>
      <c r="AA625" s="9"/>
      <c r="AB625" s="9"/>
      <c r="AC625" s="2"/>
      <c r="AD625" s="9"/>
      <c r="AE625" s="9"/>
      <c r="AF625" s="2"/>
      <c r="AG625" s="9"/>
      <c r="AH625" s="9"/>
      <c r="AI625" s="9"/>
      <c r="AJ625" s="9"/>
      <c r="AK625" s="9"/>
      <c r="AL625" s="9"/>
      <c r="AM625" s="15"/>
      <c r="AN625" s="9"/>
      <c r="AO625" s="9"/>
      <c r="AP625" s="9"/>
      <c r="AQ625" s="2"/>
      <c r="AR625" s="2"/>
      <c r="AS625" s="2"/>
      <c r="AT625" s="2"/>
      <c r="AU625" s="2"/>
      <c r="AV625" s="2"/>
      <c r="AW625" s="2"/>
      <c r="AX625" s="9"/>
      <c r="AY625" s="2"/>
      <c r="AZ625" s="2"/>
      <c r="BA625" s="2"/>
      <c r="BB625" s="9"/>
      <c r="BC625" s="19"/>
      <c r="BD625" s="2"/>
      <c r="BE625" s="2"/>
      <c r="BF625" s="19"/>
      <c r="BG625" s="19"/>
      <c r="BH625" s="19"/>
      <c r="BI625" s="19"/>
      <c r="BJ625" s="19"/>
      <c r="BK625" s="19"/>
      <c r="BL625" s="19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9"/>
      <c r="BX625" s="2"/>
      <c r="BY625" s="2"/>
      <c r="BZ625" s="9"/>
      <c r="CA625" s="2"/>
      <c r="CB625" s="2"/>
      <c r="CC625" s="2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</row>
    <row r="626" spans="1:152" hidden="1" x14ac:dyDescent="0.45">
      <c r="A626" t="s">
        <v>123</v>
      </c>
      <c r="C626" s="1">
        <v>39925</v>
      </c>
      <c r="D626" s="2"/>
      <c r="E626" s="1"/>
      <c r="G626">
        <v>124</v>
      </c>
      <c r="H626" t="s">
        <v>106</v>
      </c>
      <c r="I626" s="19">
        <v>8.1</v>
      </c>
      <c r="J626">
        <v>750</v>
      </c>
      <c r="K626" s="2">
        <f t="shared" si="8"/>
        <v>164.6090534979424</v>
      </c>
      <c r="L626" s="2"/>
      <c r="M626" s="9"/>
      <c r="N626" s="9"/>
      <c r="O626" s="9"/>
      <c r="P626" s="9"/>
      <c r="Q626" s="2"/>
      <c r="R626" s="2"/>
      <c r="S626" s="2"/>
      <c r="T626" s="2"/>
      <c r="U626" s="2"/>
      <c r="V626" s="2"/>
      <c r="W626" s="2"/>
      <c r="X626" s="9"/>
      <c r="Y626" s="9"/>
      <c r="Z626" s="9"/>
      <c r="AA626" s="9"/>
      <c r="AB626" s="9"/>
      <c r="AC626" s="2"/>
      <c r="AD626" s="9"/>
      <c r="AE626" s="9"/>
      <c r="AF626" s="2"/>
      <c r="AG626" s="9"/>
      <c r="AH626" s="9"/>
      <c r="AI626" s="9"/>
      <c r="AJ626" s="9"/>
      <c r="AK626" s="9"/>
      <c r="AL626" s="9"/>
      <c r="AM626" s="15"/>
      <c r="AN626" s="9"/>
      <c r="AO626" s="9"/>
      <c r="AP626" s="9"/>
      <c r="AQ626" s="2"/>
      <c r="AR626" s="2"/>
      <c r="AS626" s="2"/>
      <c r="AT626" s="2"/>
      <c r="AU626" s="2"/>
      <c r="AV626" s="2"/>
      <c r="AW626" s="2"/>
      <c r="AX626" s="9"/>
      <c r="AY626" s="2"/>
      <c r="AZ626" s="2"/>
      <c r="BA626" s="2"/>
      <c r="BB626" s="9"/>
      <c r="BC626" s="19"/>
      <c r="BD626" s="2"/>
      <c r="BE626" s="2"/>
      <c r="BF626" s="19"/>
      <c r="BG626" s="19"/>
      <c r="BH626" s="19"/>
      <c r="BI626" s="19"/>
      <c r="BJ626" s="19"/>
      <c r="BK626" s="19"/>
      <c r="BL626" s="19"/>
      <c r="BM626" s="2"/>
      <c r="BN626" s="2"/>
      <c r="BO626" s="2"/>
      <c r="BP626" s="2"/>
      <c r="BQ626" s="2"/>
      <c r="BR626" s="2"/>
      <c r="BS626" s="2"/>
      <c r="BT626" s="2"/>
      <c r="BU626" s="2"/>
      <c r="BV626" s="2">
        <v>4.5600952622640403</v>
      </c>
      <c r="BW626" s="9">
        <v>4.25</v>
      </c>
      <c r="BX626" s="2"/>
      <c r="BY626" s="2"/>
      <c r="BZ626" s="9"/>
      <c r="CA626" s="2"/>
      <c r="CB626" s="2"/>
      <c r="CC626" s="2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</row>
    <row r="627" spans="1:152" hidden="1" x14ac:dyDescent="0.45">
      <c r="A627" t="s">
        <v>123</v>
      </c>
      <c r="C627" s="1">
        <v>39932</v>
      </c>
      <c r="D627" s="2"/>
      <c r="E627" s="1"/>
      <c r="G627" s="2">
        <v>131</v>
      </c>
      <c r="H627" t="s">
        <v>106</v>
      </c>
      <c r="I627" s="19">
        <v>8.1</v>
      </c>
      <c r="J627">
        <v>750</v>
      </c>
      <c r="K627" s="2">
        <f t="shared" si="8"/>
        <v>164.6090534979424</v>
      </c>
      <c r="L627" s="2"/>
      <c r="M627" s="9"/>
      <c r="N627" s="9"/>
      <c r="O627" s="9"/>
      <c r="P627" s="9"/>
      <c r="Q627" s="2"/>
      <c r="R627" s="2"/>
      <c r="S627" s="2"/>
      <c r="T627" s="2"/>
      <c r="U627" s="2"/>
      <c r="V627" s="2"/>
      <c r="W627" s="2"/>
      <c r="X627" s="9"/>
      <c r="Y627" s="9"/>
      <c r="Z627" s="9"/>
      <c r="AA627" s="9"/>
      <c r="AB627" s="9"/>
      <c r="AC627" s="2">
        <v>520.39778099992031</v>
      </c>
      <c r="AD627" s="9"/>
      <c r="AE627" s="9"/>
      <c r="AF627" s="2">
        <v>199.87373450784867</v>
      </c>
      <c r="AG627" s="9">
        <v>2.5328815263838935</v>
      </c>
      <c r="AH627" s="9"/>
      <c r="AI627" s="9"/>
      <c r="AJ627" s="9"/>
      <c r="AK627" s="9"/>
      <c r="AL627" s="9"/>
      <c r="AM627" s="15">
        <f>AG627/AF627</f>
        <v>1.2672408071128686E-2</v>
      </c>
      <c r="AN627" s="9"/>
      <c r="AO627" s="9"/>
      <c r="AP627" s="9"/>
      <c r="AQ627" s="2">
        <v>0</v>
      </c>
      <c r="AR627" s="2"/>
      <c r="AS627" s="2">
        <v>626.16160626612145</v>
      </c>
      <c r="AT627" s="2"/>
      <c r="AU627" s="2">
        <v>5.9090383949886984</v>
      </c>
      <c r="AV627" s="2">
        <v>41.114554759427826</v>
      </c>
      <c r="AW627" s="2">
        <v>673.18519942053797</v>
      </c>
      <c r="AX627" s="9"/>
      <c r="AY627" s="2"/>
      <c r="AZ627" s="2">
        <f>AC627+AF627+AW627</f>
        <v>1393.4567149283071</v>
      </c>
      <c r="BA627" s="2"/>
      <c r="BB627" s="9">
        <f>AW627/AZ627</f>
        <v>0.48310449273996514</v>
      </c>
      <c r="BC627" s="19"/>
      <c r="BD627" s="2"/>
      <c r="BE627" s="2"/>
      <c r="BF627" s="19"/>
      <c r="BG627" s="19"/>
      <c r="BH627" s="19"/>
      <c r="BI627" s="19"/>
      <c r="BJ627" s="9">
        <f>AC627/AZ627</f>
        <v>0.3734581601457887</v>
      </c>
      <c r="BK627" s="9">
        <f>AF627/AZ627</f>
        <v>0.14343734711424611</v>
      </c>
      <c r="BL627" s="9">
        <f>AW627/AZ627</f>
        <v>0.48310449273996514</v>
      </c>
      <c r="BM627" s="2">
        <v>120.22597688538561</v>
      </c>
      <c r="BN627" s="2">
        <v>0</v>
      </c>
      <c r="BO627" s="2">
        <v>108.67917264220881</v>
      </c>
      <c r="BP627" s="2">
        <v>6.4662105072222902</v>
      </c>
      <c r="BQ627" s="2"/>
      <c r="BR627" s="2"/>
      <c r="BS627" s="2"/>
      <c r="BT627" s="2"/>
      <c r="BU627" s="2">
        <v>5.0805937359545075</v>
      </c>
      <c r="BV627" s="2">
        <v>7.5715280353459438</v>
      </c>
      <c r="BW627" s="9">
        <v>5.155555555555555</v>
      </c>
      <c r="BX627" s="2"/>
      <c r="BY627" s="2"/>
      <c r="BZ627" s="9"/>
      <c r="CA627" s="2"/>
      <c r="CB627" s="2"/>
      <c r="CC627" s="2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</row>
    <row r="628" spans="1:152" hidden="1" x14ac:dyDescent="0.45">
      <c r="A628" t="s">
        <v>123</v>
      </c>
      <c r="C628" s="1">
        <v>39939</v>
      </c>
      <c r="D628" s="2"/>
      <c r="E628" s="1"/>
      <c r="G628">
        <v>138</v>
      </c>
      <c r="H628" t="s">
        <v>106</v>
      </c>
      <c r="I628" s="19">
        <v>8.1</v>
      </c>
      <c r="J628">
        <v>750</v>
      </c>
      <c r="K628" s="2">
        <f t="shared" si="8"/>
        <v>164.6090534979424</v>
      </c>
      <c r="L628" s="2"/>
      <c r="M628" s="9"/>
      <c r="N628" s="9"/>
      <c r="O628" s="9"/>
      <c r="P628" s="9"/>
      <c r="Q628" s="2"/>
      <c r="R628" s="2"/>
      <c r="S628" s="2"/>
      <c r="T628" s="2"/>
      <c r="U628" s="2"/>
      <c r="V628" s="2"/>
      <c r="W628" s="2"/>
      <c r="X628" s="9"/>
      <c r="Y628" s="9"/>
      <c r="Z628" s="9"/>
      <c r="AA628" s="9"/>
      <c r="AB628" s="9"/>
      <c r="AC628" s="2"/>
      <c r="AD628" s="9"/>
      <c r="AE628" s="9"/>
      <c r="AF628" s="2"/>
      <c r="AG628" s="9"/>
      <c r="AH628" s="9"/>
      <c r="AI628" s="9"/>
      <c r="AJ628" s="9"/>
      <c r="AK628" s="9"/>
      <c r="AL628" s="9"/>
      <c r="AM628" s="15"/>
      <c r="AN628" s="9"/>
      <c r="AO628" s="9"/>
      <c r="AP628" s="9"/>
      <c r="AQ628" s="2"/>
      <c r="AR628" s="2"/>
      <c r="AS628" s="2"/>
      <c r="AT628" s="2"/>
      <c r="AU628" s="2"/>
      <c r="AV628" s="2"/>
      <c r="AW628" s="2"/>
      <c r="AX628" s="9"/>
      <c r="AY628" s="2"/>
      <c r="AZ628" s="2"/>
      <c r="BA628" s="2"/>
      <c r="BB628" s="9"/>
      <c r="BC628" s="19"/>
      <c r="BD628" s="2"/>
      <c r="BE628" s="2"/>
      <c r="BF628" s="19"/>
      <c r="BG628" s="19"/>
      <c r="BH628" s="19"/>
      <c r="BI628" s="19"/>
      <c r="BJ628" s="19"/>
      <c r="BK628" s="19"/>
      <c r="BL628" s="19"/>
      <c r="BM628" s="2"/>
      <c r="BN628" s="2"/>
      <c r="BO628" s="2"/>
      <c r="BP628" s="2"/>
      <c r="BQ628" s="2"/>
      <c r="BR628" s="2"/>
      <c r="BS628" s="2"/>
      <c r="BT628" s="2"/>
      <c r="BU628" s="2"/>
      <c r="BV628" s="2">
        <v>31.402710810054597</v>
      </c>
      <c r="BW628" s="9">
        <v>5.4817496944577293</v>
      </c>
      <c r="BX628" s="2"/>
      <c r="BY628" s="2"/>
      <c r="BZ628" s="9"/>
      <c r="CA628" s="2"/>
      <c r="CB628" s="2"/>
      <c r="CC628" s="2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</row>
    <row r="629" spans="1:152" hidden="1" x14ac:dyDescent="0.45">
      <c r="A629" t="s">
        <v>123</v>
      </c>
      <c r="C629" s="1">
        <v>39946</v>
      </c>
      <c r="D629" s="2"/>
      <c r="E629" s="1"/>
      <c r="G629">
        <v>145</v>
      </c>
      <c r="H629" t="s">
        <v>106</v>
      </c>
      <c r="I629" s="19">
        <v>8.1</v>
      </c>
      <c r="J629">
        <v>750</v>
      </c>
      <c r="K629" s="2">
        <f t="shared" si="8"/>
        <v>164.6090534979424</v>
      </c>
      <c r="L629" s="2"/>
      <c r="M629" s="9"/>
      <c r="N629" s="9"/>
      <c r="O629" s="9"/>
      <c r="P629" s="9"/>
      <c r="Q629" s="2"/>
      <c r="R629" s="2"/>
      <c r="S629" s="2"/>
      <c r="T629" s="2"/>
      <c r="U629" s="2"/>
      <c r="V629" s="2"/>
      <c r="W629" s="2"/>
      <c r="X629" s="9"/>
      <c r="Y629" s="9"/>
      <c r="Z629" s="9"/>
      <c r="AA629" s="9"/>
      <c r="AB629" s="9"/>
      <c r="AC629" s="2"/>
      <c r="AD629" s="9"/>
      <c r="AE629" s="9"/>
      <c r="AF629" s="2"/>
      <c r="AG629" s="9"/>
      <c r="AH629" s="9"/>
      <c r="AI629" s="9"/>
      <c r="AJ629" s="9"/>
      <c r="AK629" s="9"/>
      <c r="AL629" s="9"/>
      <c r="AM629" s="15"/>
      <c r="AN629" s="9"/>
      <c r="AO629" s="9"/>
      <c r="AP629" s="9"/>
      <c r="AQ629" s="2"/>
      <c r="AR629" s="2"/>
      <c r="AS629" s="2"/>
      <c r="AT629" s="2"/>
      <c r="AU629" s="2"/>
      <c r="AV629" s="2"/>
      <c r="AW629" s="2"/>
      <c r="AX629" s="9"/>
      <c r="AY629" s="2"/>
      <c r="AZ629" s="2"/>
      <c r="BA629" s="2"/>
      <c r="BB629" s="9"/>
      <c r="BC629" s="19"/>
      <c r="BD629" s="2"/>
      <c r="BE629" s="2"/>
      <c r="BF629" s="19"/>
      <c r="BG629" s="19"/>
      <c r="BH629" s="19"/>
      <c r="BI629" s="19"/>
      <c r="BJ629" s="19"/>
      <c r="BK629" s="19"/>
      <c r="BL629" s="19"/>
      <c r="BM629" s="2"/>
      <c r="BN629" s="2"/>
      <c r="BO629" s="2"/>
      <c r="BP629" s="2"/>
      <c r="BQ629" s="2"/>
      <c r="BR629" s="2"/>
      <c r="BS629" s="2"/>
      <c r="BT629" s="2"/>
      <c r="BU629" s="2"/>
      <c r="BV629" s="2">
        <v>60.686096524619174</v>
      </c>
      <c r="BW629" s="9">
        <v>5.3106499238602831</v>
      </c>
      <c r="BX629" s="2"/>
      <c r="BY629" s="2"/>
      <c r="BZ629" s="9"/>
      <c r="CA629" s="2"/>
      <c r="CB629" s="2"/>
      <c r="CC629" s="2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</row>
    <row r="630" spans="1:152" hidden="1" x14ac:dyDescent="0.45">
      <c r="A630" t="s">
        <v>123</v>
      </c>
      <c r="C630" s="1">
        <v>39948</v>
      </c>
      <c r="D630" s="2">
        <v>9</v>
      </c>
      <c r="E630" s="1" t="s">
        <v>196</v>
      </c>
      <c r="F630" t="s">
        <v>15</v>
      </c>
      <c r="G630">
        <v>147</v>
      </c>
      <c r="H630" t="s">
        <v>106</v>
      </c>
      <c r="I630" s="19">
        <v>8.1</v>
      </c>
      <c r="J630">
        <v>750</v>
      </c>
      <c r="K630" s="2">
        <f t="shared" si="8"/>
        <v>164.6090534979424</v>
      </c>
      <c r="L630" s="2"/>
      <c r="M630" s="9"/>
      <c r="N630" s="9"/>
      <c r="O630" s="9"/>
      <c r="P630" s="9"/>
      <c r="Q630" s="2"/>
      <c r="R630" s="2"/>
      <c r="S630" s="2"/>
      <c r="T630" s="2"/>
      <c r="U630" s="2"/>
      <c r="V630" s="2">
        <v>147</v>
      </c>
      <c r="W630" s="2"/>
      <c r="X630" s="9"/>
      <c r="Y630" s="9"/>
      <c r="Z630" s="9"/>
      <c r="AA630" s="9"/>
      <c r="AB630" s="9"/>
      <c r="AC630" s="2"/>
      <c r="AD630" s="9"/>
      <c r="AE630" s="9"/>
      <c r="AF630" s="2"/>
      <c r="AG630" s="9"/>
      <c r="AH630" s="9"/>
      <c r="AI630" s="9"/>
      <c r="AJ630" s="9"/>
      <c r="AK630" s="9"/>
      <c r="AL630" s="9"/>
      <c r="AM630" s="15"/>
      <c r="AN630" s="9"/>
      <c r="AO630" s="9"/>
      <c r="AP630" s="9"/>
      <c r="AQ630" s="2"/>
      <c r="AR630" s="2"/>
      <c r="AS630" s="2"/>
      <c r="AT630" s="2"/>
      <c r="AU630" s="2"/>
      <c r="AV630" s="2"/>
      <c r="AW630" s="2"/>
      <c r="AX630" s="9"/>
      <c r="AY630" s="2"/>
      <c r="AZ630" s="2"/>
      <c r="BA630" s="2"/>
      <c r="BB630" s="9"/>
      <c r="BC630" s="19"/>
      <c r="BD630" s="2"/>
      <c r="BE630" s="2"/>
      <c r="BF630" s="19"/>
      <c r="BG630" s="19"/>
      <c r="BH630" s="19"/>
      <c r="BI630" s="19"/>
      <c r="BJ630" s="19"/>
      <c r="BK630" s="19"/>
      <c r="BL630" s="19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9"/>
      <c r="BX630" s="2"/>
      <c r="BY630" s="2"/>
      <c r="BZ630" s="9"/>
      <c r="CA630" s="2"/>
      <c r="CB630" s="2"/>
      <c r="CC630" s="2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</row>
    <row r="631" spans="1:152" hidden="1" x14ac:dyDescent="0.45">
      <c r="A631" t="s">
        <v>123</v>
      </c>
      <c r="C631" s="1">
        <v>39954</v>
      </c>
      <c r="D631" s="2"/>
      <c r="E631" s="1"/>
      <c r="G631">
        <v>153</v>
      </c>
      <c r="H631" t="s">
        <v>106</v>
      </c>
      <c r="I631" s="19">
        <v>8.1</v>
      </c>
      <c r="J631">
        <v>750</v>
      </c>
      <c r="K631" s="2">
        <f t="shared" si="8"/>
        <v>164.6090534979424</v>
      </c>
      <c r="L631" s="2"/>
      <c r="M631" s="9"/>
      <c r="N631" s="9"/>
      <c r="O631" s="9"/>
      <c r="P631" s="9"/>
      <c r="Q631" s="2"/>
      <c r="R631" s="2"/>
      <c r="S631" s="2"/>
      <c r="T631" s="2"/>
      <c r="U631" s="2"/>
      <c r="V631" s="2"/>
      <c r="W631" s="2"/>
      <c r="X631" s="9"/>
      <c r="Y631" s="9"/>
      <c r="Z631" s="9"/>
      <c r="AA631" s="9"/>
      <c r="AB631" s="9"/>
      <c r="AC631" s="2"/>
      <c r="AD631" s="9"/>
      <c r="AE631" s="9"/>
      <c r="AF631" s="2"/>
      <c r="AG631" s="9"/>
      <c r="AH631" s="9"/>
      <c r="AI631" s="9"/>
      <c r="AJ631" s="9"/>
      <c r="AK631" s="9"/>
      <c r="AL631" s="9"/>
      <c r="AM631" s="15"/>
      <c r="AN631" s="9"/>
      <c r="AO631" s="9"/>
      <c r="AP631" s="9"/>
      <c r="AQ631" s="2"/>
      <c r="AR631" s="2"/>
      <c r="AS631" s="2"/>
      <c r="AT631" s="2"/>
      <c r="AU631" s="2"/>
      <c r="AV631" s="2"/>
      <c r="AW631" s="2"/>
      <c r="AX631" s="9"/>
      <c r="AY631" s="2"/>
      <c r="AZ631" s="2"/>
      <c r="BA631" s="2"/>
      <c r="BB631" s="9"/>
      <c r="BC631" s="19"/>
      <c r="BD631" s="2"/>
      <c r="BE631" s="2"/>
      <c r="BF631" s="19"/>
      <c r="BG631" s="19"/>
      <c r="BH631" s="19"/>
      <c r="BI631" s="19"/>
      <c r="BJ631" s="19"/>
      <c r="BK631" s="19"/>
      <c r="BL631" s="19"/>
      <c r="BM631" s="2"/>
      <c r="BN631" s="2"/>
      <c r="BO631" s="2"/>
      <c r="BP631" s="2"/>
      <c r="BQ631" s="2"/>
      <c r="BR631" s="2"/>
      <c r="BS631" s="2"/>
      <c r="BT631" s="2"/>
      <c r="BU631" s="2"/>
      <c r="BV631" s="2">
        <v>97.201996343074285</v>
      </c>
      <c r="BW631" s="9">
        <v>4.9408044801441529</v>
      </c>
      <c r="BX631" s="2"/>
      <c r="BY631" s="2"/>
      <c r="BZ631" s="9"/>
      <c r="CA631" s="2"/>
      <c r="CB631" s="2"/>
      <c r="CC631" s="2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</row>
    <row r="632" spans="1:152" hidden="1" x14ac:dyDescent="0.45">
      <c r="A632" t="s">
        <v>123</v>
      </c>
      <c r="C632" s="1">
        <v>39956</v>
      </c>
      <c r="D632" s="2">
        <v>10</v>
      </c>
      <c r="E632" s="1" t="s">
        <v>97</v>
      </c>
      <c r="F632" t="s">
        <v>16</v>
      </c>
      <c r="G632">
        <v>155</v>
      </c>
      <c r="H632" t="s">
        <v>106</v>
      </c>
      <c r="I632" s="19">
        <v>8.1</v>
      </c>
      <c r="J632">
        <v>750</v>
      </c>
      <c r="K632" s="2">
        <f t="shared" si="8"/>
        <v>164.6090534979424</v>
      </c>
      <c r="L632" s="2"/>
      <c r="M632" s="9"/>
      <c r="N632" s="9"/>
      <c r="O632" s="9"/>
      <c r="P632" s="9"/>
      <c r="Q632" s="2"/>
      <c r="R632" s="2"/>
      <c r="S632" s="2"/>
      <c r="T632" s="2"/>
      <c r="U632" s="2"/>
      <c r="V632" s="2"/>
      <c r="W632" s="2"/>
      <c r="X632" s="9"/>
      <c r="Y632" s="9"/>
      <c r="Z632" s="9"/>
      <c r="AA632" s="9"/>
      <c r="AB632" s="9"/>
      <c r="AC632" s="2"/>
      <c r="AD632" s="9"/>
      <c r="AE632" s="9"/>
      <c r="AF632" s="2"/>
      <c r="AG632" s="9"/>
      <c r="AH632" s="9"/>
      <c r="AI632" s="9"/>
      <c r="AJ632" s="9"/>
      <c r="AK632" s="9"/>
      <c r="AL632" s="9"/>
      <c r="AM632" s="15"/>
      <c r="AN632" s="9"/>
      <c r="AO632" s="9"/>
      <c r="AP632" s="9"/>
      <c r="AQ632" s="2"/>
      <c r="AR632" s="2"/>
      <c r="AS632" s="2"/>
      <c r="AT632" s="2"/>
      <c r="AU632" s="2"/>
      <c r="AV632" s="2">
        <v>572.01341490163998</v>
      </c>
      <c r="AW632" s="2"/>
      <c r="AX632" s="9"/>
      <c r="AY632" s="2"/>
      <c r="AZ632" s="2"/>
      <c r="BA632" s="2"/>
      <c r="BB632" s="9"/>
      <c r="BC632" s="19">
        <v>35.566834693066305</v>
      </c>
      <c r="BD632" s="2">
        <v>203.44706570022981</v>
      </c>
      <c r="BE632" s="2"/>
      <c r="BF632" s="19">
        <v>8.9624258017722394</v>
      </c>
      <c r="BG632" s="19"/>
      <c r="BH632" s="19"/>
      <c r="BI632" s="19"/>
      <c r="BJ632" s="19"/>
      <c r="BK632" s="19"/>
      <c r="BL632" s="19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9"/>
      <c r="BX632" s="2"/>
      <c r="BY632" s="2"/>
      <c r="BZ632" s="9"/>
      <c r="CA632" s="2"/>
      <c r="CB632" s="2"/>
      <c r="CC632" s="2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</row>
    <row r="633" spans="1:152" hidden="1" x14ac:dyDescent="0.45">
      <c r="A633" t="s">
        <v>123</v>
      </c>
      <c r="C633" s="1">
        <v>39960</v>
      </c>
      <c r="D633" s="2"/>
      <c r="E633" s="1"/>
      <c r="G633">
        <v>159</v>
      </c>
      <c r="H633" t="s">
        <v>106</v>
      </c>
      <c r="I633" s="19">
        <v>8.1</v>
      </c>
      <c r="J633">
        <v>750</v>
      </c>
      <c r="K633" s="2">
        <f t="shared" si="8"/>
        <v>164.6090534979424</v>
      </c>
      <c r="L633" s="2"/>
      <c r="M633" s="9"/>
      <c r="N633" s="9"/>
      <c r="O633" s="9"/>
      <c r="P633" s="9"/>
      <c r="Q633" s="2"/>
      <c r="R633" s="2"/>
      <c r="S633" s="2"/>
      <c r="T633" s="2"/>
      <c r="U633" s="2"/>
      <c r="V633" s="2"/>
      <c r="W633" s="2"/>
      <c r="X633" s="9"/>
      <c r="Y633" s="9"/>
      <c r="Z633" s="9"/>
      <c r="AA633" s="9"/>
      <c r="AB633" s="9"/>
      <c r="AC633" s="2"/>
      <c r="AD633" s="9"/>
      <c r="AE633" s="9"/>
      <c r="AF633" s="2"/>
      <c r="AG633" s="9"/>
      <c r="AH633" s="9"/>
      <c r="AI633" s="9"/>
      <c r="AJ633" s="9"/>
      <c r="AK633" s="9"/>
      <c r="AL633" s="9"/>
      <c r="AM633" s="15"/>
      <c r="AN633" s="9"/>
      <c r="AO633" s="9"/>
      <c r="AP633" s="9"/>
      <c r="AQ633" s="2"/>
      <c r="AR633" s="2"/>
      <c r="AS633" s="2"/>
      <c r="AT633" s="2"/>
      <c r="AU633" s="2"/>
      <c r="AV633" s="2"/>
      <c r="AW633" s="2"/>
      <c r="AX633" s="9"/>
      <c r="AY633" s="2"/>
      <c r="AZ633" s="2"/>
      <c r="BA633" s="2"/>
      <c r="BB633" s="9"/>
      <c r="BC633" s="19"/>
      <c r="BD633" s="2"/>
      <c r="BE633" s="2"/>
      <c r="BF633" s="19"/>
      <c r="BG633" s="19"/>
      <c r="BH633" s="19"/>
      <c r="BI633" s="19"/>
      <c r="BJ633" s="19"/>
      <c r="BK633" s="19"/>
      <c r="BL633" s="19"/>
      <c r="BM633" s="2"/>
      <c r="BN633" s="2"/>
      <c r="BO633" s="2"/>
      <c r="BP633" s="2"/>
      <c r="BQ633" s="2"/>
      <c r="BR633" s="2"/>
      <c r="BS633" s="2"/>
      <c r="BT633" s="2"/>
      <c r="BU633" s="2"/>
      <c r="BV633" s="2">
        <v>100</v>
      </c>
      <c r="BW633" s="9">
        <v>6.6759259259259265</v>
      </c>
      <c r="BX633" s="2"/>
      <c r="BY633" s="2"/>
      <c r="BZ633" s="9"/>
      <c r="CA633" s="2"/>
      <c r="CB633" s="2"/>
      <c r="CC633" s="2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</row>
    <row r="634" spans="1:152" hidden="1" x14ac:dyDescent="0.45">
      <c r="A634" t="s">
        <v>126</v>
      </c>
      <c r="C634" s="1">
        <v>39820</v>
      </c>
      <c r="D634" s="2">
        <v>1</v>
      </c>
      <c r="E634" s="1" t="s">
        <v>198</v>
      </c>
      <c r="F634" t="s">
        <v>10</v>
      </c>
      <c r="G634" s="2">
        <v>0</v>
      </c>
      <c r="H634" t="s">
        <v>103</v>
      </c>
      <c r="I634" s="19">
        <v>8.3000000000000007</v>
      </c>
      <c r="J634">
        <v>750</v>
      </c>
      <c r="K634" s="2">
        <f t="shared" si="8"/>
        <v>160.64257028112448</v>
      </c>
      <c r="L634" s="2"/>
      <c r="M634" s="9"/>
      <c r="N634" s="9"/>
      <c r="O634" s="9"/>
      <c r="P634" s="9"/>
      <c r="Q634" s="2"/>
      <c r="R634" s="2"/>
      <c r="S634" s="2"/>
      <c r="T634" s="2"/>
      <c r="U634" s="2"/>
      <c r="V634" s="2"/>
      <c r="W634" s="2"/>
      <c r="X634" s="9"/>
      <c r="Y634" s="9"/>
      <c r="Z634" s="9"/>
      <c r="AA634" s="9"/>
      <c r="AB634" s="9"/>
      <c r="AC634" s="2"/>
      <c r="AD634" s="9"/>
      <c r="AE634" s="9"/>
      <c r="AF634" s="2"/>
      <c r="AG634" s="9"/>
      <c r="AH634" s="9"/>
      <c r="AI634" s="9"/>
      <c r="AJ634" s="9"/>
      <c r="AK634" s="9"/>
      <c r="AL634" s="9"/>
      <c r="AM634" s="15"/>
      <c r="AN634" s="9"/>
      <c r="AO634" s="9"/>
      <c r="AP634" s="9"/>
      <c r="AQ634" s="2">
        <v>0</v>
      </c>
      <c r="AR634" s="2"/>
      <c r="AS634" s="2">
        <v>0</v>
      </c>
      <c r="AT634" s="2"/>
      <c r="AU634" s="2">
        <v>0</v>
      </c>
      <c r="AV634" s="2">
        <v>0</v>
      </c>
      <c r="AW634" s="2"/>
      <c r="AX634" s="9"/>
      <c r="AY634" s="2"/>
      <c r="AZ634" s="2"/>
      <c r="BA634" s="2"/>
      <c r="BB634" s="9"/>
      <c r="BC634" s="19"/>
      <c r="BD634" s="2"/>
      <c r="BE634" s="2"/>
      <c r="BF634" s="19"/>
      <c r="BG634" s="19"/>
      <c r="BH634" s="19"/>
      <c r="BI634" s="19"/>
      <c r="BJ634" s="19"/>
      <c r="BK634" s="19"/>
      <c r="BL634" s="19"/>
      <c r="BM634" s="2">
        <v>0</v>
      </c>
      <c r="BN634" s="2">
        <v>0</v>
      </c>
      <c r="BO634" s="2">
        <v>0</v>
      </c>
      <c r="BP634" s="2">
        <v>0</v>
      </c>
      <c r="BQ634" s="2"/>
      <c r="BR634" s="2"/>
      <c r="BS634" s="2"/>
      <c r="BT634" s="2"/>
      <c r="BU634" s="2">
        <v>0</v>
      </c>
      <c r="BV634" s="2"/>
      <c r="BW634" s="9"/>
      <c r="BX634" s="2"/>
      <c r="BY634" s="2"/>
      <c r="BZ634" s="9"/>
      <c r="CA634" s="2"/>
      <c r="CB634" s="2"/>
      <c r="CC634" s="2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</row>
    <row r="635" spans="1:152" hidden="1" x14ac:dyDescent="0.45">
      <c r="A635" t="s">
        <v>126</v>
      </c>
      <c r="C635" s="1">
        <v>39846</v>
      </c>
      <c r="D635" s="2">
        <v>4</v>
      </c>
      <c r="E635" t="s">
        <v>199</v>
      </c>
      <c r="F635" t="s">
        <v>12</v>
      </c>
      <c r="G635">
        <v>26</v>
      </c>
      <c r="H635" t="s">
        <v>103</v>
      </c>
      <c r="I635" s="19">
        <v>8.3000000000000007</v>
      </c>
      <c r="J635">
        <v>750</v>
      </c>
      <c r="K635" s="2">
        <f t="shared" si="8"/>
        <v>160.64257028112448</v>
      </c>
      <c r="L635" s="2"/>
      <c r="M635" s="9"/>
      <c r="N635" s="9"/>
      <c r="O635" s="9"/>
      <c r="P635" s="9"/>
      <c r="Q635" s="2"/>
      <c r="R635" s="2">
        <v>26</v>
      </c>
      <c r="S635" s="2"/>
      <c r="T635" s="2"/>
      <c r="U635" s="2"/>
      <c r="V635" s="2"/>
      <c r="W635" s="2"/>
      <c r="X635" s="9"/>
      <c r="Y635" s="9"/>
      <c r="Z635" s="9"/>
      <c r="AA635" s="9"/>
      <c r="AB635" s="9"/>
      <c r="AC635" s="2"/>
      <c r="AD635" s="9"/>
      <c r="AE635" s="9"/>
      <c r="AF635" s="2"/>
      <c r="AG635" s="9"/>
      <c r="AH635" s="9"/>
      <c r="AI635" s="9"/>
      <c r="AJ635" s="9"/>
      <c r="AK635" s="9"/>
      <c r="AL635" s="9"/>
      <c r="AM635" s="15"/>
      <c r="AN635" s="9"/>
      <c r="AO635" s="9"/>
      <c r="AP635" s="9"/>
      <c r="AQ635" s="2">
        <v>0</v>
      </c>
      <c r="AR635" s="2"/>
      <c r="AS635" s="2">
        <v>0</v>
      </c>
      <c r="AT635" s="2"/>
      <c r="AU635" s="2">
        <v>0</v>
      </c>
      <c r="AV635" s="2">
        <v>0</v>
      </c>
      <c r="AW635" s="2"/>
      <c r="AX635" s="9"/>
      <c r="AY635" s="2"/>
      <c r="AZ635" s="2"/>
      <c r="BA635" s="2"/>
      <c r="BB635" s="9"/>
      <c r="BC635" s="19"/>
      <c r="BD635" s="2"/>
      <c r="BE635" s="2"/>
      <c r="BF635" s="19"/>
      <c r="BG635" s="19"/>
      <c r="BH635" s="19"/>
      <c r="BI635" s="19"/>
      <c r="BJ635" s="19"/>
      <c r="BK635" s="19"/>
      <c r="BL635" s="19"/>
      <c r="BM635" s="2">
        <v>0</v>
      </c>
      <c r="BN635" s="2">
        <v>0</v>
      </c>
      <c r="BO635" s="2">
        <v>0</v>
      </c>
      <c r="BP635" s="2">
        <v>0</v>
      </c>
      <c r="BQ635" s="2"/>
      <c r="BR635" s="2"/>
      <c r="BS635" s="2"/>
      <c r="BT635" s="2"/>
      <c r="BU635" s="2">
        <v>0</v>
      </c>
      <c r="BV635" s="2"/>
      <c r="BW635" s="9"/>
      <c r="BX635" s="2"/>
      <c r="BY635" s="2"/>
      <c r="BZ635" s="9"/>
      <c r="CA635" s="2"/>
      <c r="CB635" s="2"/>
      <c r="CC635" s="2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</row>
    <row r="636" spans="1:152" hidden="1" x14ac:dyDescent="0.45">
      <c r="A636" t="s">
        <v>126</v>
      </c>
      <c r="C636" s="1">
        <v>39848</v>
      </c>
      <c r="D636" s="2"/>
      <c r="E636" s="1"/>
      <c r="G636">
        <v>28</v>
      </c>
      <c r="H636" t="s">
        <v>103</v>
      </c>
      <c r="I636" s="19">
        <v>8.3000000000000007</v>
      </c>
      <c r="J636">
        <v>750</v>
      </c>
      <c r="K636" s="2">
        <f t="shared" si="8"/>
        <v>160.64257028112448</v>
      </c>
      <c r="L636" s="2"/>
      <c r="M636" s="9"/>
      <c r="N636" s="19">
        <v>6.1</v>
      </c>
      <c r="O636" s="19"/>
      <c r="P636" s="19"/>
      <c r="Q636" s="2"/>
      <c r="R636" s="2"/>
      <c r="S636" s="2"/>
      <c r="T636" s="2"/>
      <c r="U636" s="2"/>
      <c r="V636" s="2"/>
      <c r="W636" s="2"/>
      <c r="X636" s="9"/>
      <c r="Y636" s="9"/>
      <c r="Z636" s="9"/>
      <c r="AA636" s="9"/>
      <c r="AB636" s="9"/>
      <c r="AC636" s="2"/>
      <c r="AD636" s="9"/>
      <c r="AE636" s="9"/>
      <c r="AF636" s="2"/>
      <c r="AG636" s="9"/>
      <c r="AH636" s="9"/>
      <c r="AI636" s="9"/>
      <c r="AJ636" s="9"/>
      <c r="AK636" s="9"/>
      <c r="AL636" s="9"/>
      <c r="AM636" s="15"/>
      <c r="AN636" s="9"/>
      <c r="AO636" s="9"/>
      <c r="AP636" s="9"/>
      <c r="AQ636" s="2"/>
      <c r="AR636" s="2"/>
      <c r="AS636" s="2"/>
      <c r="AT636" s="2"/>
      <c r="AU636" s="2"/>
      <c r="AV636" s="2"/>
      <c r="AW636" s="2"/>
      <c r="AX636" s="9"/>
      <c r="AY636" s="2"/>
      <c r="AZ636" s="2"/>
      <c r="BA636" s="2"/>
      <c r="BB636" s="9"/>
      <c r="BC636" s="19"/>
      <c r="BD636" s="2"/>
      <c r="BE636" s="2"/>
      <c r="BF636" s="19"/>
      <c r="BG636" s="19"/>
      <c r="BH636" s="19"/>
      <c r="BI636" s="19"/>
      <c r="BJ636" s="19"/>
      <c r="BK636" s="19"/>
      <c r="BL636" s="19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9"/>
      <c r="BX636" s="2"/>
      <c r="BY636" s="2"/>
      <c r="BZ636" s="9"/>
      <c r="CA636" s="2"/>
      <c r="CB636" s="2"/>
      <c r="CC636" s="2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</row>
    <row r="637" spans="1:152" hidden="1" x14ac:dyDescent="0.45">
      <c r="A637" t="s">
        <v>126</v>
      </c>
      <c r="C637" s="1">
        <v>39854</v>
      </c>
      <c r="D637" s="2"/>
      <c r="E637" s="1"/>
      <c r="G637">
        <v>34</v>
      </c>
      <c r="H637" t="s">
        <v>103</v>
      </c>
      <c r="I637" s="19">
        <v>8.3000000000000007</v>
      </c>
      <c r="J637">
        <v>750</v>
      </c>
      <c r="K637" s="2">
        <f t="shared" si="8"/>
        <v>160.64257028112448</v>
      </c>
      <c r="L637" s="2"/>
      <c r="M637" s="9"/>
      <c r="N637" s="19">
        <v>7.95</v>
      </c>
      <c r="O637" s="19"/>
      <c r="P637" s="19"/>
      <c r="Q637" s="2"/>
      <c r="R637" s="2"/>
      <c r="S637" s="2"/>
      <c r="T637" s="2"/>
      <c r="U637" s="2"/>
      <c r="V637" s="2"/>
      <c r="W637" s="2"/>
      <c r="X637" s="9"/>
      <c r="Y637" s="9"/>
      <c r="Z637" s="9"/>
      <c r="AA637" s="9"/>
      <c r="AB637" s="9"/>
      <c r="AC637" s="2"/>
      <c r="AD637" s="9"/>
      <c r="AE637" s="9"/>
      <c r="AF637" s="2"/>
      <c r="AG637" s="9"/>
      <c r="AH637" s="9"/>
      <c r="AI637" s="9"/>
      <c r="AJ637" s="9"/>
      <c r="AK637" s="9"/>
      <c r="AL637" s="9"/>
      <c r="AM637" s="15"/>
      <c r="AN637" s="9"/>
      <c r="AO637" s="9"/>
      <c r="AP637" s="9"/>
      <c r="AQ637" s="2"/>
      <c r="AR637" s="2"/>
      <c r="AS637" s="2"/>
      <c r="AT637" s="2"/>
      <c r="AU637" s="2"/>
      <c r="AV637" s="2"/>
      <c r="AW637" s="2"/>
      <c r="AX637" s="9"/>
      <c r="AY637" s="2"/>
      <c r="AZ637" s="2"/>
      <c r="BA637" s="2"/>
      <c r="BB637" s="9"/>
      <c r="BC637" s="19"/>
      <c r="BD637" s="2"/>
      <c r="BE637" s="2"/>
      <c r="BF637" s="19"/>
      <c r="BG637" s="19"/>
      <c r="BH637" s="19"/>
      <c r="BI637" s="19"/>
      <c r="BJ637" s="19"/>
      <c r="BK637" s="19"/>
      <c r="BL637" s="19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9"/>
      <c r="BX637" s="2"/>
      <c r="BY637" s="2"/>
      <c r="BZ637" s="9"/>
      <c r="CA637" s="2"/>
      <c r="CB637" s="2"/>
      <c r="CC637" s="2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</row>
    <row r="638" spans="1:152" hidden="1" x14ac:dyDescent="0.45">
      <c r="A638" t="s">
        <v>126</v>
      </c>
      <c r="C638" s="1">
        <v>39860</v>
      </c>
      <c r="D638" s="2"/>
      <c r="E638" s="1"/>
      <c r="G638">
        <v>40</v>
      </c>
      <c r="H638" t="s">
        <v>103</v>
      </c>
      <c r="I638" s="19">
        <v>8.3000000000000007</v>
      </c>
      <c r="J638">
        <v>750</v>
      </c>
      <c r="K638" s="2">
        <f t="shared" si="8"/>
        <v>160.64257028112448</v>
      </c>
      <c r="L638" s="2"/>
      <c r="M638" s="9"/>
      <c r="N638" s="19">
        <v>11.25</v>
      </c>
      <c r="O638" s="19"/>
      <c r="P638" s="19"/>
      <c r="Q638" s="2"/>
      <c r="R638" s="2"/>
      <c r="S638" s="2"/>
      <c r="T638" s="2"/>
      <c r="U638" s="2"/>
      <c r="V638" s="2"/>
      <c r="W638" s="2"/>
      <c r="X638" s="9"/>
      <c r="Y638" s="9"/>
      <c r="Z638" s="9"/>
      <c r="AA638" s="9"/>
      <c r="AB638" s="9"/>
      <c r="AC638" s="2"/>
      <c r="AD638" s="9"/>
      <c r="AE638" s="9"/>
      <c r="AF638" s="2"/>
      <c r="AG638" s="9"/>
      <c r="AH638" s="9"/>
      <c r="AI638" s="9"/>
      <c r="AJ638" s="9"/>
      <c r="AK638" s="9"/>
      <c r="AL638" s="9"/>
      <c r="AM638" s="15"/>
      <c r="AN638" s="9"/>
      <c r="AO638" s="9"/>
      <c r="AP638" s="9"/>
      <c r="AQ638" s="2"/>
      <c r="AR638" s="2"/>
      <c r="AS638" s="2"/>
      <c r="AT638" s="2"/>
      <c r="AU638" s="2"/>
      <c r="AV638" s="2"/>
      <c r="AW638" s="2"/>
      <c r="AX638" s="9"/>
      <c r="AY638" s="2"/>
      <c r="AZ638" s="2"/>
      <c r="BA638" s="2"/>
      <c r="BB638" s="9"/>
      <c r="BC638" s="19"/>
      <c r="BD638" s="2"/>
      <c r="BE638" s="2"/>
      <c r="BF638" s="19"/>
      <c r="BG638" s="19"/>
      <c r="BH638" s="19"/>
      <c r="BI638" s="19"/>
      <c r="BJ638" s="19"/>
      <c r="BK638" s="19"/>
      <c r="BL638" s="19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9"/>
      <c r="BX638" s="2"/>
      <c r="BY638" s="2"/>
      <c r="BZ638" s="9"/>
      <c r="CA638" s="2"/>
      <c r="CB638" s="2"/>
      <c r="CC638" s="2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</row>
    <row r="639" spans="1:152" hidden="1" x14ac:dyDescent="0.45">
      <c r="A639" t="s">
        <v>126</v>
      </c>
      <c r="C639" s="1">
        <v>39864</v>
      </c>
      <c r="D639" s="2"/>
      <c r="E639" s="1"/>
      <c r="G639">
        <v>44</v>
      </c>
      <c r="H639" t="s">
        <v>103</v>
      </c>
      <c r="I639" s="19">
        <v>8.3000000000000007</v>
      </c>
      <c r="J639">
        <v>750</v>
      </c>
      <c r="K639" s="2">
        <f t="shared" si="8"/>
        <v>160.64257028112448</v>
      </c>
      <c r="L639" s="2"/>
      <c r="M639" s="9"/>
      <c r="N639" s="9"/>
      <c r="O639" s="9"/>
      <c r="P639" s="9"/>
      <c r="Q639" s="2"/>
      <c r="R639" s="2"/>
      <c r="S639" s="2"/>
      <c r="T639" s="2"/>
      <c r="U639" s="2"/>
      <c r="V639" s="2"/>
      <c r="W639" s="2"/>
      <c r="X639" s="9"/>
      <c r="Y639" s="9"/>
      <c r="Z639" s="9"/>
      <c r="AA639" s="9"/>
      <c r="AB639" s="9"/>
      <c r="AC639" s="2"/>
      <c r="AD639" s="9"/>
      <c r="AE639" s="9"/>
      <c r="AF639" s="2"/>
      <c r="AG639" s="9">
        <v>0.82397113291172719</v>
      </c>
      <c r="AH639" s="9"/>
      <c r="AI639" s="9"/>
      <c r="AJ639" s="9"/>
      <c r="AK639" s="9"/>
      <c r="AL639" s="9"/>
      <c r="AM639" s="15"/>
      <c r="AN639" s="9"/>
      <c r="AO639" s="9"/>
      <c r="AP639" s="9"/>
      <c r="AQ639" s="2">
        <v>0</v>
      </c>
      <c r="AR639" s="2"/>
      <c r="AS639" s="2">
        <v>0</v>
      </c>
      <c r="AT639" s="2"/>
      <c r="AU639" s="2">
        <v>0</v>
      </c>
      <c r="AV639" s="2">
        <v>0</v>
      </c>
      <c r="AW639" s="2"/>
      <c r="AX639" s="9"/>
      <c r="AY639" s="2"/>
      <c r="AZ639" s="2"/>
      <c r="BA639" s="2"/>
      <c r="BB639" s="9"/>
      <c r="BC639" s="19"/>
      <c r="BD639" s="2"/>
      <c r="BE639" s="2"/>
      <c r="BF639" s="19"/>
      <c r="BG639" s="19"/>
      <c r="BH639" s="19"/>
      <c r="BI639" s="19"/>
      <c r="BJ639" s="19"/>
      <c r="BK639" s="19"/>
      <c r="BL639" s="19"/>
      <c r="BM639" s="2">
        <v>0</v>
      </c>
      <c r="BN639" s="2">
        <v>0</v>
      </c>
      <c r="BO639" s="2">
        <v>0</v>
      </c>
      <c r="BP639" s="2">
        <v>0</v>
      </c>
      <c r="BQ639" s="2"/>
      <c r="BR639" s="2"/>
      <c r="BS639" s="2"/>
      <c r="BT639" s="2"/>
      <c r="BU639" s="2">
        <v>0</v>
      </c>
      <c r="BV639" s="2"/>
      <c r="BW639" s="9"/>
      <c r="BX639" s="2"/>
      <c r="BY639" s="2"/>
      <c r="BZ639" s="9"/>
      <c r="CA639" s="2"/>
      <c r="CB639" s="2"/>
      <c r="CC639" s="2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</row>
    <row r="640" spans="1:152" hidden="1" x14ac:dyDescent="0.45">
      <c r="A640" t="s">
        <v>126</v>
      </c>
      <c r="C640" s="1">
        <v>39869</v>
      </c>
      <c r="D640" s="2"/>
      <c r="E640" s="1"/>
      <c r="G640">
        <v>49</v>
      </c>
      <c r="H640" t="s">
        <v>103</v>
      </c>
      <c r="I640" s="19">
        <v>8.3000000000000007</v>
      </c>
      <c r="J640">
        <v>750</v>
      </c>
      <c r="K640" s="2">
        <f t="shared" si="8"/>
        <v>160.64257028112448</v>
      </c>
      <c r="L640" s="2"/>
      <c r="M640" s="9"/>
      <c r="N640" s="19">
        <v>12.95</v>
      </c>
      <c r="O640" s="19"/>
      <c r="P640" s="19"/>
      <c r="Q640" s="2"/>
      <c r="R640" s="2"/>
      <c r="S640" s="2"/>
      <c r="T640" s="2"/>
      <c r="U640" s="2"/>
      <c r="V640" s="2"/>
      <c r="W640" s="2"/>
      <c r="X640" s="9"/>
      <c r="Y640" s="9"/>
      <c r="Z640" s="9"/>
      <c r="AA640" s="9"/>
      <c r="AB640" s="9"/>
      <c r="AC640" s="2"/>
      <c r="AD640" s="9"/>
      <c r="AE640" s="9"/>
      <c r="AF640" s="2"/>
      <c r="AG640" s="9"/>
      <c r="AH640" s="9"/>
      <c r="AI640" s="9"/>
      <c r="AJ640" s="9"/>
      <c r="AK640" s="9"/>
      <c r="AL640" s="9"/>
      <c r="AM640" s="15"/>
      <c r="AN640" s="9"/>
      <c r="AO640" s="9"/>
      <c r="AP640" s="9"/>
      <c r="AQ640" s="2"/>
      <c r="AR640" s="2"/>
      <c r="AS640" s="2"/>
      <c r="AT640" s="2"/>
      <c r="AU640" s="2"/>
      <c r="AV640" s="2"/>
      <c r="AW640" s="2"/>
      <c r="AX640" s="9"/>
      <c r="AY640" s="2"/>
      <c r="AZ640" s="2"/>
      <c r="BA640" s="2"/>
      <c r="BB640" s="9"/>
      <c r="BC640" s="19"/>
      <c r="BD640" s="2"/>
      <c r="BE640" s="2"/>
      <c r="BF640" s="19"/>
      <c r="BG640" s="19"/>
      <c r="BH640" s="19"/>
      <c r="BI640" s="19"/>
      <c r="BJ640" s="19"/>
      <c r="BK640" s="19"/>
      <c r="BL640" s="19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9"/>
      <c r="BX640" s="2"/>
      <c r="BY640" s="2"/>
      <c r="BZ640" s="9"/>
      <c r="CA640" s="2"/>
      <c r="CB640" s="2"/>
      <c r="CC640" s="2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</row>
    <row r="641" spans="1:152" hidden="1" x14ac:dyDescent="0.45">
      <c r="A641" t="s">
        <v>126</v>
      </c>
      <c r="C641" s="1">
        <v>39874</v>
      </c>
      <c r="D641" s="2"/>
      <c r="E641" s="1"/>
      <c r="G641">
        <v>54</v>
      </c>
      <c r="H641" t="s">
        <v>103</v>
      </c>
      <c r="I641" s="19">
        <v>8.3000000000000007</v>
      </c>
      <c r="J641">
        <v>750</v>
      </c>
      <c r="K641" s="2">
        <f t="shared" si="8"/>
        <v>160.64257028112448</v>
      </c>
      <c r="L641" s="2"/>
      <c r="M641" s="9"/>
      <c r="N641" s="19">
        <v>12.7</v>
      </c>
      <c r="O641" s="19"/>
      <c r="P641" s="19"/>
      <c r="Q641" s="2"/>
      <c r="R641" s="2"/>
      <c r="S641" s="2"/>
      <c r="T641" s="2"/>
      <c r="U641" s="2"/>
      <c r="V641" s="2"/>
      <c r="W641" s="2"/>
      <c r="X641" s="9"/>
      <c r="Y641" s="9"/>
      <c r="Z641" s="9"/>
      <c r="AA641" s="9"/>
      <c r="AB641" s="9"/>
      <c r="AC641" s="2">
        <v>78.092426884862007</v>
      </c>
      <c r="AD641" s="9"/>
      <c r="AE641" s="9"/>
      <c r="AF641" s="2">
        <v>111.76740573487628</v>
      </c>
      <c r="AG641" s="9">
        <v>1.4407786076512719</v>
      </c>
      <c r="AH641" s="9"/>
      <c r="AI641" s="9"/>
      <c r="AJ641" s="9"/>
      <c r="AK641" s="9"/>
      <c r="AL641" s="9"/>
      <c r="AM641" s="15">
        <f>AG641/AF641</f>
        <v>1.2890865616662394E-2</v>
      </c>
      <c r="AN641" s="9"/>
      <c r="AO641" s="9"/>
      <c r="AP641" s="9"/>
      <c r="AQ641" s="2">
        <v>7.0231958126583134</v>
      </c>
      <c r="AR641" s="2"/>
      <c r="AS641" s="2">
        <v>0</v>
      </c>
      <c r="AT641" s="2"/>
      <c r="AU641" s="2">
        <v>0</v>
      </c>
      <c r="AV641" s="2">
        <v>0</v>
      </c>
      <c r="AW641" s="2">
        <v>7.0231958126583134</v>
      </c>
      <c r="AX641" s="9"/>
      <c r="AY641" s="2"/>
      <c r="AZ641" s="2">
        <f>AC641+AF641+AW641</f>
        <v>196.8830284323966</v>
      </c>
      <c r="BA641" s="2"/>
      <c r="BB641" s="9">
        <f>AW641/AZ641</f>
        <v>3.5671920878999772E-2</v>
      </c>
      <c r="BC641" s="19"/>
      <c r="BD641" s="2"/>
      <c r="BE641" s="2"/>
      <c r="BF641" s="19"/>
      <c r="BG641" s="19"/>
      <c r="BH641" s="19"/>
      <c r="BI641" s="19"/>
      <c r="BJ641" s="9">
        <f>AC641/AZ641</f>
        <v>0.39664377121096789</v>
      </c>
      <c r="BK641" s="9">
        <f>AF641/AZ641</f>
        <v>0.56768430791003233</v>
      </c>
      <c r="BL641" s="9">
        <f>AW641/AZ641</f>
        <v>3.5671920878999772E-2</v>
      </c>
      <c r="BM641" s="2">
        <v>115.43125498941289</v>
      </c>
      <c r="BN641" s="2">
        <v>115.43125498941289</v>
      </c>
      <c r="BO641" s="2">
        <v>0</v>
      </c>
      <c r="BP641" s="2">
        <v>0</v>
      </c>
      <c r="BQ641" s="2"/>
      <c r="BR641" s="2"/>
      <c r="BS641" s="2"/>
      <c r="BT641" s="2"/>
      <c r="BU641" s="2">
        <v>0</v>
      </c>
      <c r="BV641" s="2"/>
      <c r="BW641" s="9"/>
      <c r="BX641" s="2"/>
      <c r="BY641" s="2"/>
      <c r="BZ641" s="9"/>
      <c r="CA641" s="2"/>
      <c r="CB641" s="2"/>
      <c r="CC641" s="2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</row>
    <row r="642" spans="1:152" hidden="1" x14ac:dyDescent="0.45">
      <c r="A642" t="s">
        <v>126</v>
      </c>
      <c r="C642" s="1">
        <v>39877</v>
      </c>
      <c r="D642" s="2">
        <v>4</v>
      </c>
      <c r="E642" t="s">
        <v>195</v>
      </c>
      <c r="F642" t="s">
        <v>13</v>
      </c>
      <c r="G642">
        <v>57</v>
      </c>
      <c r="H642" t="s">
        <v>103</v>
      </c>
      <c r="I642" s="19">
        <v>8.3000000000000007</v>
      </c>
      <c r="J642">
        <v>750</v>
      </c>
      <c r="K642" s="2">
        <f t="shared" si="8"/>
        <v>160.64257028112448</v>
      </c>
      <c r="L642" s="2"/>
      <c r="M642" s="9"/>
      <c r="N642" s="9"/>
      <c r="O642" s="9"/>
      <c r="P642" s="9"/>
      <c r="Q642" s="2"/>
      <c r="R642" s="2"/>
      <c r="S642" s="2">
        <v>57</v>
      </c>
      <c r="T642" s="2"/>
      <c r="U642" s="2"/>
      <c r="V642" s="2"/>
      <c r="W642" s="2"/>
      <c r="X642" s="9"/>
      <c r="Y642" s="9"/>
      <c r="Z642" s="9"/>
      <c r="AA642" s="9"/>
      <c r="AB642" s="9"/>
      <c r="AC642" s="2"/>
      <c r="AD642" s="9"/>
      <c r="AE642" s="9"/>
      <c r="AF642" s="2"/>
      <c r="AG642" s="9"/>
      <c r="AH642" s="9"/>
      <c r="AI642" s="9"/>
      <c r="AJ642" s="9"/>
      <c r="AK642" s="9"/>
      <c r="AL642" s="9"/>
      <c r="AM642" s="15"/>
      <c r="AN642" s="9"/>
      <c r="AO642" s="9"/>
      <c r="AP642" s="9"/>
      <c r="AQ642" s="2"/>
      <c r="AR642" s="2"/>
      <c r="AS642" s="2"/>
      <c r="AT642" s="2"/>
      <c r="AU642" s="2"/>
      <c r="AV642" s="2"/>
      <c r="AW642" s="2"/>
      <c r="AX642" s="9"/>
      <c r="AY642" s="2"/>
      <c r="AZ642" s="2"/>
      <c r="BA642" s="2"/>
      <c r="BB642" s="9"/>
      <c r="BC642" s="19"/>
      <c r="BD642" s="2"/>
      <c r="BE642" s="2"/>
      <c r="BF642" s="19"/>
      <c r="BG642" s="19"/>
      <c r="BH642" s="19"/>
      <c r="BI642" s="19"/>
      <c r="BJ642" s="19"/>
      <c r="BK642" s="19"/>
      <c r="BL642" s="19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9"/>
      <c r="BX642" s="2"/>
      <c r="BY642" s="2"/>
      <c r="BZ642" s="9"/>
      <c r="CA642" s="2"/>
      <c r="CB642" s="2"/>
      <c r="CC642" s="2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</row>
    <row r="643" spans="1:152" hidden="1" x14ac:dyDescent="0.45">
      <c r="A643" t="s">
        <v>126</v>
      </c>
      <c r="C643" s="1">
        <v>39884</v>
      </c>
      <c r="D643" s="2"/>
      <c r="E643" s="1"/>
      <c r="G643">
        <v>64</v>
      </c>
      <c r="H643" t="s">
        <v>103</v>
      </c>
      <c r="I643" s="19">
        <v>8.3000000000000007</v>
      </c>
      <c r="J643">
        <v>750</v>
      </c>
      <c r="K643" s="2">
        <f t="shared" si="8"/>
        <v>160.64257028112448</v>
      </c>
      <c r="L643" s="2"/>
      <c r="M643" s="9"/>
      <c r="N643" s="19">
        <v>14.95</v>
      </c>
      <c r="O643" s="19"/>
      <c r="P643" s="19"/>
      <c r="Q643" s="2"/>
      <c r="R643" s="2"/>
      <c r="S643" s="2"/>
      <c r="T643" s="2"/>
      <c r="U643" s="2"/>
      <c r="V643" s="2"/>
      <c r="W643" s="2"/>
      <c r="X643" s="9"/>
      <c r="Y643" s="9"/>
      <c r="Z643" s="9"/>
      <c r="AA643" s="9"/>
      <c r="AB643" s="9"/>
      <c r="AC643" s="2"/>
      <c r="AD643" s="9"/>
      <c r="AE643" s="9"/>
      <c r="AF643" s="2"/>
      <c r="AG643" s="9"/>
      <c r="AH643" s="9"/>
      <c r="AI643" s="9"/>
      <c r="AJ643" s="9"/>
      <c r="AK643" s="9"/>
      <c r="AL643" s="9"/>
      <c r="AM643" s="15"/>
      <c r="AN643" s="9"/>
      <c r="AO643" s="9"/>
      <c r="AP643" s="9"/>
      <c r="AQ643" s="2"/>
      <c r="AR643" s="2"/>
      <c r="AS643" s="2"/>
      <c r="AT643" s="2"/>
      <c r="AU643" s="2"/>
      <c r="AV643" s="2"/>
      <c r="AW643" s="2"/>
      <c r="AX643" s="9"/>
      <c r="AY643" s="2"/>
      <c r="AZ643" s="2"/>
      <c r="BA643" s="2"/>
      <c r="BB643" s="9"/>
      <c r="BC643" s="19"/>
      <c r="BD643" s="2"/>
      <c r="BE643" s="2"/>
      <c r="BF643" s="19"/>
      <c r="BG643" s="19"/>
      <c r="BH643" s="19"/>
      <c r="BI643" s="19"/>
      <c r="BJ643" s="19"/>
      <c r="BK643" s="19"/>
      <c r="BL643" s="19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9"/>
      <c r="BX643" s="2"/>
      <c r="BY643" s="2"/>
      <c r="BZ643" s="9"/>
      <c r="CA643" s="2"/>
      <c r="CB643" s="2"/>
      <c r="CC643" s="2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</row>
    <row r="644" spans="1:152" hidden="1" x14ac:dyDescent="0.45">
      <c r="A644" t="s">
        <v>126</v>
      </c>
      <c r="C644" s="1">
        <v>39890</v>
      </c>
      <c r="D644" s="2"/>
      <c r="E644" s="1"/>
      <c r="G644">
        <v>70</v>
      </c>
      <c r="H644" t="s">
        <v>103</v>
      </c>
      <c r="I644" s="19">
        <v>8.3000000000000007</v>
      </c>
      <c r="J644">
        <v>750</v>
      </c>
      <c r="K644" s="2">
        <f t="shared" si="8"/>
        <v>160.64257028112448</v>
      </c>
      <c r="L644" s="2"/>
      <c r="M644" s="9"/>
      <c r="N644" s="19">
        <v>14.7</v>
      </c>
      <c r="O644" s="19"/>
      <c r="P644" s="19"/>
      <c r="Q644" s="2"/>
      <c r="R644" s="2"/>
      <c r="S644" s="2"/>
      <c r="T644" s="2"/>
      <c r="U644" s="2"/>
      <c r="V644" s="2"/>
      <c r="W644" s="2"/>
      <c r="X644" s="9"/>
      <c r="Y644" s="9"/>
      <c r="Z644" s="9"/>
      <c r="AA644" s="9"/>
      <c r="AB644" s="9"/>
      <c r="AC644" s="2">
        <v>190.6477100214062</v>
      </c>
      <c r="AD644" s="9"/>
      <c r="AE644" s="9"/>
      <c r="AF644" s="2">
        <v>166.94448091105653</v>
      </c>
      <c r="AG644" s="9">
        <v>2.5406897659329464</v>
      </c>
      <c r="AH644" s="9"/>
      <c r="AI644" s="9"/>
      <c r="AJ644" s="9"/>
      <c r="AK644" s="9"/>
      <c r="AL644" s="9"/>
      <c r="AM644" s="15">
        <f>AG644/AF644</f>
        <v>1.5218770647988995E-2</v>
      </c>
      <c r="AN644" s="9"/>
      <c r="AO644" s="9"/>
      <c r="AP644" s="9"/>
      <c r="AQ644" s="2">
        <v>31.09770253430856</v>
      </c>
      <c r="AR644" s="2"/>
      <c r="AS644" s="2">
        <v>22.90840642590781</v>
      </c>
      <c r="AT644" s="2"/>
      <c r="AU644" s="2">
        <v>0</v>
      </c>
      <c r="AV644" s="2">
        <v>0</v>
      </c>
      <c r="AW644" s="2">
        <v>54.006108960216373</v>
      </c>
      <c r="AX644" s="9"/>
      <c r="AY644" s="2"/>
      <c r="AZ644" s="2">
        <f>AC644+AF644+AW644</f>
        <v>411.59829989267905</v>
      </c>
      <c r="BA644" s="2"/>
      <c r="BB644" s="9">
        <f>AW644/AZ644</f>
        <v>0.13121071922381125</v>
      </c>
      <c r="BC644" s="19"/>
      <c r="BD644" s="2"/>
      <c r="BE644" s="2"/>
      <c r="BF644" s="19"/>
      <c r="BG644" s="19"/>
      <c r="BH644" s="19"/>
      <c r="BI644" s="19"/>
      <c r="BJ644" s="9">
        <f>AC644/AZ644</f>
        <v>0.46318876941696807</v>
      </c>
      <c r="BK644" s="9">
        <f>AF644/AZ644</f>
        <v>0.40560051135922076</v>
      </c>
      <c r="BL644" s="9">
        <f>AW644/AZ644</f>
        <v>0.13121071922381125</v>
      </c>
      <c r="BM644" s="2">
        <v>269.7416711827774</v>
      </c>
      <c r="BN644" s="2">
        <v>238.01224279234782</v>
      </c>
      <c r="BO644" s="2">
        <v>31.729428390429547</v>
      </c>
      <c r="BP644" s="2">
        <v>0</v>
      </c>
      <c r="BQ644" s="2"/>
      <c r="BR644" s="2"/>
      <c r="BS644" s="2"/>
      <c r="BT644" s="2"/>
      <c r="BU644" s="2">
        <v>0</v>
      </c>
      <c r="BV644" s="2"/>
      <c r="BW644" s="9"/>
      <c r="BX644" s="2"/>
      <c r="BY644" s="2"/>
      <c r="BZ644" s="9"/>
      <c r="CA644" s="2"/>
      <c r="CB644" s="2"/>
      <c r="CC644" s="2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</row>
    <row r="645" spans="1:152" hidden="1" x14ac:dyDescent="0.45">
      <c r="A645" t="s">
        <v>126</v>
      </c>
      <c r="C645" s="1">
        <v>39895</v>
      </c>
      <c r="D645" s="2"/>
      <c r="E645" s="1"/>
      <c r="G645">
        <v>75</v>
      </c>
      <c r="H645" t="s">
        <v>103</v>
      </c>
      <c r="I645" s="19">
        <v>8.3000000000000007</v>
      </c>
      <c r="J645">
        <v>750</v>
      </c>
      <c r="K645" s="2">
        <f t="shared" si="8"/>
        <v>160.64257028112448</v>
      </c>
      <c r="L645" s="2"/>
      <c r="M645" s="9"/>
      <c r="N645" s="19">
        <v>17.350000000000001</v>
      </c>
      <c r="O645" s="19"/>
      <c r="P645" s="19"/>
      <c r="Q645" s="2"/>
      <c r="R645" s="2"/>
      <c r="S645" s="2"/>
      <c r="T645" s="2"/>
      <c r="U645" s="2"/>
      <c r="V645" s="2"/>
      <c r="W645" s="2"/>
      <c r="X645" s="9"/>
      <c r="Y645" s="9"/>
      <c r="Z645" s="9"/>
      <c r="AA645" s="9"/>
      <c r="AB645" s="9"/>
      <c r="AC645" s="2"/>
      <c r="AD645" s="9"/>
      <c r="AE645" s="9"/>
      <c r="AF645" s="2"/>
      <c r="AG645" s="9"/>
      <c r="AH645" s="9"/>
      <c r="AI645" s="9"/>
      <c r="AJ645" s="9"/>
      <c r="AK645" s="9"/>
      <c r="AL645" s="9"/>
      <c r="AM645" s="15"/>
      <c r="AN645" s="9"/>
      <c r="AO645" s="9"/>
      <c r="AP645" s="9"/>
      <c r="AQ645" s="2"/>
      <c r="AR645" s="2"/>
      <c r="AS645" s="2"/>
      <c r="AT645" s="2"/>
      <c r="AU645" s="2"/>
      <c r="AV645" s="2"/>
      <c r="AW645" s="2"/>
      <c r="AX645" s="9"/>
      <c r="AY645" s="2"/>
      <c r="AZ645" s="2"/>
      <c r="BA645" s="2"/>
      <c r="BB645" s="9"/>
      <c r="BC645" s="19"/>
      <c r="BD645" s="2"/>
      <c r="BE645" s="2"/>
      <c r="BF645" s="19"/>
      <c r="BG645" s="19"/>
      <c r="BH645" s="19"/>
      <c r="BI645" s="19"/>
      <c r="BJ645" s="19"/>
      <c r="BK645" s="19"/>
      <c r="BL645" s="19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9"/>
      <c r="BX645" s="2"/>
      <c r="BY645" s="2"/>
      <c r="BZ645" s="9"/>
      <c r="CA645" s="2"/>
      <c r="CB645" s="2"/>
      <c r="CC645" s="2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</row>
    <row r="646" spans="1:152" hidden="1" x14ac:dyDescent="0.45">
      <c r="A646" t="s">
        <v>126</v>
      </c>
      <c r="C646" s="1">
        <v>39903</v>
      </c>
      <c r="D646" s="2">
        <v>6</v>
      </c>
      <c r="E646" s="1" t="s">
        <v>229</v>
      </c>
      <c r="F646" t="s">
        <v>78</v>
      </c>
      <c r="G646">
        <v>83</v>
      </c>
      <c r="H646" t="s">
        <v>103</v>
      </c>
      <c r="I646" s="19">
        <v>8.3000000000000007</v>
      </c>
      <c r="J646">
        <v>750</v>
      </c>
      <c r="K646" s="2">
        <f t="shared" si="8"/>
        <v>160.64257028112448</v>
      </c>
      <c r="L646" s="2"/>
      <c r="M646" s="9"/>
      <c r="N646" s="19">
        <v>19.45</v>
      </c>
      <c r="O646" s="19"/>
      <c r="P646" s="19"/>
      <c r="Q646" s="2"/>
      <c r="R646" s="2"/>
      <c r="S646" s="2"/>
      <c r="T646" s="2"/>
      <c r="U646" s="2"/>
      <c r="V646" s="2"/>
      <c r="W646" s="2"/>
      <c r="X646" s="9"/>
      <c r="Y646" s="9"/>
      <c r="Z646" s="9"/>
      <c r="AA646" s="9"/>
      <c r="AB646" s="9"/>
      <c r="AC646" s="2">
        <v>371.68070103041885</v>
      </c>
      <c r="AD646" s="9"/>
      <c r="AE646" s="9"/>
      <c r="AF646" s="2">
        <v>268.7826726226254</v>
      </c>
      <c r="AG646" s="9">
        <v>3.2810454150205448</v>
      </c>
      <c r="AH646" s="9"/>
      <c r="AI646" s="9"/>
      <c r="AJ646" s="9"/>
      <c r="AK646" s="9"/>
      <c r="AL646" s="9"/>
      <c r="AM646" s="15">
        <f>AG646/AF646</f>
        <v>1.2207057036102838E-2</v>
      </c>
      <c r="AN646" s="9"/>
      <c r="AO646" s="9"/>
      <c r="AP646" s="9"/>
      <c r="AQ646" s="2">
        <v>36.043163881742899</v>
      </c>
      <c r="AR646" s="2"/>
      <c r="AS646" s="2">
        <v>101.23467872746377</v>
      </c>
      <c r="AT646" s="2"/>
      <c r="AU646" s="2">
        <v>0</v>
      </c>
      <c r="AV646" s="2">
        <v>0</v>
      </c>
      <c r="AW646" s="2">
        <v>137.27784260920666</v>
      </c>
      <c r="AX646" s="9"/>
      <c r="AY646" s="2"/>
      <c r="AZ646" s="2">
        <f>AC646+AF646+AW646</f>
        <v>777.74121626225099</v>
      </c>
      <c r="BA646" s="2"/>
      <c r="BB646" s="9">
        <f>AW646/AZ646</f>
        <v>0.1765083806011345</v>
      </c>
      <c r="BC646" s="19"/>
      <c r="BD646" s="2"/>
      <c r="BE646" s="2"/>
      <c r="BF646" s="19"/>
      <c r="BG646" s="19"/>
      <c r="BH646" s="19"/>
      <c r="BI646" s="19"/>
      <c r="BJ646" s="9">
        <f>AC646/AZ646</f>
        <v>0.47789765189079259</v>
      </c>
      <c r="BK646" s="9">
        <f>AF646/AZ646</f>
        <v>0.34559396750807281</v>
      </c>
      <c r="BL646" s="9">
        <f>AW646/AZ646</f>
        <v>0.1765083806011345</v>
      </c>
      <c r="BM646" s="2">
        <v>348.22675445831374</v>
      </c>
      <c r="BN646" s="2">
        <v>232.61615083284744</v>
      </c>
      <c r="BO646" s="2">
        <v>115.6106036254663</v>
      </c>
      <c r="BP646" s="2">
        <v>0</v>
      </c>
      <c r="BQ646" s="2"/>
      <c r="BR646" s="2"/>
      <c r="BS646" s="2"/>
      <c r="BT646" s="2"/>
      <c r="BU646" s="2">
        <v>0</v>
      </c>
      <c r="BV646" s="2"/>
      <c r="BW646" s="9"/>
      <c r="BX646" s="2"/>
      <c r="BY646" s="2"/>
      <c r="BZ646" s="9"/>
      <c r="CA646" s="2"/>
      <c r="CB646" s="2"/>
      <c r="CC646" s="2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</row>
    <row r="647" spans="1:152" hidden="1" x14ac:dyDescent="0.45">
      <c r="A647" t="s">
        <v>126</v>
      </c>
      <c r="C647" s="1">
        <v>39911</v>
      </c>
      <c r="D647" s="2"/>
      <c r="E647" s="1"/>
      <c r="G647">
        <v>91</v>
      </c>
      <c r="H647" t="s">
        <v>103</v>
      </c>
      <c r="I647" s="19">
        <v>8.3000000000000007</v>
      </c>
      <c r="J647">
        <v>750</v>
      </c>
      <c r="K647" s="2">
        <f t="shared" si="8"/>
        <v>160.64257028112448</v>
      </c>
      <c r="L647" s="2"/>
      <c r="M647" s="9"/>
      <c r="N647" s="19">
        <v>19.05</v>
      </c>
      <c r="O647" s="19"/>
      <c r="P647" s="19"/>
      <c r="Q647" s="2"/>
      <c r="R647" s="2"/>
      <c r="S647" s="2"/>
      <c r="T647" s="2"/>
      <c r="U647" s="2"/>
      <c r="V647" s="2"/>
      <c r="W647" s="2"/>
      <c r="X647" s="9"/>
      <c r="Y647" s="9"/>
      <c r="Z647" s="9"/>
      <c r="AA647" s="9"/>
      <c r="AB647" s="9"/>
      <c r="AC647" s="2"/>
      <c r="AD647" s="9"/>
      <c r="AE647" s="9"/>
      <c r="AF647" s="2"/>
      <c r="AG647" s="9"/>
      <c r="AH647" s="9"/>
      <c r="AI647" s="9"/>
      <c r="AJ647" s="9"/>
      <c r="AK647" s="9"/>
      <c r="AL647" s="9"/>
      <c r="AM647" s="15"/>
      <c r="AN647" s="9"/>
      <c r="AO647" s="9"/>
      <c r="AP647" s="9"/>
      <c r="AQ647" s="2"/>
      <c r="AR647" s="2"/>
      <c r="AS647" s="2"/>
      <c r="AT647" s="2"/>
      <c r="AU647" s="2"/>
      <c r="AV647" s="2"/>
      <c r="AW647" s="2"/>
      <c r="AX647" s="9"/>
      <c r="AY647" s="2"/>
      <c r="AZ647" s="2"/>
      <c r="BA647" s="2"/>
      <c r="BB647" s="9"/>
      <c r="BC647" s="19"/>
      <c r="BD647" s="2"/>
      <c r="BE647" s="2"/>
      <c r="BF647" s="19"/>
      <c r="BG647" s="19"/>
      <c r="BH647" s="19"/>
      <c r="BI647" s="19"/>
      <c r="BJ647" s="19"/>
      <c r="BK647" s="19"/>
      <c r="BL647" s="19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9"/>
      <c r="BX647" s="2"/>
      <c r="BY647" s="2"/>
      <c r="BZ647" s="9"/>
      <c r="CA647" s="2"/>
      <c r="CB647" s="2"/>
      <c r="CC647" s="2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</row>
    <row r="648" spans="1:152" hidden="1" x14ac:dyDescent="0.45">
      <c r="A648" t="s">
        <v>126</v>
      </c>
      <c r="C648" s="1">
        <v>39919</v>
      </c>
      <c r="D648" s="2"/>
      <c r="E648" s="1"/>
      <c r="G648">
        <v>99</v>
      </c>
      <c r="H648" t="s">
        <v>103</v>
      </c>
      <c r="I648" s="19">
        <v>8.3000000000000007</v>
      </c>
      <c r="J648">
        <v>750</v>
      </c>
      <c r="K648" s="2">
        <f t="shared" si="8"/>
        <v>160.64257028112448</v>
      </c>
      <c r="L648" s="2"/>
      <c r="M648" s="9"/>
      <c r="N648" s="9"/>
      <c r="O648" s="9"/>
      <c r="P648" s="9"/>
      <c r="Q648" s="2"/>
      <c r="R648" s="2"/>
      <c r="S648" s="2"/>
      <c r="T648" s="2"/>
      <c r="U648" s="2"/>
      <c r="V648" s="2"/>
      <c r="W648" s="2"/>
      <c r="X648" s="9"/>
      <c r="Y648" s="9"/>
      <c r="Z648" s="9"/>
      <c r="AA648" s="9"/>
      <c r="AB648" s="9"/>
      <c r="AC648" s="2">
        <v>280.85817100343695</v>
      </c>
      <c r="AD648" s="9"/>
      <c r="AE648" s="9"/>
      <c r="AF648" s="2">
        <v>194.15838051787881</v>
      </c>
      <c r="AG648" s="9">
        <v>2.3665069354849271</v>
      </c>
      <c r="AH648" s="9"/>
      <c r="AI648" s="9"/>
      <c r="AJ648" s="9"/>
      <c r="AK648" s="9"/>
      <c r="AL648" s="9"/>
      <c r="AM648" s="15">
        <f>AG648/AF648</f>
        <v>1.2188538703159458E-2</v>
      </c>
      <c r="AN648" s="9"/>
      <c r="AO648" s="9"/>
      <c r="AP648" s="9"/>
      <c r="AQ648" s="2">
        <v>3.7914554648539061</v>
      </c>
      <c r="AR648" s="2"/>
      <c r="AS648" s="2">
        <v>326.79726734656617</v>
      </c>
      <c r="AT648" s="2"/>
      <c r="AU648" s="2">
        <v>0</v>
      </c>
      <c r="AV648" s="2">
        <v>0</v>
      </c>
      <c r="AW648" s="2">
        <v>330.5887228114201</v>
      </c>
      <c r="AX648" s="9"/>
      <c r="AY648" s="2"/>
      <c r="AZ648" s="2">
        <f>AC648+AF648+AW648</f>
        <v>805.60527433273592</v>
      </c>
      <c r="BA648" s="2"/>
      <c r="BB648" s="9">
        <f>AW648/AZ648</f>
        <v>0.41036067332756609</v>
      </c>
      <c r="BC648" s="19"/>
      <c r="BD648" s="2"/>
      <c r="BE648" s="2"/>
      <c r="BF648" s="19"/>
      <c r="BG648" s="19"/>
      <c r="BH648" s="19"/>
      <c r="BI648" s="19"/>
      <c r="BJ648" s="9">
        <f>AC648/AZ648</f>
        <v>0.34863000522937893</v>
      </c>
      <c r="BK648" s="9">
        <f>AF648/AZ648</f>
        <v>0.24100932144305495</v>
      </c>
      <c r="BL648" s="9">
        <f>AW648/AZ648</f>
        <v>0.41036067332756609</v>
      </c>
      <c r="BM648" s="2">
        <v>128.49032726624696</v>
      </c>
      <c r="BN648" s="2">
        <v>17.815375142778112</v>
      </c>
      <c r="BO648" s="2">
        <v>110.67495212346884</v>
      </c>
      <c r="BP648" s="2">
        <v>0</v>
      </c>
      <c r="BQ648" s="2"/>
      <c r="BR648" s="2"/>
      <c r="BS648" s="2"/>
      <c r="BT648" s="2"/>
      <c r="BU648" s="2">
        <v>0</v>
      </c>
      <c r="BV648" s="2"/>
      <c r="BW648" s="9"/>
      <c r="BX648" s="2"/>
      <c r="BY648" s="2"/>
      <c r="BZ648" s="9"/>
      <c r="CA648" s="2"/>
      <c r="CB648" s="2"/>
      <c r="CC648" s="2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</row>
    <row r="649" spans="1:152" hidden="1" x14ac:dyDescent="0.45">
      <c r="A649" t="s">
        <v>126</v>
      </c>
      <c r="C649" s="1">
        <v>39928</v>
      </c>
      <c r="D649" s="2"/>
      <c r="E649" s="1"/>
      <c r="G649">
        <v>108</v>
      </c>
      <c r="H649" t="s">
        <v>103</v>
      </c>
      <c r="I649" s="19">
        <v>8.3000000000000007</v>
      </c>
      <c r="J649">
        <v>750</v>
      </c>
      <c r="K649" s="2">
        <f t="shared" si="8"/>
        <v>160.64257028112448</v>
      </c>
      <c r="L649" s="2"/>
      <c r="M649" s="9"/>
      <c r="N649" s="19">
        <v>23</v>
      </c>
      <c r="O649" s="19"/>
      <c r="P649" s="19"/>
      <c r="Q649" s="2"/>
      <c r="R649" s="2"/>
      <c r="S649" s="2"/>
      <c r="T649" s="2"/>
      <c r="U649" s="2"/>
      <c r="V649" s="2"/>
      <c r="W649" s="2"/>
      <c r="X649" s="9"/>
      <c r="Y649" s="9"/>
      <c r="Z649" s="9"/>
      <c r="AA649" s="9"/>
      <c r="AB649" s="9"/>
      <c r="AC649" s="2"/>
      <c r="AD649" s="9"/>
      <c r="AE649" s="9"/>
      <c r="AF649" s="2"/>
      <c r="AG649" s="9"/>
      <c r="AH649" s="9"/>
      <c r="AI649" s="9"/>
      <c r="AJ649" s="9"/>
      <c r="AK649" s="9"/>
      <c r="AL649" s="9"/>
      <c r="AM649" s="15"/>
      <c r="AN649" s="9"/>
      <c r="AO649" s="9"/>
      <c r="AP649" s="9"/>
      <c r="AQ649" s="2"/>
      <c r="AR649" s="2"/>
      <c r="AS649" s="2"/>
      <c r="AT649" s="2"/>
      <c r="AU649" s="2"/>
      <c r="AV649" s="2"/>
      <c r="AW649" s="2"/>
      <c r="AX649" s="9"/>
      <c r="AY649" s="2"/>
      <c r="AZ649" s="2"/>
      <c r="BA649" s="2"/>
      <c r="BB649" s="9"/>
      <c r="BC649" s="19"/>
      <c r="BD649" s="2"/>
      <c r="BE649" s="2"/>
      <c r="BF649" s="19"/>
      <c r="BG649" s="19"/>
      <c r="BH649" s="19"/>
      <c r="BI649" s="19"/>
      <c r="BJ649" s="19"/>
      <c r="BK649" s="19"/>
      <c r="BL649" s="19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9"/>
      <c r="BX649" s="2"/>
      <c r="BY649" s="2"/>
      <c r="BZ649" s="9"/>
      <c r="CA649" s="2"/>
      <c r="CB649" s="2"/>
      <c r="CC649" s="2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</row>
    <row r="650" spans="1:152" hidden="1" x14ac:dyDescent="0.45">
      <c r="A650" t="s">
        <v>126</v>
      </c>
      <c r="C650" s="1">
        <v>39938</v>
      </c>
      <c r="D650" s="2">
        <v>8</v>
      </c>
      <c r="E650" t="s">
        <v>197</v>
      </c>
      <c r="F650" t="s">
        <v>14</v>
      </c>
      <c r="G650">
        <v>118</v>
      </c>
      <c r="H650" t="s">
        <v>103</v>
      </c>
      <c r="I650" s="19">
        <v>8.3000000000000007</v>
      </c>
      <c r="J650">
        <v>750</v>
      </c>
      <c r="K650" s="2">
        <f t="shared" si="8"/>
        <v>160.64257028112448</v>
      </c>
      <c r="L650" s="2"/>
      <c r="M650" s="9"/>
      <c r="N650" s="9"/>
      <c r="O650" s="9"/>
      <c r="P650" s="9"/>
      <c r="Q650" s="2"/>
      <c r="R650" s="2"/>
      <c r="S650" s="2"/>
      <c r="T650" s="2"/>
      <c r="U650" s="2">
        <v>118</v>
      </c>
      <c r="V650" s="2"/>
      <c r="W650" s="2"/>
      <c r="X650" s="9"/>
      <c r="Y650" s="9"/>
      <c r="Z650" s="9"/>
      <c r="AA650" s="9"/>
      <c r="AB650" s="9"/>
      <c r="AC650" s="2">
        <v>306.76850450987331</v>
      </c>
      <c r="AD650" s="9"/>
      <c r="AE650" s="9"/>
      <c r="AF650" s="2">
        <v>192.26643479343014</v>
      </c>
      <c r="AG650" s="9">
        <v>2.6485529599474975</v>
      </c>
      <c r="AH650" s="9"/>
      <c r="AI650" s="9"/>
      <c r="AJ650" s="9"/>
      <c r="AK650" s="9"/>
      <c r="AL650" s="9"/>
      <c r="AM650" s="15">
        <f>AG650/AF650</f>
        <v>1.3775430759888414E-2</v>
      </c>
      <c r="AN650" s="9"/>
      <c r="AO650" s="9"/>
      <c r="AP650" s="9"/>
      <c r="AQ650" s="2">
        <v>0</v>
      </c>
      <c r="AR650" s="2"/>
      <c r="AS650" s="2">
        <v>645.51178638883334</v>
      </c>
      <c r="AT650" s="2"/>
      <c r="AU650" s="2">
        <v>3.9762446653295007</v>
      </c>
      <c r="AV650" s="2">
        <v>37.784893558287514</v>
      </c>
      <c r="AW650" s="2">
        <v>687.27292461245042</v>
      </c>
      <c r="AX650" s="9"/>
      <c r="AY650" s="2"/>
      <c r="AZ650" s="2">
        <f>AC650+AF650+AW650</f>
        <v>1186.3078639157538</v>
      </c>
      <c r="BA650" s="2"/>
      <c r="BB650" s="9">
        <f>AW650/AZ650</f>
        <v>0.57933774656429105</v>
      </c>
      <c r="BC650" s="19"/>
      <c r="BD650" s="2"/>
      <c r="BE650" s="2"/>
      <c r="BF650" s="19"/>
      <c r="BG650" s="19"/>
      <c r="BH650" s="19"/>
      <c r="BI650" s="19"/>
      <c r="BJ650" s="9">
        <f>AC650/AZ650</f>
        <v>0.25859097274909287</v>
      </c>
      <c r="BK650" s="9">
        <f>AF650/AZ650</f>
        <v>0.16207128068661611</v>
      </c>
      <c r="BL650" s="9">
        <f>AW650/AZ650</f>
        <v>0.57933774656429105</v>
      </c>
      <c r="BM650" s="2">
        <v>134.11161841301296</v>
      </c>
      <c r="BN650" s="2">
        <v>0</v>
      </c>
      <c r="BO650" s="2">
        <v>125.92567945363177</v>
      </c>
      <c r="BP650" s="2">
        <v>7.0624434684663555</v>
      </c>
      <c r="BQ650" s="2"/>
      <c r="BR650" s="2"/>
      <c r="BS650" s="2"/>
      <c r="BT650" s="2"/>
      <c r="BU650" s="2">
        <v>1.1234954909148565</v>
      </c>
      <c r="BV650" s="2"/>
      <c r="BW650" s="9"/>
      <c r="BX650" s="2"/>
      <c r="BY650" s="2"/>
      <c r="BZ650" s="9"/>
      <c r="CA650" s="2"/>
      <c r="CB650" s="2"/>
      <c r="CC650" s="2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</row>
    <row r="651" spans="1:152" hidden="1" x14ac:dyDescent="0.45">
      <c r="A651" t="s">
        <v>126</v>
      </c>
      <c r="C651" s="1">
        <v>39954</v>
      </c>
      <c r="D651" s="2"/>
      <c r="E651" s="1"/>
      <c r="G651">
        <v>134</v>
      </c>
      <c r="H651" t="s">
        <v>103</v>
      </c>
      <c r="I651" s="19">
        <v>8.3000000000000007</v>
      </c>
      <c r="J651">
        <v>750</v>
      </c>
      <c r="K651" s="2">
        <f t="shared" si="8"/>
        <v>160.64257028112448</v>
      </c>
      <c r="L651" s="2"/>
      <c r="M651" s="9"/>
      <c r="N651" s="9"/>
      <c r="O651" s="9"/>
      <c r="P651" s="9"/>
      <c r="Q651" s="2"/>
      <c r="R651" s="2"/>
      <c r="S651" s="2"/>
      <c r="T651" s="2"/>
      <c r="U651" s="2"/>
      <c r="V651" s="2"/>
      <c r="W651" s="2"/>
      <c r="X651" s="9"/>
      <c r="Y651" s="9"/>
      <c r="Z651" s="9"/>
      <c r="AA651" s="9"/>
      <c r="AB651" s="9"/>
      <c r="AC651" s="2"/>
      <c r="AD651" s="9"/>
      <c r="AE651" s="9"/>
      <c r="AF651" s="2"/>
      <c r="AG651" s="9"/>
      <c r="AH651" s="9"/>
      <c r="AI651" s="9"/>
      <c r="AJ651" s="9"/>
      <c r="AK651" s="9"/>
      <c r="AL651" s="9"/>
      <c r="AM651" s="15"/>
      <c r="AN651" s="9"/>
      <c r="AO651" s="9"/>
      <c r="AP651" s="9"/>
      <c r="AQ651" s="2"/>
      <c r="AR651" s="2"/>
      <c r="AS651" s="2"/>
      <c r="AT651" s="2"/>
      <c r="AU651" s="2"/>
      <c r="AV651" s="2"/>
      <c r="AW651" s="2"/>
      <c r="AX651" s="9"/>
      <c r="AY651" s="2"/>
      <c r="AZ651" s="2"/>
      <c r="BA651" s="2"/>
      <c r="BB651" s="9"/>
      <c r="BC651" s="19"/>
      <c r="BD651" s="2"/>
      <c r="BE651" s="2"/>
      <c r="BF651" s="19"/>
      <c r="BG651" s="19"/>
      <c r="BH651" s="19"/>
      <c r="BI651" s="19"/>
      <c r="BJ651" s="19"/>
      <c r="BK651" s="19"/>
      <c r="BL651" s="19"/>
      <c r="BM651" s="2"/>
      <c r="BN651" s="2"/>
      <c r="BO651" s="2"/>
      <c r="BP651" s="2"/>
      <c r="BQ651" s="2"/>
      <c r="BR651" s="2"/>
      <c r="BS651" s="2"/>
      <c r="BT651" s="2"/>
      <c r="BU651" s="2"/>
      <c r="BV651" s="2">
        <v>27.030025408868045</v>
      </c>
      <c r="BW651" s="9">
        <v>5.3340451074922424</v>
      </c>
      <c r="BX651" s="2"/>
      <c r="BY651" s="2"/>
      <c r="BZ651" s="9"/>
      <c r="CA651" s="2"/>
      <c r="CB651" s="2"/>
      <c r="CC651" s="2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</row>
    <row r="652" spans="1:152" hidden="1" x14ac:dyDescent="0.45">
      <c r="A652" t="s">
        <v>126</v>
      </c>
      <c r="C652" s="1">
        <v>39960</v>
      </c>
      <c r="D652" s="2"/>
      <c r="E652" s="1"/>
      <c r="G652">
        <v>140</v>
      </c>
      <c r="H652" t="s">
        <v>103</v>
      </c>
      <c r="I652" s="19">
        <v>8.3000000000000007</v>
      </c>
      <c r="J652">
        <v>750</v>
      </c>
      <c r="K652" s="2">
        <f t="shared" si="8"/>
        <v>160.64257028112448</v>
      </c>
      <c r="L652" s="2"/>
      <c r="M652" s="9"/>
      <c r="N652" s="9"/>
      <c r="O652" s="9"/>
      <c r="P652" s="9"/>
      <c r="Q652" s="2"/>
      <c r="R652" s="2"/>
      <c r="S652" s="2"/>
      <c r="T652" s="2"/>
      <c r="U652" s="2"/>
      <c r="V652" s="2"/>
      <c r="W652" s="2"/>
      <c r="X652" s="9"/>
      <c r="Y652" s="9"/>
      <c r="Z652" s="9"/>
      <c r="AA652" s="9"/>
      <c r="AB652" s="9"/>
      <c r="AC652" s="2"/>
      <c r="AD652" s="9"/>
      <c r="AE652" s="9"/>
      <c r="AF652" s="2"/>
      <c r="AG652" s="9"/>
      <c r="AH652" s="9"/>
      <c r="AI652" s="9"/>
      <c r="AJ652" s="9"/>
      <c r="AK652" s="9"/>
      <c r="AL652" s="9"/>
      <c r="AM652" s="15"/>
      <c r="AN652" s="9"/>
      <c r="AO652" s="9"/>
      <c r="AP652" s="9"/>
      <c r="AQ652" s="2"/>
      <c r="AR652" s="2"/>
      <c r="AS652" s="2"/>
      <c r="AT652" s="2"/>
      <c r="AU652" s="2"/>
      <c r="AV652" s="2"/>
      <c r="AW652" s="2"/>
      <c r="AX652" s="9"/>
      <c r="AY652" s="2"/>
      <c r="AZ652" s="2"/>
      <c r="BA652" s="2"/>
      <c r="BB652" s="9"/>
      <c r="BC652" s="19"/>
      <c r="BD652" s="2"/>
      <c r="BE652" s="2"/>
      <c r="BF652" s="19"/>
      <c r="BG652" s="19"/>
      <c r="BH652" s="19"/>
      <c r="BI652" s="19"/>
      <c r="BJ652" s="19"/>
      <c r="BK652" s="19"/>
      <c r="BL652" s="19"/>
      <c r="BM652" s="2"/>
      <c r="BN652" s="2"/>
      <c r="BO652" s="2"/>
      <c r="BP652" s="2"/>
      <c r="BQ652" s="2"/>
      <c r="BR652" s="2"/>
      <c r="BS652" s="2"/>
      <c r="BT652" s="2"/>
      <c r="BU652" s="2"/>
      <c r="BV652" s="2">
        <v>40.784811938589272</v>
      </c>
      <c r="BW652" s="9">
        <v>5.8692679900744409</v>
      </c>
      <c r="BX652" s="2"/>
      <c r="BY652" s="2"/>
      <c r="BZ652" s="9"/>
      <c r="CA652" s="2"/>
      <c r="CB652" s="2"/>
      <c r="CC652" s="2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</row>
    <row r="653" spans="1:152" hidden="1" x14ac:dyDescent="0.45">
      <c r="A653" t="s">
        <v>126</v>
      </c>
      <c r="C653" s="1">
        <v>39966</v>
      </c>
      <c r="D653" s="2"/>
      <c r="E653" s="1"/>
      <c r="G653">
        <v>146</v>
      </c>
      <c r="H653" t="s">
        <v>103</v>
      </c>
      <c r="I653" s="19">
        <v>8.3000000000000007</v>
      </c>
      <c r="J653">
        <v>750</v>
      </c>
      <c r="K653" s="2">
        <f t="shared" si="8"/>
        <v>160.64257028112448</v>
      </c>
      <c r="L653" s="2"/>
      <c r="M653" s="9"/>
      <c r="N653" s="9"/>
      <c r="O653" s="9"/>
      <c r="P653" s="9"/>
      <c r="Q653" s="2"/>
      <c r="R653" s="2"/>
      <c r="S653" s="2"/>
      <c r="T653" s="2"/>
      <c r="U653" s="2"/>
      <c r="V653" s="2"/>
      <c r="W653" s="2"/>
      <c r="X653" s="9"/>
      <c r="Y653" s="9"/>
      <c r="Z653" s="9"/>
      <c r="AA653" s="9"/>
      <c r="AB653" s="9"/>
      <c r="AC653" s="2">
        <v>462.12051286751455</v>
      </c>
      <c r="AD653" s="9"/>
      <c r="AE653" s="9"/>
      <c r="AF653" s="2">
        <v>238.40029163318076</v>
      </c>
      <c r="AG653" s="9">
        <v>2.9665696142741198</v>
      </c>
      <c r="AH653" s="9"/>
      <c r="AI653" s="9"/>
      <c r="AJ653" s="9"/>
      <c r="AK653" s="9"/>
      <c r="AL653" s="9"/>
      <c r="AM653" s="15">
        <f>AG653/AF653</f>
        <v>1.2443649267169059E-2</v>
      </c>
      <c r="AN653" s="9"/>
      <c r="AO653" s="9"/>
      <c r="AP653" s="9"/>
      <c r="AQ653" s="2">
        <v>0</v>
      </c>
      <c r="AR653" s="2"/>
      <c r="AS653" s="2">
        <v>317.49922393235738</v>
      </c>
      <c r="AT653" s="2"/>
      <c r="AU653" s="2">
        <v>73.987992987655574</v>
      </c>
      <c r="AV653" s="2">
        <v>680.71153146037204</v>
      </c>
      <c r="AW653" s="2">
        <v>1072.198748380385</v>
      </c>
      <c r="AX653" s="9"/>
      <c r="AY653" s="2"/>
      <c r="AZ653" s="2">
        <f>AC653+AF653+AW653</f>
        <v>1772.7195528810803</v>
      </c>
      <c r="BA653" s="2"/>
      <c r="BB653" s="9">
        <f>AW653/AZ653</f>
        <v>0.60483269710531118</v>
      </c>
      <c r="BC653" s="19"/>
      <c r="BD653" s="2"/>
      <c r="BE653" s="2"/>
      <c r="BF653" s="19"/>
      <c r="BG653" s="19"/>
      <c r="BH653" s="19"/>
      <c r="BI653" s="19"/>
      <c r="BJ653" s="9">
        <f>AC653/AZ653</f>
        <v>0.26068450145792182</v>
      </c>
      <c r="BK653" s="9">
        <f>AF653/AZ653</f>
        <v>0.13448280143676702</v>
      </c>
      <c r="BL653" s="9">
        <f>AW653/AZ653</f>
        <v>0.60483269710531118</v>
      </c>
      <c r="BM653" s="2">
        <v>165.64569045141047</v>
      </c>
      <c r="BN653" s="2">
        <v>0</v>
      </c>
      <c r="BO653" s="2">
        <v>54.732605221020975</v>
      </c>
      <c r="BP653" s="2">
        <v>100.45071949836723</v>
      </c>
      <c r="BQ653" s="2"/>
      <c r="BR653" s="2"/>
      <c r="BS653" s="2"/>
      <c r="BT653" s="2"/>
      <c r="BU653" s="2">
        <v>10.46236573202226</v>
      </c>
      <c r="BV653" s="2"/>
      <c r="BW653" s="9"/>
      <c r="BX653" s="2"/>
      <c r="BY653" s="2"/>
      <c r="BZ653" s="9"/>
      <c r="CA653" s="2"/>
      <c r="CB653" s="2"/>
      <c r="CC653" s="2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</row>
    <row r="654" spans="1:152" hidden="1" x14ac:dyDescent="0.45">
      <c r="A654" t="s">
        <v>126</v>
      </c>
      <c r="C654" s="1">
        <v>39969</v>
      </c>
      <c r="D654" s="2">
        <v>9</v>
      </c>
      <c r="E654" s="1" t="s">
        <v>196</v>
      </c>
      <c r="F654" t="s">
        <v>15</v>
      </c>
      <c r="G654">
        <v>149</v>
      </c>
      <c r="H654" t="s">
        <v>103</v>
      </c>
      <c r="I654" s="19">
        <v>8.3000000000000007</v>
      </c>
      <c r="J654">
        <v>750</v>
      </c>
      <c r="K654" s="2">
        <f t="shared" si="8"/>
        <v>160.64257028112448</v>
      </c>
      <c r="L654" s="2"/>
      <c r="M654" s="9"/>
      <c r="N654" s="9"/>
      <c r="O654" s="9"/>
      <c r="P654" s="9"/>
      <c r="Q654" s="2"/>
      <c r="R654" s="2"/>
      <c r="S654" s="2"/>
      <c r="T654" s="2"/>
      <c r="U654" s="2"/>
      <c r="V654" s="2">
        <v>149</v>
      </c>
      <c r="W654" s="2"/>
      <c r="X654" s="9"/>
      <c r="Y654" s="9"/>
      <c r="Z654" s="9"/>
      <c r="AA654" s="9"/>
      <c r="AB654" s="9"/>
      <c r="AC654" s="2"/>
      <c r="AD654" s="9"/>
      <c r="AE654" s="9"/>
      <c r="AF654" s="2"/>
      <c r="AG654" s="9"/>
      <c r="AH654" s="9"/>
      <c r="AI654" s="9"/>
      <c r="AJ654" s="9"/>
      <c r="AK654" s="9"/>
      <c r="AL654" s="9"/>
      <c r="AM654" s="15"/>
      <c r="AN654" s="9"/>
      <c r="AO654" s="9"/>
      <c r="AP654" s="9"/>
      <c r="AQ654" s="2"/>
      <c r="AR654" s="2"/>
      <c r="AS654" s="2"/>
      <c r="AT654" s="2"/>
      <c r="AU654" s="2"/>
      <c r="AV654" s="2"/>
      <c r="AW654" s="2"/>
      <c r="AX654" s="9"/>
      <c r="AY654" s="2"/>
      <c r="AZ654" s="2"/>
      <c r="BA654" s="2"/>
      <c r="BB654" s="9"/>
      <c r="BC654" s="19"/>
      <c r="BD654" s="2"/>
      <c r="BE654" s="2"/>
      <c r="BF654" s="19"/>
      <c r="BG654" s="19"/>
      <c r="BH654" s="19"/>
      <c r="BI654" s="19"/>
      <c r="BJ654" s="19"/>
      <c r="BK654" s="19"/>
      <c r="BL654" s="19"/>
      <c r="BM654" s="2"/>
      <c r="BN654" s="2"/>
      <c r="BO654" s="2"/>
      <c r="BP654" s="2"/>
      <c r="BQ654" s="2"/>
      <c r="BR654" s="2"/>
      <c r="BS654" s="2"/>
      <c r="BT654" s="2"/>
      <c r="BU654" s="2"/>
      <c r="BV654" s="2">
        <v>59.034463013992763</v>
      </c>
      <c r="BW654" s="9">
        <v>5.9395202157206946</v>
      </c>
      <c r="BX654" s="2"/>
      <c r="BY654" s="2"/>
      <c r="BZ654" s="9"/>
      <c r="CA654" s="2"/>
      <c r="CB654" s="2"/>
      <c r="CC654" s="2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</row>
    <row r="655" spans="1:152" hidden="1" x14ac:dyDescent="0.45">
      <c r="A655" t="s">
        <v>126</v>
      </c>
      <c r="C655" s="1">
        <v>39976</v>
      </c>
      <c r="D655" s="2"/>
      <c r="E655" s="1"/>
      <c r="G655">
        <v>156</v>
      </c>
      <c r="H655" t="s">
        <v>103</v>
      </c>
      <c r="I655" s="19">
        <v>8.3000000000000007</v>
      </c>
      <c r="J655">
        <v>750</v>
      </c>
      <c r="K655" s="2">
        <f t="shared" si="8"/>
        <v>160.64257028112448</v>
      </c>
      <c r="L655" s="2"/>
      <c r="M655" s="9"/>
      <c r="N655" s="9"/>
      <c r="O655" s="9"/>
      <c r="P655" s="9"/>
      <c r="Q655" s="2"/>
      <c r="R655" s="2"/>
      <c r="S655" s="2"/>
      <c r="T655" s="2"/>
      <c r="U655" s="2"/>
      <c r="V655" s="2"/>
      <c r="W655" s="2"/>
      <c r="X655" s="9"/>
      <c r="Y655" s="9"/>
      <c r="Z655" s="9"/>
      <c r="AA655" s="9"/>
      <c r="AB655" s="9"/>
      <c r="AC655" s="2"/>
      <c r="AD655" s="9"/>
      <c r="AE655" s="9"/>
      <c r="AF655" s="2"/>
      <c r="AG655" s="9"/>
      <c r="AH655" s="9"/>
      <c r="AI655" s="9"/>
      <c r="AJ655" s="9"/>
      <c r="AK655" s="9"/>
      <c r="AL655" s="9"/>
      <c r="AM655" s="15"/>
      <c r="AN655" s="9"/>
      <c r="AO655" s="9"/>
      <c r="AP655" s="9"/>
      <c r="AQ655" s="2"/>
      <c r="AR655" s="2"/>
      <c r="AS655" s="2"/>
      <c r="AT655" s="2"/>
      <c r="AU655" s="2"/>
      <c r="AV655" s="2"/>
      <c r="AW655" s="2"/>
      <c r="AX655" s="9"/>
      <c r="AY655" s="2"/>
      <c r="AZ655" s="2"/>
      <c r="BA655" s="2"/>
      <c r="BB655" s="9"/>
      <c r="BC655" s="19"/>
      <c r="BD655" s="2"/>
      <c r="BE655" s="2"/>
      <c r="BF655" s="19"/>
      <c r="BG655" s="19"/>
      <c r="BH655" s="19"/>
      <c r="BI655" s="19"/>
      <c r="BJ655" s="19"/>
      <c r="BK655" s="19"/>
      <c r="BL655" s="19"/>
      <c r="BM655" s="2"/>
      <c r="BN655" s="2"/>
      <c r="BO655" s="2"/>
      <c r="BP655" s="2"/>
      <c r="BQ655" s="2"/>
      <c r="BR655" s="2"/>
      <c r="BS655" s="2"/>
      <c r="BT655" s="2"/>
      <c r="BU655" s="2"/>
      <c r="BV655" s="2">
        <v>74.666284937193552</v>
      </c>
      <c r="BW655" s="9">
        <v>5.141175306753567</v>
      </c>
      <c r="BX655" s="2"/>
      <c r="BY655" s="2"/>
      <c r="BZ655" s="9"/>
      <c r="CA655" s="2"/>
      <c r="CB655" s="2"/>
      <c r="CC655" s="2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</row>
    <row r="656" spans="1:152" hidden="1" x14ac:dyDescent="0.45">
      <c r="A656" t="s">
        <v>126</v>
      </c>
      <c r="C656" s="1">
        <v>39983</v>
      </c>
      <c r="D656" s="2"/>
      <c r="E656" s="1"/>
      <c r="G656">
        <v>163</v>
      </c>
      <c r="H656" t="s">
        <v>103</v>
      </c>
      <c r="I656" s="19">
        <v>8.3000000000000007</v>
      </c>
      <c r="J656">
        <v>750</v>
      </c>
      <c r="K656" s="2">
        <f t="shared" si="8"/>
        <v>160.64257028112448</v>
      </c>
      <c r="L656" s="2"/>
      <c r="M656" s="9"/>
      <c r="N656" s="9"/>
      <c r="O656" s="9"/>
      <c r="P656" s="9"/>
      <c r="Q656" s="2"/>
      <c r="R656" s="2"/>
      <c r="S656" s="2"/>
      <c r="T656" s="2"/>
      <c r="U656" s="2"/>
      <c r="V656" s="2"/>
      <c r="W656" s="2"/>
      <c r="X656" s="9"/>
      <c r="Y656" s="9"/>
      <c r="Z656" s="9"/>
      <c r="AA656" s="9"/>
      <c r="AB656" s="9"/>
      <c r="AC656" s="2"/>
      <c r="AD656" s="9"/>
      <c r="AE656" s="9"/>
      <c r="AF656" s="2"/>
      <c r="AG656" s="9"/>
      <c r="AH656" s="9"/>
      <c r="AI656" s="9"/>
      <c r="AJ656" s="9"/>
      <c r="AK656" s="9"/>
      <c r="AL656" s="9"/>
      <c r="AM656" s="15"/>
      <c r="AN656" s="9"/>
      <c r="AO656" s="9"/>
      <c r="AP656" s="9"/>
      <c r="AQ656" s="2"/>
      <c r="AR656" s="2"/>
      <c r="AS656" s="2"/>
      <c r="AT656" s="2"/>
      <c r="AU656" s="2"/>
      <c r="AV656" s="2"/>
      <c r="AW656" s="2"/>
      <c r="AX656" s="9"/>
      <c r="AY656" s="2"/>
      <c r="AZ656" s="2"/>
      <c r="BA656" s="2"/>
      <c r="BB656" s="9"/>
      <c r="BC656" s="19"/>
      <c r="BD656" s="2"/>
      <c r="BE656" s="2"/>
      <c r="BF656" s="19"/>
      <c r="BG656" s="19"/>
      <c r="BH656" s="19"/>
      <c r="BI656" s="19"/>
      <c r="BJ656" s="19"/>
      <c r="BK656" s="19"/>
      <c r="BL656" s="19"/>
      <c r="BM656" s="2"/>
      <c r="BN656" s="2"/>
      <c r="BO656" s="2"/>
      <c r="BP656" s="2"/>
      <c r="BQ656" s="2"/>
      <c r="BR656" s="2"/>
      <c r="BS656" s="2"/>
      <c r="BT656" s="2"/>
      <c r="BU656" s="2"/>
      <c r="BV656" s="2">
        <v>86.409834305550575</v>
      </c>
      <c r="BW656" s="9">
        <v>5.2721932870370374</v>
      </c>
      <c r="BX656" s="2"/>
      <c r="BY656" s="2"/>
      <c r="BZ656" s="9"/>
      <c r="CA656" s="2"/>
      <c r="CB656" s="2"/>
      <c r="CC656" s="2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</row>
    <row r="657" spans="1:152" hidden="1" x14ac:dyDescent="0.45">
      <c r="A657" t="s">
        <v>126</v>
      </c>
      <c r="C657" s="1">
        <v>39988</v>
      </c>
      <c r="D657" s="2">
        <v>10</v>
      </c>
      <c r="E657" s="1" t="s">
        <v>97</v>
      </c>
      <c r="F657" t="s">
        <v>16</v>
      </c>
      <c r="G657">
        <v>168</v>
      </c>
      <c r="H657" t="s">
        <v>103</v>
      </c>
      <c r="I657" s="19">
        <v>8.3000000000000007</v>
      </c>
      <c r="J657">
        <v>750</v>
      </c>
      <c r="K657" s="2">
        <f t="shared" si="8"/>
        <v>160.64257028112448</v>
      </c>
      <c r="L657" s="2"/>
      <c r="M657" s="9"/>
      <c r="N657" s="9"/>
      <c r="O657" s="9"/>
      <c r="P657" s="9"/>
      <c r="Q657" s="2"/>
      <c r="R657" s="2"/>
      <c r="S657" s="2"/>
      <c r="T657" s="2"/>
      <c r="U657" s="2"/>
      <c r="V657" s="2"/>
      <c r="W657" s="2"/>
      <c r="X657" s="9"/>
      <c r="Y657" s="9"/>
      <c r="Z657" s="9"/>
      <c r="AA657" s="9"/>
      <c r="AB657" s="9"/>
      <c r="AC657" s="2"/>
      <c r="AD657" s="9"/>
      <c r="AE657" s="9"/>
      <c r="AF657" s="2"/>
      <c r="AG657" s="9"/>
      <c r="AH657" s="9"/>
      <c r="AI657" s="9"/>
      <c r="AJ657" s="9"/>
      <c r="AK657" s="9"/>
      <c r="AL657" s="9"/>
      <c r="AM657" s="15"/>
      <c r="AN657" s="9"/>
      <c r="AO657" s="9"/>
      <c r="AP657" s="9"/>
      <c r="AQ657" s="2"/>
      <c r="AR657" s="2"/>
      <c r="AS657" s="2"/>
      <c r="AT657" s="2"/>
      <c r="AU657" s="2"/>
      <c r="AV657" s="2">
        <v>749.41439848460698</v>
      </c>
      <c r="AW657" s="2"/>
      <c r="AX657" s="9"/>
      <c r="AY657" s="2"/>
      <c r="AZ657" s="2"/>
      <c r="BA657" s="2"/>
      <c r="BB657" s="9"/>
      <c r="BC657" s="19">
        <v>36.80721074670474</v>
      </c>
      <c r="BD657" s="2">
        <v>275.83853701637895</v>
      </c>
      <c r="BE657" s="2"/>
      <c r="BF657" s="19">
        <v>12.151477401602598</v>
      </c>
      <c r="BG657" s="19"/>
      <c r="BH657" s="19"/>
      <c r="BI657" s="19"/>
      <c r="BJ657" s="19"/>
      <c r="BK657" s="19"/>
      <c r="BL657" s="19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9"/>
      <c r="BX657" s="2"/>
      <c r="BY657" s="2"/>
      <c r="BZ657" s="9"/>
      <c r="CA657" s="2"/>
      <c r="CB657" s="2"/>
      <c r="CC657" s="2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</row>
    <row r="658" spans="1:152" hidden="1" x14ac:dyDescent="0.45">
      <c r="A658" t="s">
        <v>126</v>
      </c>
      <c r="C658" s="1">
        <v>39990</v>
      </c>
      <c r="D658" s="2"/>
      <c r="E658" s="1"/>
      <c r="G658">
        <v>170</v>
      </c>
      <c r="H658" t="s">
        <v>103</v>
      </c>
      <c r="I658" s="19">
        <v>8.3000000000000007</v>
      </c>
      <c r="J658">
        <v>750</v>
      </c>
      <c r="K658" s="2">
        <f t="shared" si="8"/>
        <v>160.64257028112448</v>
      </c>
      <c r="L658" s="2"/>
      <c r="M658" s="9"/>
      <c r="N658" s="9"/>
      <c r="O658" s="9"/>
      <c r="P658" s="9"/>
      <c r="Q658" s="2"/>
      <c r="R658" s="2"/>
      <c r="S658" s="2"/>
      <c r="T658" s="2"/>
      <c r="U658" s="2"/>
      <c r="V658" s="2"/>
      <c r="W658" s="2"/>
      <c r="X658" s="9"/>
      <c r="Y658" s="9"/>
      <c r="Z658" s="9"/>
      <c r="AA658" s="9"/>
      <c r="AB658" s="9"/>
      <c r="AC658" s="2"/>
      <c r="AD658" s="9"/>
      <c r="AE658" s="9"/>
      <c r="AF658" s="2"/>
      <c r="AG658" s="9"/>
      <c r="AH658" s="9"/>
      <c r="AI658" s="9"/>
      <c r="AJ658" s="9"/>
      <c r="AK658" s="9"/>
      <c r="AL658" s="9"/>
      <c r="AM658" s="15"/>
      <c r="AN658" s="9"/>
      <c r="AO658" s="9"/>
      <c r="AP658" s="9"/>
      <c r="AQ658" s="2"/>
      <c r="AR658" s="2"/>
      <c r="AS658" s="2"/>
      <c r="AT658" s="2"/>
      <c r="AU658" s="2"/>
      <c r="AV658" s="2"/>
      <c r="AW658" s="2"/>
      <c r="AX658" s="9"/>
      <c r="AY658" s="2"/>
      <c r="AZ658" s="2"/>
      <c r="BA658" s="2"/>
      <c r="BB658" s="9"/>
      <c r="BC658" s="19"/>
      <c r="BD658" s="2"/>
      <c r="BE658" s="2"/>
      <c r="BF658" s="19"/>
      <c r="BG658" s="19"/>
      <c r="BH658" s="19"/>
      <c r="BI658" s="19"/>
      <c r="BJ658" s="19"/>
      <c r="BK658" s="19"/>
      <c r="BL658" s="19"/>
      <c r="BM658" s="2"/>
      <c r="BN658" s="2"/>
      <c r="BO658" s="2"/>
      <c r="BP658" s="2"/>
      <c r="BQ658" s="2"/>
      <c r="BR658" s="2"/>
      <c r="BS658" s="2"/>
      <c r="BT658" s="2"/>
      <c r="BU658" s="2"/>
      <c r="BV658" s="2">
        <v>96.929463550799838</v>
      </c>
      <c r="BW658" s="9">
        <v>5.0832943840579707</v>
      </c>
      <c r="BX658" s="2"/>
      <c r="BY658" s="2"/>
      <c r="BZ658" s="9"/>
      <c r="CA658" s="2"/>
      <c r="CB658" s="2"/>
      <c r="CC658" s="2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</row>
    <row r="659" spans="1:152" hidden="1" x14ac:dyDescent="0.45">
      <c r="A659" t="s">
        <v>126</v>
      </c>
      <c r="C659" s="1">
        <v>39995</v>
      </c>
      <c r="D659" s="2"/>
      <c r="E659" s="1"/>
      <c r="G659">
        <v>175</v>
      </c>
      <c r="H659" t="s">
        <v>103</v>
      </c>
      <c r="I659" s="19">
        <v>8.3000000000000007</v>
      </c>
      <c r="J659">
        <v>750</v>
      </c>
      <c r="K659" s="2">
        <f t="shared" si="8"/>
        <v>160.64257028112448</v>
      </c>
      <c r="L659" s="2"/>
      <c r="M659" s="9"/>
      <c r="N659" s="9"/>
      <c r="O659" s="9"/>
      <c r="P659" s="9"/>
      <c r="Q659" s="2"/>
      <c r="R659" s="2"/>
      <c r="S659" s="2"/>
      <c r="T659" s="2"/>
      <c r="U659" s="2"/>
      <c r="V659" s="2"/>
      <c r="W659" s="2"/>
      <c r="X659" s="9"/>
      <c r="Y659" s="9"/>
      <c r="Z659" s="9"/>
      <c r="AA659" s="9"/>
      <c r="AB659" s="9"/>
      <c r="AC659" s="2"/>
      <c r="AD659" s="9"/>
      <c r="AE659" s="9"/>
      <c r="AF659" s="2"/>
      <c r="AG659" s="9"/>
      <c r="AH659" s="9"/>
      <c r="AI659" s="9"/>
      <c r="AJ659" s="9"/>
      <c r="AK659" s="9"/>
      <c r="AL659" s="9"/>
      <c r="AM659" s="15"/>
      <c r="AN659" s="9"/>
      <c r="AO659" s="9"/>
      <c r="AP659" s="9"/>
      <c r="AQ659" s="2"/>
      <c r="AR659" s="2"/>
      <c r="AS659" s="2"/>
      <c r="AT659" s="2"/>
      <c r="AU659" s="2"/>
      <c r="AV659" s="2"/>
      <c r="AW659" s="2"/>
      <c r="AX659" s="9"/>
      <c r="AY659" s="2"/>
      <c r="AZ659" s="2"/>
      <c r="BA659" s="2"/>
      <c r="BB659" s="9"/>
      <c r="BC659" s="19"/>
      <c r="BD659" s="2"/>
      <c r="BE659" s="2"/>
      <c r="BF659" s="19"/>
      <c r="BG659" s="19"/>
      <c r="BH659" s="19"/>
      <c r="BI659" s="19"/>
      <c r="BJ659" s="19"/>
      <c r="BK659" s="19"/>
      <c r="BL659" s="19"/>
      <c r="BM659" s="2"/>
      <c r="BN659" s="2"/>
      <c r="BO659" s="2"/>
      <c r="BP659" s="2"/>
      <c r="BQ659" s="2"/>
      <c r="BR659" s="2"/>
      <c r="BS659" s="2"/>
      <c r="BT659" s="2"/>
      <c r="BU659" s="2"/>
      <c r="BV659" s="2">
        <v>100</v>
      </c>
      <c r="BW659" s="9">
        <v>4.5360714285714288</v>
      </c>
      <c r="BX659" s="2"/>
      <c r="BY659" s="2"/>
      <c r="BZ659" s="9"/>
      <c r="CA659" s="2"/>
      <c r="CB659" s="2"/>
      <c r="CC659" s="2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</row>
    <row r="660" spans="1:152" hidden="1" x14ac:dyDescent="0.45">
      <c r="A660" t="s">
        <v>128</v>
      </c>
      <c r="C660" s="1">
        <v>39820</v>
      </c>
      <c r="D660" s="2">
        <v>1</v>
      </c>
      <c r="E660" s="1" t="s">
        <v>198</v>
      </c>
      <c r="F660" t="s">
        <v>10</v>
      </c>
      <c r="G660" s="2">
        <v>0</v>
      </c>
      <c r="H660" t="s">
        <v>104</v>
      </c>
      <c r="I660" s="19">
        <v>8.3000000000000007</v>
      </c>
      <c r="J660">
        <v>750</v>
      </c>
      <c r="K660" s="2">
        <f t="shared" si="8"/>
        <v>160.64257028112448</v>
      </c>
      <c r="L660" s="2"/>
      <c r="M660" s="9"/>
      <c r="N660" s="9"/>
      <c r="O660" s="9"/>
      <c r="P660" s="9"/>
      <c r="Q660" s="2"/>
      <c r="R660" s="2"/>
      <c r="S660" s="2"/>
      <c r="T660" s="2"/>
      <c r="U660" s="2"/>
      <c r="V660" s="2"/>
      <c r="W660" s="2"/>
      <c r="X660" s="9"/>
      <c r="Y660" s="9"/>
      <c r="Z660" s="9"/>
      <c r="AA660" s="9"/>
      <c r="AB660" s="9"/>
      <c r="AC660" s="2"/>
      <c r="AD660" s="9"/>
      <c r="AE660" s="9"/>
      <c r="AF660" s="2"/>
      <c r="AG660" s="9"/>
      <c r="AH660" s="9"/>
      <c r="AI660" s="9"/>
      <c r="AJ660" s="9"/>
      <c r="AK660" s="9"/>
      <c r="AL660" s="9"/>
      <c r="AM660" s="15"/>
      <c r="AN660" s="9"/>
      <c r="AO660" s="9"/>
      <c r="AP660" s="9"/>
      <c r="AQ660" s="2">
        <v>0</v>
      </c>
      <c r="AR660" s="2"/>
      <c r="AS660" s="2">
        <v>0</v>
      </c>
      <c r="AT660" s="2"/>
      <c r="AU660" s="2">
        <v>0</v>
      </c>
      <c r="AV660" s="2">
        <v>0</v>
      </c>
      <c r="AW660" s="2"/>
      <c r="AX660" s="9"/>
      <c r="AY660" s="2"/>
      <c r="AZ660" s="2"/>
      <c r="BA660" s="2"/>
      <c r="BB660" s="9"/>
      <c r="BC660" s="19"/>
      <c r="BD660" s="2"/>
      <c r="BE660" s="2"/>
      <c r="BF660" s="19"/>
      <c r="BG660" s="19"/>
      <c r="BH660" s="19"/>
      <c r="BI660" s="19"/>
      <c r="BJ660" s="19"/>
      <c r="BK660" s="19"/>
      <c r="BL660" s="19"/>
      <c r="BM660" s="2">
        <v>0</v>
      </c>
      <c r="BN660" s="2">
        <v>0</v>
      </c>
      <c r="BO660" s="2">
        <v>0</v>
      </c>
      <c r="BP660" s="2">
        <v>0</v>
      </c>
      <c r="BQ660" s="2"/>
      <c r="BR660" s="2"/>
      <c r="BS660" s="2"/>
      <c r="BT660" s="2"/>
      <c r="BU660" s="2">
        <v>0</v>
      </c>
      <c r="BV660" s="2"/>
      <c r="BW660" s="9"/>
      <c r="BX660" s="2"/>
      <c r="BY660" s="2"/>
      <c r="BZ660" s="9"/>
      <c r="CA660" s="2"/>
      <c r="CB660" s="2"/>
      <c r="CC660" s="2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</row>
    <row r="661" spans="1:152" hidden="1" x14ac:dyDescent="0.45">
      <c r="A661" t="s">
        <v>128</v>
      </c>
      <c r="C661" s="1">
        <v>39846</v>
      </c>
      <c r="D661" s="2">
        <v>4</v>
      </c>
      <c r="E661" t="s">
        <v>199</v>
      </c>
      <c r="F661" t="s">
        <v>12</v>
      </c>
      <c r="G661">
        <v>26</v>
      </c>
      <c r="H661" t="s">
        <v>104</v>
      </c>
      <c r="I661" s="19">
        <v>8.3000000000000007</v>
      </c>
      <c r="J661">
        <v>750</v>
      </c>
      <c r="K661" s="2">
        <f t="shared" si="8"/>
        <v>160.64257028112448</v>
      </c>
      <c r="L661" s="2"/>
      <c r="M661" s="9"/>
      <c r="N661" s="9"/>
      <c r="O661" s="9"/>
      <c r="P661" s="9"/>
      <c r="Q661" s="2"/>
      <c r="R661" s="2">
        <v>26</v>
      </c>
      <c r="S661" s="2"/>
      <c r="T661" s="2"/>
      <c r="U661" s="2"/>
      <c r="V661" s="2"/>
      <c r="W661" s="2"/>
      <c r="X661" s="9"/>
      <c r="Y661" s="9"/>
      <c r="Z661" s="9"/>
      <c r="AA661" s="9"/>
      <c r="AB661" s="9"/>
      <c r="AC661" s="2"/>
      <c r="AD661" s="9"/>
      <c r="AE661" s="9"/>
      <c r="AF661" s="2"/>
      <c r="AG661" s="9"/>
      <c r="AH661" s="9"/>
      <c r="AI661" s="9"/>
      <c r="AJ661" s="9"/>
      <c r="AK661" s="9"/>
      <c r="AL661" s="9"/>
      <c r="AM661" s="15"/>
      <c r="AN661" s="9"/>
      <c r="AO661" s="9"/>
      <c r="AP661" s="9"/>
      <c r="AQ661" s="2">
        <v>0</v>
      </c>
      <c r="AR661" s="2"/>
      <c r="AS661" s="2">
        <v>0</v>
      </c>
      <c r="AT661" s="2"/>
      <c r="AU661" s="2">
        <v>0</v>
      </c>
      <c r="AV661" s="2">
        <v>0</v>
      </c>
      <c r="AW661" s="2"/>
      <c r="AX661" s="9"/>
      <c r="AY661" s="2"/>
      <c r="AZ661" s="2"/>
      <c r="BA661" s="2"/>
      <c r="BB661" s="9"/>
      <c r="BC661" s="19"/>
      <c r="BD661" s="2"/>
      <c r="BE661" s="2"/>
      <c r="BF661" s="19"/>
      <c r="BG661" s="19"/>
      <c r="BH661" s="19"/>
      <c r="BI661" s="19"/>
      <c r="BJ661" s="19"/>
      <c r="BK661" s="19"/>
      <c r="BL661" s="19"/>
      <c r="BM661" s="2">
        <v>0</v>
      </c>
      <c r="BN661" s="2">
        <v>0</v>
      </c>
      <c r="BO661" s="2">
        <v>0</v>
      </c>
      <c r="BP661" s="2">
        <v>0</v>
      </c>
      <c r="BQ661" s="2"/>
      <c r="BR661" s="2"/>
      <c r="BS661" s="2"/>
      <c r="BT661" s="2"/>
      <c r="BU661" s="2">
        <v>0</v>
      </c>
      <c r="BV661" s="2"/>
      <c r="BW661" s="9"/>
      <c r="BX661" s="2"/>
      <c r="BY661" s="2"/>
      <c r="BZ661" s="9"/>
      <c r="CA661" s="2"/>
      <c r="CB661" s="2"/>
      <c r="CC661" s="2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</row>
    <row r="662" spans="1:152" hidden="1" x14ac:dyDescent="0.45">
      <c r="A662" t="s">
        <v>128</v>
      </c>
      <c r="C662" s="1">
        <v>39848</v>
      </c>
      <c r="D662" s="2"/>
      <c r="E662" s="1"/>
      <c r="G662">
        <v>28</v>
      </c>
      <c r="H662" t="s">
        <v>104</v>
      </c>
      <c r="I662" s="19">
        <v>8.3000000000000007</v>
      </c>
      <c r="J662">
        <v>750</v>
      </c>
      <c r="K662" s="2">
        <f t="shared" si="8"/>
        <v>160.64257028112448</v>
      </c>
      <c r="L662" s="2"/>
      <c r="M662" s="9"/>
      <c r="N662" s="19">
        <v>6.1</v>
      </c>
      <c r="O662" s="19"/>
      <c r="P662" s="19"/>
      <c r="Q662" s="2"/>
      <c r="R662" s="2"/>
      <c r="S662" s="2"/>
      <c r="T662" s="2"/>
      <c r="U662" s="2"/>
      <c r="V662" s="2"/>
      <c r="W662" s="2"/>
      <c r="X662" s="9"/>
      <c r="Y662" s="9"/>
      <c r="Z662" s="9"/>
      <c r="AA662" s="9"/>
      <c r="AB662" s="9"/>
      <c r="AC662" s="2"/>
      <c r="AD662" s="9"/>
      <c r="AE662" s="9"/>
      <c r="AF662" s="2"/>
      <c r="AG662" s="9"/>
      <c r="AH662" s="9"/>
      <c r="AI662" s="9"/>
      <c r="AJ662" s="9"/>
      <c r="AK662" s="9"/>
      <c r="AL662" s="9"/>
      <c r="AM662" s="15"/>
      <c r="AN662" s="9"/>
      <c r="AO662" s="9"/>
      <c r="AP662" s="9"/>
      <c r="AQ662" s="2"/>
      <c r="AR662" s="2"/>
      <c r="AS662" s="2"/>
      <c r="AT662" s="2"/>
      <c r="AU662" s="2"/>
      <c r="AV662" s="2"/>
      <c r="AW662" s="2"/>
      <c r="AX662" s="9"/>
      <c r="AY662" s="2"/>
      <c r="AZ662" s="2"/>
      <c r="BA662" s="2"/>
      <c r="BB662" s="9"/>
      <c r="BC662" s="19"/>
      <c r="BD662" s="2"/>
      <c r="BE662" s="2"/>
      <c r="BF662" s="19"/>
      <c r="BG662" s="19"/>
      <c r="BH662" s="19"/>
      <c r="BI662" s="19"/>
      <c r="BJ662" s="19"/>
      <c r="BK662" s="19"/>
      <c r="BL662" s="19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9"/>
      <c r="BX662" s="2"/>
      <c r="BY662" s="2"/>
      <c r="BZ662" s="9"/>
      <c r="CA662" s="2"/>
      <c r="CB662" s="2"/>
      <c r="CC662" s="2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</row>
    <row r="663" spans="1:152" hidden="1" x14ac:dyDescent="0.45">
      <c r="A663" t="s">
        <v>128</v>
      </c>
      <c r="C663" s="1">
        <v>39854</v>
      </c>
      <c r="D663" s="2"/>
      <c r="E663" s="1"/>
      <c r="G663">
        <v>34</v>
      </c>
      <c r="H663" t="s">
        <v>104</v>
      </c>
      <c r="I663" s="19">
        <v>8.3000000000000007</v>
      </c>
      <c r="J663">
        <v>750</v>
      </c>
      <c r="K663" s="2">
        <f t="shared" si="8"/>
        <v>160.64257028112448</v>
      </c>
      <c r="L663" s="2"/>
      <c r="M663" s="9"/>
      <c r="N663" s="19">
        <v>7.8</v>
      </c>
      <c r="O663" s="19"/>
      <c r="P663" s="19"/>
      <c r="Q663" s="2"/>
      <c r="R663" s="2"/>
      <c r="S663" s="2"/>
      <c r="T663" s="2"/>
      <c r="U663" s="2"/>
      <c r="V663" s="2"/>
      <c r="W663" s="2"/>
      <c r="X663" s="9"/>
      <c r="Y663" s="9"/>
      <c r="Z663" s="9"/>
      <c r="AA663" s="9"/>
      <c r="AB663" s="9"/>
      <c r="AC663" s="2"/>
      <c r="AD663" s="9"/>
      <c r="AE663" s="9"/>
      <c r="AF663" s="2"/>
      <c r="AG663" s="9"/>
      <c r="AH663" s="9"/>
      <c r="AI663" s="9"/>
      <c r="AJ663" s="9"/>
      <c r="AK663" s="9"/>
      <c r="AL663" s="9"/>
      <c r="AM663" s="15"/>
      <c r="AN663" s="9"/>
      <c r="AO663" s="9"/>
      <c r="AP663" s="9"/>
      <c r="AQ663" s="2"/>
      <c r="AR663" s="2"/>
      <c r="AS663" s="2"/>
      <c r="AT663" s="2"/>
      <c r="AU663" s="2"/>
      <c r="AV663" s="2"/>
      <c r="AW663" s="2"/>
      <c r="AX663" s="9"/>
      <c r="AY663" s="2"/>
      <c r="AZ663" s="2"/>
      <c r="BA663" s="2"/>
      <c r="BB663" s="9"/>
      <c r="BC663" s="19"/>
      <c r="BD663" s="2"/>
      <c r="BE663" s="2"/>
      <c r="BF663" s="19"/>
      <c r="BG663" s="19"/>
      <c r="BH663" s="19"/>
      <c r="BI663" s="19"/>
      <c r="BJ663" s="19"/>
      <c r="BK663" s="19"/>
      <c r="BL663" s="19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9"/>
      <c r="BX663" s="2"/>
      <c r="BY663" s="2"/>
      <c r="BZ663" s="9"/>
      <c r="CA663" s="2"/>
      <c r="CB663" s="2"/>
      <c r="CC663" s="2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</row>
    <row r="664" spans="1:152" hidden="1" x14ac:dyDescent="0.45">
      <c r="A664" t="s">
        <v>128</v>
      </c>
      <c r="C664" s="1">
        <v>39860</v>
      </c>
      <c r="D664" s="2"/>
      <c r="E664" s="1"/>
      <c r="G664">
        <v>40</v>
      </c>
      <c r="H664" t="s">
        <v>104</v>
      </c>
      <c r="I664" s="19">
        <v>8.3000000000000007</v>
      </c>
      <c r="J664">
        <v>750</v>
      </c>
      <c r="K664" s="2">
        <f t="shared" si="8"/>
        <v>160.64257028112448</v>
      </c>
      <c r="L664" s="2"/>
      <c r="M664" s="9"/>
      <c r="N664" s="19">
        <v>10.65</v>
      </c>
      <c r="O664" s="19"/>
      <c r="P664" s="19"/>
      <c r="Q664" s="2"/>
      <c r="R664" s="2"/>
      <c r="S664" s="2"/>
      <c r="T664" s="2"/>
      <c r="U664" s="2"/>
      <c r="V664" s="2"/>
      <c r="W664" s="2"/>
      <c r="X664" s="9"/>
      <c r="Y664" s="9"/>
      <c r="Z664" s="9"/>
      <c r="AA664" s="9"/>
      <c r="AB664" s="9"/>
      <c r="AC664" s="2"/>
      <c r="AD664" s="9"/>
      <c r="AE664" s="9"/>
      <c r="AF664" s="2"/>
      <c r="AG664" s="9"/>
      <c r="AH664" s="9"/>
      <c r="AI664" s="9"/>
      <c r="AJ664" s="9"/>
      <c r="AK664" s="9"/>
      <c r="AL664" s="9"/>
      <c r="AM664" s="15"/>
      <c r="AN664" s="9"/>
      <c r="AO664" s="9"/>
      <c r="AP664" s="9"/>
      <c r="AQ664" s="2"/>
      <c r="AR664" s="2"/>
      <c r="AS664" s="2"/>
      <c r="AT664" s="2"/>
      <c r="AU664" s="2"/>
      <c r="AV664" s="2"/>
      <c r="AW664" s="2"/>
      <c r="AX664" s="9"/>
      <c r="AY664" s="2"/>
      <c r="AZ664" s="2"/>
      <c r="BA664" s="2"/>
      <c r="BB664" s="9"/>
      <c r="BC664" s="19"/>
      <c r="BD664" s="2"/>
      <c r="BE664" s="2"/>
      <c r="BF664" s="19"/>
      <c r="BG664" s="19"/>
      <c r="BH664" s="19"/>
      <c r="BI664" s="19"/>
      <c r="BJ664" s="19"/>
      <c r="BK664" s="19"/>
      <c r="BL664" s="19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9"/>
      <c r="BX664" s="2"/>
      <c r="BY664" s="2"/>
      <c r="BZ664" s="9"/>
      <c r="CA664" s="2"/>
      <c r="CB664" s="2"/>
      <c r="CC664" s="2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</row>
    <row r="665" spans="1:152" hidden="1" x14ac:dyDescent="0.45">
      <c r="A665" t="s">
        <v>128</v>
      </c>
      <c r="C665" s="1">
        <v>39864</v>
      </c>
      <c r="D665" s="2"/>
      <c r="E665" s="1"/>
      <c r="G665">
        <v>44</v>
      </c>
      <c r="H665" t="s">
        <v>104</v>
      </c>
      <c r="I665" s="19">
        <v>8.3000000000000007</v>
      </c>
      <c r="J665">
        <v>750</v>
      </c>
      <c r="K665" s="2">
        <f t="shared" si="8"/>
        <v>160.64257028112448</v>
      </c>
      <c r="L665" s="2"/>
      <c r="M665" s="9"/>
      <c r="N665" s="9"/>
      <c r="O665" s="9"/>
      <c r="P665" s="9"/>
      <c r="Q665" s="2"/>
      <c r="R665" s="2"/>
      <c r="S665" s="2"/>
      <c r="T665" s="2"/>
      <c r="U665" s="2"/>
      <c r="V665" s="2"/>
      <c r="W665" s="2"/>
      <c r="X665" s="9"/>
      <c r="Y665" s="9"/>
      <c r="Z665" s="9"/>
      <c r="AA665" s="9"/>
      <c r="AB665" s="9"/>
      <c r="AC665" s="2"/>
      <c r="AD665" s="9"/>
      <c r="AE665" s="9"/>
      <c r="AF665" s="2"/>
      <c r="AG665" s="9">
        <v>0.85859866344789659</v>
      </c>
      <c r="AH665" s="9"/>
      <c r="AI665" s="9"/>
      <c r="AJ665" s="9"/>
      <c r="AK665" s="9"/>
      <c r="AL665" s="9"/>
      <c r="AM665" s="15"/>
      <c r="AN665" s="9"/>
      <c r="AO665" s="9"/>
      <c r="AP665" s="9"/>
      <c r="AQ665" s="2">
        <v>0</v>
      </c>
      <c r="AR665" s="2"/>
      <c r="AS665" s="2">
        <v>0</v>
      </c>
      <c r="AT665" s="2"/>
      <c r="AU665" s="2">
        <v>0</v>
      </c>
      <c r="AV665" s="2">
        <v>0</v>
      </c>
      <c r="AW665" s="2"/>
      <c r="AX665" s="9"/>
      <c r="AY665" s="2"/>
      <c r="AZ665" s="2"/>
      <c r="BA665" s="2"/>
      <c r="BB665" s="9"/>
      <c r="BC665" s="19"/>
      <c r="BD665" s="2"/>
      <c r="BE665" s="2"/>
      <c r="BF665" s="19"/>
      <c r="BG665" s="19"/>
      <c r="BH665" s="19"/>
      <c r="BI665" s="19"/>
      <c r="BJ665" s="19"/>
      <c r="BK665" s="19"/>
      <c r="BL665" s="19"/>
      <c r="BM665" s="2">
        <v>0</v>
      </c>
      <c r="BN665" s="2">
        <v>0</v>
      </c>
      <c r="BO665" s="2">
        <v>0</v>
      </c>
      <c r="BP665" s="2">
        <v>0</v>
      </c>
      <c r="BQ665" s="2"/>
      <c r="BR665" s="2"/>
      <c r="BS665" s="2"/>
      <c r="BT665" s="2"/>
      <c r="BU665" s="2">
        <v>0</v>
      </c>
      <c r="BV665" s="2"/>
      <c r="BW665" s="9"/>
      <c r="BX665" s="2"/>
      <c r="BY665" s="2"/>
      <c r="BZ665" s="9"/>
      <c r="CA665" s="2"/>
      <c r="CB665" s="2"/>
      <c r="CC665" s="2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</row>
    <row r="666" spans="1:152" hidden="1" x14ac:dyDescent="0.45">
      <c r="A666" t="s">
        <v>128</v>
      </c>
      <c r="C666" s="1">
        <v>39869</v>
      </c>
      <c r="D666" s="2"/>
      <c r="E666" s="1"/>
      <c r="G666">
        <v>49</v>
      </c>
      <c r="H666" t="s">
        <v>104</v>
      </c>
      <c r="I666" s="19">
        <v>8.3000000000000007</v>
      </c>
      <c r="J666">
        <v>750</v>
      </c>
      <c r="K666" s="2">
        <f t="shared" si="8"/>
        <v>160.64257028112448</v>
      </c>
      <c r="L666" s="2"/>
      <c r="M666" s="9"/>
      <c r="N666" s="19">
        <v>12.7</v>
      </c>
      <c r="O666" s="19"/>
      <c r="P666" s="19"/>
      <c r="Q666" s="2"/>
      <c r="R666" s="2"/>
      <c r="S666" s="2"/>
      <c r="T666" s="2"/>
      <c r="U666" s="2"/>
      <c r="V666" s="2"/>
      <c r="W666" s="2"/>
      <c r="X666" s="9"/>
      <c r="Y666" s="9"/>
      <c r="Z666" s="9"/>
      <c r="AA666" s="9"/>
      <c r="AB666" s="9"/>
      <c r="AC666" s="2"/>
      <c r="AD666" s="9"/>
      <c r="AE666" s="9"/>
      <c r="AF666" s="2"/>
      <c r="AG666" s="9"/>
      <c r="AH666" s="9"/>
      <c r="AI666" s="9"/>
      <c r="AJ666" s="9"/>
      <c r="AK666" s="9"/>
      <c r="AL666" s="9"/>
      <c r="AM666" s="15"/>
      <c r="AN666" s="9"/>
      <c r="AO666" s="9"/>
      <c r="AP666" s="9"/>
      <c r="AQ666" s="2"/>
      <c r="AR666" s="2"/>
      <c r="AS666" s="2"/>
      <c r="AT666" s="2"/>
      <c r="AU666" s="2"/>
      <c r="AV666" s="2"/>
      <c r="AW666" s="2"/>
      <c r="AX666" s="9"/>
      <c r="AY666" s="2"/>
      <c r="AZ666" s="2"/>
      <c r="BA666" s="2"/>
      <c r="BB666" s="9"/>
      <c r="BC666" s="19"/>
      <c r="BD666" s="2"/>
      <c r="BE666" s="2"/>
      <c r="BF666" s="19"/>
      <c r="BG666" s="19"/>
      <c r="BH666" s="19"/>
      <c r="BI666" s="19"/>
      <c r="BJ666" s="19"/>
      <c r="BK666" s="19"/>
      <c r="BL666" s="19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9"/>
      <c r="BX666" s="2"/>
      <c r="BY666" s="2"/>
      <c r="BZ666" s="9"/>
      <c r="CA666" s="2"/>
      <c r="CB666" s="2"/>
      <c r="CC666" s="2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</row>
    <row r="667" spans="1:152" hidden="1" x14ac:dyDescent="0.45">
      <c r="A667" t="s">
        <v>128</v>
      </c>
      <c r="C667" s="1">
        <v>39874</v>
      </c>
      <c r="D667" s="2"/>
      <c r="E667" s="1"/>
      <c r="G667">
        <v>54</v>
      </c>
      <c r="H667" t="s">
        <v>104</v>
      </c>
      <c r="I667" s="19">
        <v>8.3000000000000007</v>
      </c>
      <c r="J667">
        <v>750</v>
      </c>
      <c r="K667" s="2">
        <f t="shared" ref="K667:K730" si="9">1000000/I667/J667</f>
        <v>160.64257028112448</v>
      </c>
      <c r="L667" s="2"/>
      <c r="M667" s="9"/>
      <c r="N667" s="19">
        <v>12.6</v>
      </c>
      <c r="O667" s="19"/>
      <c r="P667" s="19"/>
      <c r="Q667" s="2"/>
      <c r="R667" s="2"/>
      <c r="S667" s="2"/>
      <c r="T667" s="2"/>
      <c r="U667" s="2"/>
      <c r="V667" s="2"/>
      <c r="W667" s="2"/>
      <c r="X667" s="9"/>
      <c r="Y667" s="9"/>
      <c r="Z667" s="9"/>
      <c r="AA667" s="9"/>
      <c r="AB667" s="9"/>
      <c r="AC667" s="2">
        <v>84.370712180663588</v>
      </c>
      <c r="AD667" s="9"/>
      <c r="AE667" s="9"/>
      <c r="AF667" s="2">
        <v>98.248408830184701</v>
      </c>
      <c r="AG667" s="9">
        <v>1.3286399347656788</v>
      </c>
      <c r="AH667" s="9"/>
      <c r="AI667" s="9"/>
      <c r="AJ667" s="9"/>
      <c r="AK667" s="9"/>
      <c r="AL667" s="9"/>
      <c r="AM667" s="15">
        <f>AG667/AF667</f>
        <v>1.3523271782061501E-2</v>
      </c>
      <c r="AN667" s="9"/>
      <c r="AO667" s="9"/>
      <c r="AP667" s="9"/>
      <c r="AQ667" s="2">
        <v>5.7135794455383717</v>
      </c>
      <c r="AR667" s="2"/>
      <c r="AS667" s="2">
        <v>0</v>
      </c>
      <c r="AT667" s="2"/>
      <c r="AU667" s="2">
        <v>0</v>
      </c>
      <c r="AV667" s="2">
        <v>0</v>
      </c>
      <c r="AW667" s="2">
        <v>5.7135794455383717</v>
      </c>
      <c r="AX667" s="9"/>
      <c r="AY667" s="2"/>
      <c r="AZ667" s="2">
        <f>AC667+AF667+AW667</f>
        <v>188.33270045638665</v>
      </c>
      <c r="BA667" s="2"/>
      <c r="BB667" s="9">
        <f>AW667/AZ667</f>
        <v>3.0337691923349765E-2</v>
      </c>
      <c r="BC667" s="19"/>
      <c r="BD667" s="2"/>
      <c r="BE667" s="2"/>
      <c r="BF667" s="19"/>
      <c r="BG667" s="19"/>
      <c r="BH667" s="19"/>
      <c r="BI667" s="19"/>
      <c r="BJ667" s="9">
        <f>AC667/AZ667</f>
        <v>0.44798758779653258</v>
      </c>
      <c r="BK667" s="9">
        <f>AF667/AZ667</f>
        <v>0.52167472028011774</v>
      </c>
      <c r="BL667" s="9">
        <f>AW667/AZ667</f>
        <v>3.0337691923349765E-2</v>
      </c>
      <c r="BM667" s="2">
        <v>126.61108610906923</v>
      </c>
      <c r="BN667" s="2">
        <v>126.61108610906923</v>
      </c>
      <c r="BO667" s="2">
        <v>0</v>
      </c>
      <c r="BP667" s="2">
        <v>0</v>
      </c>
      <c r="BQ667" s="2"/>
      <c r="BR667" s="2"/>
      <c r="BS667" s="2"/>
      <c r="BT667" s="2"/>
      <c r="BU667" s="2">
        <v>0</v>
      </c>
      <c r="BV667" s="2"/>
      <c r="BW667" s="9"/>
      <c r="BX667" s="2"/>
      <c r="BY667" s="2"/>
      <c r="BZ667" s="9"/>
      <c r="CA667" s="2"/>
      <c r="CB667" s="2"/>
      <c r="CC667" s="2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</row>
    <row r="668" spans="1:152" hidden="1" x14ac:dyDescent="0.45">
      <c r="A668" t="s">
        <v>128</v>
      </c>
      <c r="C668" s="1">
        <v>39877</v>
      </c>
      <c r="D668" s="2">
        <v>4</v>
      </c>
      <c r="E668" t="s">
        <v>195</v>
      </c>
      <c r="F668" t="s">
        <v>13</v>
      </c>
      <c r="G668">
        <v>57</v>
      </c>
      <c r="H668" t="s">
        <v>104</v>
      </c>
      <c r="I668" s="19">
        <v>8.3000000000000007</v>
      </c>
      <c r="J668">
        <v>750</v>
      </c>
      <c r="K668" s="2">
        <f t="shared" si="9"/>
        <v>160.64257028112448</v>
      </c>
      <c r="L668" s="2"/>
      <c r="M668" s="9"/>
      <c r="N668" s="9"/>
      <c r="O668" s="9"/>
      <c r="P668" s="9"/>
      <c r="Q668" s="2"/>
      <c r="R668" s="2"/>
      <c r="S668" s="2">
        <v>57</v>
      </c>
      <c r="T668" s="2"/>
      <c r="U668" s="2"/>
      <c r="V668" s="2"/>
      <c r="W668" s="2"/>
      <c r="X668" s="9"/>
      <c r="Y668" s="9"/>
      <c r="Z668" s="9"/>
      <c r="AA668" s="9"/>
      <c r="AB668" s="9"/>
      <c r="AC668" s="2"/>
      <c r="AD668" s="9"/>
      <c r="AE668" s="9"/>
      <c r="AF668" s="2"/>
      <c r="AG668" s="9"/>
      <c r="AH668" s="9"/>
      <c r="AI668" s="9"/>
      <c r="AJ668" s="9"/>
      <c r="AK668" s="9"/>
      <c r="AL668" s="9"/>
      <c r="AM668" s="15"/>
      <c r="AN668" s="9"/>
      <c r="AO668" s="9"/>
      <c r="AP668" s="9"/>
      <c r="AQ668" s="2"/>
      <c r="AR668" s="2"/>
      <c r="AS668" s="2"/>
      <c r="AT668" s="2"/>
      <c r="AU668" s="2"/>
      <c r="AV668" s="2"/>
      <c r="AW668" s="2"/>
      <c r="AX668" s="9"/>
      <c r="AY668" s="2"/>
      <c r="AZ668" s="2"/>
      <c r="BA668" s="2"/>
      <c r="BB668" s="9"/>
      <c r="BC668" s="19"/>
      <c r="BD668" s="2"/>
      <c r="BE668" s="2"/>
      <c r="BF668" s="19"/>
      <c r="BG668" s="19"/>
      <c r="BH668" s="19"/>
      <c r="BI668" s="19"/>
      <c r="BJ668" s="19"/>
      <c r="BK668" s="19"/>
      <c r="BL668" s="19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9"/>
      <c r="BX668" s="2"/>
      <c r="BY668" s="2"/>
      <c r="BZ668" s="9"/>
      <c r="CA668" s="2"/>
      <c r="CB668" s="2"/>
      <c r="CC668" s="2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</row>
    <row r="669" spans="1:152" hidden="1" x14ac:dyDescent="0.45">
      <c r="A669" t="s">
        <v>128</v>
      </c>
      <c r="C669" s="1">
        <v>39884</v>
      </c>
      <c r="D669" s="2"/>
      <c r="E669" s="1"/>
      <c r="G669">
        <v>64</v>
      </c>
      <c r="H669" t="s">
        <v>104</v>
      </c>
      <c r="I669" s="19">
        <v>8.3000000000000007</v>
      </c>
      <c r="J669">
        <v>750</v>
      </c>
      <c r="K669" s="2">
        <f t="shared" si="9"/>
        <v>160.64257028112448</v>
      </c>
      <c r="L669" s="2"/>
      <c r="M669" s="9"/>
      <c r="N669" s="19">
        <v>15.45</v>
      </c>
      <c r="O669" s="19"/>
      <c r="P669" s="19"/>
      <c r="Q669" s="2"/>
      <c r="R669" s="2"/>
      <c r="S669" s="2"/>
      <c r="T669" s="2"/>
      <c r="U669" s="2"/>
      <c r="V669" s="2"/>
      <c r="W669" s="2"/>
      <c r="X669" s="9"/>
      <c r="Y669" s="9"/>
      <c r="Z669" s="9"/>
      <c r="AA669" s="9"/>
      <c r="AB669" s="9"/>
      <c r="AC669" s="2"/>
      <c r="AD669" s="9"/>
      <c r="AE669" s="9"/>
      <c r="AF669" s="2"/>
      <c r="AG669" s="9"/>
      <c r="AH669" s="9"/>
      <c r="AI669" s="9"/>
      <c r="AJ669" s="9"/>
      <c r="AK669" s="9"/>
      <c r="AL669" s="9"/>
      <c r="AM669" s="15"/>
      <c r="AN669" s="9"/>
      <c r="AO669" s="9"/>
      <c r="AP669" s="9"/>
      <c r="AQ669" s="2"/>
      <c r="AR669" s="2"/>
      <c r="AS669" s="2"/>
      <c r="AT669" s="2"/>
      <c r="AU669" s="2"/>
      <c r="AV669" s="2"/>
      <c r="AW669" s="2"/>
      <c r="AX669" s="9"/>
      <c r="AY669" s="2"/>
      <c r="AZ669" s="2"/>
      <c r="BA669" s="2"/>
      <c r="BB669" s="9"/>
      <c r="BC669" s="19"/>
      <c r="BD669" s="2"/>
      <c r="BE669" s="2"/>
      <c r="BF669" s="19"/>
      <c r="BG669" s="19"/>
      <c r="BH669" s="19"/>
      <c r="BI669" s="19"/>
      <c r="BJ669" s="19"/>
      <c r="BK669" s="19"/>
      <c r="BL669" s="19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9"/>
      <c r="BX669" s="2"/>
      <c r="BY669" s="2"/>
      <c r="BZ669" s="9"/>
      <c r="CA669" s="2"/>
      <c r="CB669" s="2"/>
      <c r="CC669" s="2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</row>
    <row r="670" spans="1:152" hidden="1" x14ac:dyDescent="0.45">
      <c r="A670" t="s">
        <v>128</v>
      </c>
      <c r="C670" s="1">
        <v>39890</v>
      </c>
      <c r="D670" s="2"/>
      <c r="E670" s="1"/>
      <c r="G670">
        <v>70</v>
      </c>
      <c r="H670" t="s">
        <v>104</v>
      </c>
      <c r="I670" s="19">
        <v>8.3000000000000007</v>
      </c>
      <c r="J670">
        <v>750</v>
      </c>
      <c r="K670" s="2">
        <f t="shared" si="9"/>
        <v>160.64257028112448</v>
      </c>
      <c r="L670" s="2"/>
      <c r="M670" s="9"/>
      <c r="N670" s="19">
        <v>14.7</v>
      </c>
      <c r="O670" s="19"/>
      <c r="P670" s="19"/>
      <c r="Q670" s="2"/>
      <c r="R670" s="2"/>
      <c r="S670" s="2"/>
      <c r="T670" s="2"/>
      <c r="U670" s="2"/>
      <c r="V670" s="2"/>
      <c r="W670" s="2"/>
      <c r="X670" s="9"/>
      <c r="Y670" s="9"/>
      <c r="Z670" s="9"/>
      <c r="AA670" s="9"/>
      <c r="AB670" s="9"/>
      <c r="AC670" s="2">
        <v>194.43896479077961</v>
      </c>
      <c r="AD670" s="9"/>
      <c r="AE670" s="9"/>
      <c r="AF670" s="2">
        <v>169.42643866676664</v>
      </c>
      <c r="AG670" s="9">
        <v>2.5623824966191338</v>
      </c>
      <c r="AH670" s="9"/>
      <c r="AI670" s="9"/>
      <c r="AJ670" s="9"/>
      <c r="AK670" s="9"/>
      <c r="AL670" s="9"/>
      <c r="AM670" s="15">
        <f>AG670/AF670</f>
        <v>1.5123864473471639E-2</v>
      </c>
      <c r="AN670" s="9"/>
      <c r="AO670" s="9"/>
      <c r="AP670" s="9"/>
      <c r="AQ670" s="2">
        <v>31.794466934142257</v>
      </c>
      <c r="AR670" s="2"/>
      <c r="AS670" s="2">
        <v>14.414455118829991</v>
      </c>
      <c r="AT670" s="2"/>
      <c r="AU670" s="2">
        <v>0</v>
      </c>
      <c r="AV670" s="2">
        <v>0</v>
      </c>
      <c r="AW670" s="2">
        <v>46.208922052972255</v>
      </c>
      <c r="AX670" s="9"/>
      <c r="AY670" s="2"/>
      <c r="AZ670" s="2">
        <f>AC670+AF670+AW670</f>
        <v>410.07432551051846</v>
      </c>
      <c r="BA670" s="2"/>
      <c r="BB670" s="9">
        <f>AW670/AZ670</f>
        <v>0.11268426033608629</v>
      </c>
      <c r="BC670" s="19"/>
      <c r="BD670" s="2"/>
      <c r="BE670" s="2"/>
      <c r="BF670" s="19"/>
      <c r="BG670" s="19"/>
      <c r="BH670" s="19"/>
      <c r="BI670" s="19"/>
      <c r="BJ670" s="9">
        <f>AC670/AZ670</f>
        <v>0.47415542182192094</v>
      </c>
      <c r="BK670" s="9">
        <f>AF670/AZ670</f>
        <v>0.41316031784199286</v>
      </c>
      <c r="BL670" s="9">
        <f>AW670/AZ670</f>
        <v>0.11268426033608629</v>
      </c>
      <c r="BM670" s="2">
        <v>295.2259570437916</v>
      </c>
      <c r="BN670" s="2">
        <v>268.55708579273357</v>
      </c>
      <c r="BO670" s="2">
        <v>26.668871251058043</v>
      </c>
      <c r="BP670" s="2">
        <v>0</v>
      </c>
      <c r="BQ670" s="2"/>
      <c r="BR670" s="2"/>
      <c r="BS670" s="2"/>
      <c r="BT670" s="2"/>
      <c r="BU670" s="2">
        <v>0</v>
      </c>
      <c r="BV670" s="2"/>
      <c r="BW670" s="9"/>
      <c r="BX670" s="2"/>
      <c r="BY670" s="2"/>
      <c r="BZ670" s="9"/>
      <c r="CA670" s="2"/>
      <c r="CB670" s="2"/>
      <c r="CC670" s="2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</row>
    <row r="671" spans="1:152" hidden="1" x14ac:dyDescent="0.45">
      <c r="A671" t="s">
        <v>128</v>
      </c>
      <c r="C671" s="1">
        <v>39895</v>
      </c>
      <c r="D671" s="2"/>
      <c r="E671" s="1"/>
      <c r="G671">
        <v>75</v>
      </c>
      <c r="H671" t="s">
        <v>104</v>
      </c>
      <c r="I671" s="19">
        <v>8.3000000000000007</v>
      </c>
      <c r="J671">
        <v>750</v>
      </c>
      <c r="K671" s="2">
        <f t="shared" si="9"/>
        <v>160.64257028112448</v>
      </c>
      <c r="L671" s="2"/>
      <c r="M671" s="9"/>
      <c r="N671" s="19">
        <v>17.7</v>
      </c>
      <c r="O671" s="19"/>
      <c r="P671" s="19"/>
      <c r="Q671" s="2"/>
      <c r="R671" s="2"/>
      <c r="S671" s="2"/>
      <c r="T671" s="2"/>
      <c r="U671" s="2"/>
      <c r="V671" s="2"/>
      <c r="W671" s="2"/>
      <c r="X671" s="9"/>
      <c r="Y671" s="9"/>
      <c r="Z671" s="9"/>
      <c r="AA671" s="9"/>
      <c r="AB671" s="9"/>
      <c r="AC671" s="2"/>
      <c r="AD671" s="9"/>
      <c r="AE671" s="9"/>
      <c r="AF671" s="2"/>
      <c r="AG671" s="9"/>
      <c r="AH671" s="9"/>
      <c r="AI671" s="9"/>
      <c r="AJ671" s="9"/>
      <c r="AK671" s="9"/>
      <c r="AL671" s="9"/>
      <c r="AM671" s="15"/>
      <c r="AN671" s="9"/>
      <c r="AO671" s="9"/>
      <c r="AP671" s="9"/>
      <c r="AQ671" s="2"/>
      <c r="AR671" s="2"/>
      <c r="AS671" s="2"/>
      <c r="AT671" s="2"/>
      <c r="AU671" s="2"/>
      <c r="AV671" s="2"/>
      <c r="AW671" s="2"/>
      <c r="AX671" s="9"/>
      <c r="AY671" s="2"/>
      <c r="AZ671" s="2"/>
      <c r="BA671" s="2"/>
      <c r="BB671" s="9"/>
      <c r="BC671" s="19"/>
      <c r="BD671" s="2"/>
      <c r="BE671" s="2"/>
      <c r="BF671" s="19"/>
      <c r="BG671" s="19"/>
      <c r="BH671" s="19"/>
      <c r="BI671" s="19"/>
      <c r="BJ671" s="19"/>
      <c r="BK671" s="19"/>
      <c r="BL671" s="19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9"/>
      <c r="BX671" s="2"/>
      <c r="BY671" s="2"/>
      <c r="BZ671" s="9"/>
      <c r="CA671" s="2"/>
      <c r="CB671" s="2"/>
      <c r="CC671" s="2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</row>
    <row r="672" spans="1:152" hidden="1" x14ac:dyDescent="0.45">
      <c r="A672" t="s">
        <v>128</v>
      </c>
      <c r="C672" s="1">
        <v>39903</v>
      </c>
      <c r="D672" s="2">
        <v>6</v>
      </c>
      <c r="E672" s="1" t="s">
        <v>229</v>
      </c>
      <c r="F672" t="s">
        <v>78</v>
      </c>
      <c r="G672">
        <v>83</v>
      </c>
      <c r="H672" t="s">
        <v>104</v>
      </c>
      <c r="I672" s="19">
        <v>8.3000000000000007</v>
      </c>
      <c r="J672">
        <v>750</v>
      </c>
      <c r="K672" s="2">
        <f t="shared" si="9"/>
        <v>160.64257028112448</v>
      </c>
      <c r="L672" s="2"/>
      <c r="M672" s="9"/>
      <c r="N672" s="19">
        <v>19.45</v>
      </c>
      <c r="O672" s="19"/>
      <c r="P672" s="19"/>
      <c r="Q672" s="2"/>
      <c r="R672" s="2"/>
      <c r="S672" s="2"/>
      <c r="T672" s="2"/>
      <c r="U672" s="2"/>
      <c r="V672" s="2"/>
      <c r="W672" s="2"/>
      <c r="X672" s="9"/>
      <c r="Y672" s="9"/>
      <c r="Z672" s="9"/>
      <c r="AA672" s="9"/>
      <c r="AB672" s="9"/>
      <c r="AC672" s="2">
        <v>364.12447071238813</v>
      </c>
      <c r="AD672" s="9"/>
      <c r="AE672" s="9"/>
      <c r="AF672" s="2">
        <v>249.75924525426746</v>
      </c>
      <c r="AG672" s="9">
        <v>3.2575018379617986</v>
      </c>
      <c r="AH672" s="9"/>
      <c r="AI672" s="9"/>
      <c r="AJ672" s="9"/>
      <c r="AK672" s="9"/>
      <c r="AL672" s="9"/>
      <c r="AM672" s="15">
        <f>AG672/AF672</f>
        <v>1.3042567592024464E-2</v>
      </c>
      <c r="AN672" s="9"/>
      <c r="AO672" s="9"/>
      <c r="AP672" s="9"/>
      <c r="AQ672" s="2">
        <v>34.176580276724053</v>
      </c>
      <c r="AR672" s="2"/>
      <c r="AS672" s="2">
        <v>111.52222707313982</v>
      </c>
      <c r="AT672" s="2"/>
      <c r="AU672" s="2">
        <v>0</v>
      </c>
      <c r="AV672" s="2">
        <v>0</v>
      </c>
      <c r="AW672" s="2">
        <v>145.69880734986387</v>
      </c>
      <c r="AX672" s="9"/>
      <c r="AY672" s="2"/>
      <c r="AZ672" s="2">
        <f>AC672+AF672+AW672</f>
        <v>759.58252331651943</v>
      </c>
      <c r="BA672" s="2"/>
      <c r="BB672" s="9">
        <f>AW672/AZ672</f>
        <v>0.19181432283842964</v>
      </c>
      <c r="BC672" s="19"/>
      <c r="BD672" s="2"/>
      <c r="BE672" s="2"/>
      <c r="BF672" s="19"/>
      <c r="BG672" s="19"/>
      <c r="BH672" s="19"/>
      <c r="BI672" s="19"/>
      <c r="BJ672" s="9">
        <f>AC672/AZ672</f>
        <v>0.47937447154857299</v>
      </c>
      <c r="BK672" s="9">
        <f>AF672/AZ672</f>
        <v>0.32881120561299737</v>
      </c>
      <c r="BL672" s="9">
        <f>AW672/AZ672</f>
        <v>0.19181432283842964</v>
      </c>
      <c r="BM672" s="2">
        <v>377.76166624667104</v>
      </c>
      <c r="BN672" s="2">
        <v>243.33787873264288</v>
      </c>
      <c r="BO672" s="2">
        <v>134.42378751402816</v>
      </c>
      <c r="BP672" s="2">
        <v>0</v>
      </c>
      <c r="BQ672" s="2"/>
      <c r="BR672" s="2"/>
      <c r="BS672" s="2"/>
      <c r="BT672" s="2"/>
      <c r="BU672" s="2">
        <v>0</v>
      </c>
      <c r="BV672" s="2"/>
      <c r="BW672" s="9"/>
      <c r="BX672" s="2"/>
      <c r="BY672" s="2"/>
      <c r="BZ672" s="9"/>
      <c r="CA672" s="2"/>
      <c r="CB672" s="2"/>
      <c r="CC672" s="2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</row>
    <row r="673" spans="1:152" hidden="1" x14ac:dyDescent="0.45">
      <c r="A673" t="s">
        <v>128</v>
      </c>
      <c r="C673" s="1">
        <v>39911</v>
      </c>
      <c r="D673" s="2"/>
      <c r="E673" s="1"/>
      <c r="G673">
        <v>91</v>
      </c>
      <c r="H673" t="s">
        <v>104</v>
      </c>
      <c r="I673" s="19">
        <v>8.3000000000000007</v>
      </c>
      <c r="J673">
        <v>750</v>
      </c>
      <c r="K673" s="2">
        <f t="shared" si="9"/>
        <v>160.64257028112448</v>
      </c>
      <c r="L673" s="2"/>
      <c r="M673" s="9"/>
      <c r="N673" s="19">
        <v>18.75</v>
      </c>
      <c r="O673" s="19"/>
      <c r="P673" s="19"/>
      <c r="Q673" s="2"/>
      <c r="R673" s="2"/>
      <c r="S673" s="2"/>
      <c r="T673" s="2"/>
      <c r="U673" s="2"/>
      <c r="V673" s="2"/>
      <c r="W673" s="2"/>
      <c r="X673" s="9"/>
      <c r="Y673" s="9"/>
      <c r="Z673" s="9"/>
      <c r="AA673" s="9"/>
      <c r="AB673" s="9"/>
      <c r="AC673" s="2"/>
      <c r="AD673" s="9"/>
      <c r="AE673" s="9"/>
      <c r="AF673" s="2"/>
      <c r="AG673" s="9"/>
      <c r="AH673" s="9"/>
      <c r="AI673" s="9"/>
      <c r="AJ673" s="9"/>
      <c r="AK673" s="9"/>
      <c r="AL673" s="9"/>
      <c r="AM673" s="15"/>
      <c r="AN673" s="9"/>
      <c r="AO673" s="9"/>
      <c r="AP673" s="9"/>
      <c r="AQ673" s="2"/>
      <c r="AR673" s="2"/>
      <c r="AS673" s="2"/>
      <c r="AT673" s="2"/>
      <c r="AU673" s="2"/>
      <c r="AV673" s="2"/>
      <c r="AW673" s="2"/>
      <c r="AX673" s="9"/>
      <c r="AY673" s="2"/>
      <c r="AZ673" s="2"/>
      <c r="BA673" s="2"/>
      <c r="BB673" s="9"/>
      <c r="BC673" s="19"/>
      <c r="BD673" s="2"/>
      <c r="BE673" s="2"/>
      <c r="BF673" s="19"/>
      <c r="BG673" s="19"/>
      <c r="BH673" s="19"/>
      <c r="BI673" s="19"/>
      <c r="BJ673" s="19"/>
      <c r="BK673" s="19"/>
      <c r="BL673" s="19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9"/>
      <c r="BX673" s="2"/>
      <c r="BY673" s="2"/>
      <c r="BZ673" s="9"/>
      <c r="CA673" s="2"/>
      <c r="CB673" s="2"/>
      <c r="CC673" s="2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</row>
    <row r="674" spans="1:152" hidden="1" x14ac:dyDescent="0.45">
      <c r="A674" t="s">
        <v>128</v>
      </c>
      <c r="C674" s="1">
        <v>39919</v>
      </c>
      <c r="D674" s="2"/>
      <c r="E674" s="1"/>
      <c r="G674">
        <v>99</v>
      </c>
      <c r="H674" t="s">
        <v>104</v>
      </c>
      <c r="I674" s="19">
        <v>8.3000000000000007</v>
      </c>
      <c r="J674">
        <v>750</v>
      </c>
      <c r="K674" s="2">
        <f t="shared" si="9"/>
        <v>160.64257028112448</v>
      </c>
      <c r="L674" s="2"/>
      <c r="M674" s="9"/>
      <c r="N674" s="9"/>
      <c r="O674" s="9"/>
      <c r="P674" s="9"/>
      <c r="Q674" s="2"/>
      <c r="R674" s="2"/>
      <c r="S674" s="2"/>
      <c r="T674" s="2"/>
      <c r="U674" s="2"/>
      <c r="V674" s="2"/>
      <c r="W674" s="2"/>
      <c r="X674" s="9"/>
      <c r="Y674" s="9"/>
      <c r="Z674" s="9"/>
      <c r="AA674" s="9"/>
      <c r="AB674" s="9"/>
      <c r="AC674" s="2">
        <v>363.02339374560609</v>
      </c>
      <c r="AD674" s="9"/>
      <c r="AE674" s="9"/>
      <c r="AF674" s="2">
        <v>250.4498794482277</v>
      </c>
      <c r="AG674" s="9">
        <v>3.0197297057529608</v>
      </c>
      <c r="AH674" s="9"/>
      <c r="AI674" s="9"/>
      <c r="AJ674" s="9"/>
      <c r="AK674" s="9"/>
      <c r="AL674" s="9"/>
      <c r="AM674" s="15">
        <f>AG674/AF674</f>
        <v>1.2057221638140939E-2</v>
      </c>
      <c r="AN674" s="9"/>
      <c r="AO674" s="9"/>
      <c r="AP674" s="9"/>
      <c r="AQ674" s="2">
        <v>8.2324631496604237</v>
      </c>
      <c r="AR674" s="2"/>
      <c r="AS674" s="2">
        <v>356.41509617521854</v>
      </c>
      <c r="AT674" s="2"/>
      <c r="AU674" s="2">
        <v>0</v>
      </c>
      <c r="AV674" s="2">
        <v>0</v>
      </c>
      <c r="AW674" s="2">
        <v>364.6475593248789</v>
      </c>
      <c r="AX674" s="9"/>
      <c r="AY674" s="2"/>
      <c r="AZ674" s="2">
        <f>AC674+AF674+AW674</f>
        <v>978.12083251871275</v>
      </c>
      <c r="BA674" s="2"/>
      <c r="BB674" s="9">
        <f>AW674/AZ674</f>
        <v>0.37280420496299232</v>
      </c>
      <c r="BC674" s="19"/>
      <c r="BD674" s="2"/>
      <c r="BE674" s="2"/>
      <c r="BF674" s="19"/>
      <c r="BG674" s="19"/>
      <c r="BH674" s="19"/>
      <c r="BI674" s="19"/>
      <c r="BJ674" s="9">
        <f>AC674/AZ674</f>
        <v>0.37114370911700317</v>
      </c>
      <c r="BK674" s="9">
        <f>AF674/AZ674</f>
        <v>0.25605208592000445</v>
      </c>
      <c r="BL674" s="9">
        <f>AW674/AZ674</f>
        <v>0.37280420496299232</v>
      </c>
      <c r="BM674" s="2">
        <v>171.11673244215555</v>
      </c>
      <c r="BN674" s="2">
        <v>43.18951575340013</v>
      </c>
      <c r="BO674" s="2">
        <v>127.92721668875542</v>
      </c>
      <c r="BP674" s="2">
        <v>0</v>
      </c>
      <c r="BQ674" s="2"/>
      <c r="BR674" s="2"/>
      <c r="BS674" s="2"/>
      <c r="BT674" s="2"/>
      <c r="BU674" s="2">
        <v>0</v>
      </c>
      <c r="BV674" s="2"/>
      <c r="BW674" s="9"/>
      <c r="BX674" s="2"/>
      <c r="BY674" s="2"/>
      <c r="BZ674" s="9"/>
      <c r="CA674" s="2"/>
      <c r="CB674" s="2"/>
      <c r="CC674" s="2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</row>
    <row r="675" spans="1:152" hidden="1" x14ac:dyDescent="0.45">
      <c r="A675" t="s">
        <v>128</v>
      </c>
      <c r="C675" s="1">
        <v>39928</v>
      </c>
      <c r="D675" s="2"/>
      <c r="E675" s="1"/>
      <c r="G675">
        <v>108</v>
      </c>
      <c r="H675" t="s">
        <v>104</v>
      </c>
      <c r="I675" s="19">
        <v>8.3000000000000007</v>
      </c>
      <c r="J675">
        <v>750</v>
      </c>
      <c r="K675" s="2">
        <f t="shared" si="9"/>
        <v>160.64257028112448</v>
      </c>
      <c r="L675" s="2"/>
      <c r="M675" s="9"/>
      <c r="N675" s="19">
        <v>22.9</v>
      </c>
      <c r="O675" s="19"/>
      <c r="P675" s="19"/>
      <c r="Q675" s="2"/>
      <c r="R675" s="2"/>
      <c r="S675" s="2"/>
      <c r="T675" s="2"/>
      <c r="U675" s="2"/>
      <c r="V675" s="2"/>
      <c r="W675" s="2"/>
      <c r="X675" s="9"/>
      <c r="Y675" s="9"/>
      <c r="Z675" s="9"/>
      <c r="AA675" s="9"/>
      <c r="AB675" s="9"/>
      <c r="AC675" s="2"/>
      <c r="AD675" s="9"/>
      <c r="AE675" s="9"/>
      <c r="AF675" s="2"/>
      <c r="AG675" s="9"/>
      <c r="AH675" s="9"/>
      <c r="AI675" s="9"/>
      <c r="AJ675" s="9"/>
      <c r="AK675" s="9"/>
      <c r="AL675" s="9"/>
      <c r="AM675" s="15"/>
      <c r="AN675" s="9"/>
      <c r="AO675" s="9"/>
      <c r="AP675" s="9"/>
      <c r="AQ675" s="2"/>
      <c r="AR675" s="2"/>
      <c r="AS675" s="2"/>
      <c r="AT675" s="2"/>
      <c r="AU675" s="2"/>
      <c r="AV675" s="2"/>
      <c r="AW675" s="2"/>
      <c r="AX675" s="9"/>
      <c r="AY675" s="2"/>
      <c r="AZ675" s="2"/>
      <c r="BA675" s="2"/>
      <c r="BB675" s="9"/>
      <c r="BC675" s="19"/>
      <c r="BD675" s="2"/>
      <c r="BE675" s="2"/>
      <c r="BF675" s="19"/>
      <c r="BG675" s="19"/>
      <c r="BH675" s="19"/>
      <c r="BI675" s="19"/>
      <c r="BJ675" s="19"/>
      <c r="BK675" s="19"/>
      <c r="BL675" s="19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9"/>
      <c r="BX675" s="2"/>
      <c r="BY675" s="2"/>
      <c r="BZ675" s="9"/>
      <c r="CA675" s="2"/>
      <c r="CB675" s="2"/>
      <c r="CC675" s="2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</row>
    <row r="676" spans="1:152" hidden="1" x14ac:dyDescent="0.45">
      <c r="A676" t="s">
        <v>128</v>
      </c>
      <c r="C676" s="1">
        <v>39938</v>
      </c>
      <c r="D676" s="2">
        <v>8</v>
      </c>
      <c r="E676" t="s">
        <v>197</v>
      </c>
      <c r="F676" t="s">
        <v>14</v>
      </c>
      <c r="G676">
        <v>118</v>
      </c>
      <c r="H676" t="s">
        <v>104</v>
      </c>
      <c r="I676" s="19">
        <v>8.3000000000000007</v>
      </c>
      <c r="J676">
        <v>750</v>
      </c>
      <c r="K676" s="2">
        <f t="shared" si="9"/>
        <v>160.64257028112448</v>
      </c>
      <c r="L676" s="2"/>
      <c r="M676" s="9"/>
      <c r="N676" s="9"/>
      <c r="O676" s="9"/>
      <c r="P676" s="9"/>
      <c r="Q676" s="2"/>
      <c r="R676" s="2"/>
      <c r="S676" s="2"/>
      <c r="T676" s="2"/>
      <c r="U676" s="2">
        <v>118</v>
      </c>
      <c r="V676" s="2"/>
      <c r="W676" s="2"/>
      <c r="X676" s="9"/>
      <c r="Y676" s="9"/>
      <c r="Z676" s="9"/>
      <c r="AA676" s="9"/>
      <c r="AB676" s="9"/>
      <c r="AC676" s="2">
        <v>369.77454348867496</v>
      </c>
      <c r="AD676" s="9"/>
      <c r="AE676" s="9"/>
      <c r="AF676" s="2">
        <v>198.2298959517297</v>
      </c>
      <c r="AG676" s="9">
        <v>2.7846991244395367</v>
      </c>
      <c r="AH676" s="9"/>
      <c r="AI676" s="9"/>
      <c r="AJ676" s="9"/>
      <c r="AK676" s="9"/>
      <c r="AL676" s="9"/>
      <c r="AM676" s="15">
        <f>AG676/AF676</f>
        <v>1.4047826192259262E-2</v>
      </c>
      <c r="AN676" s="9"/>
      <c r="AO676" s="9"/>
      <c r="AP676" s="9"/>
      <c r="AQ676" s="2">
        <v>0</v>
      </c>
      <c r="AR676" s="2"/>
      <c r="AS676" s="2">
        <v>699.8290366761513</v>
      </c>
      <c r="AT676" s="2"/>
      <c r="AU676" s="2">
        <v>1.394415917843389</v>
      </c>
      <c r="AV676" s="2">
        <v>7.8319815099745327</v>
      </c>
      <c r="AW676" s="2">
        <v>709.05543410396911</v>
      </c>
      <c r="AX676" s="9"/>
      <c r="AY676" s="2"/>
      <c r="AZ676" s="2">
        <f>AC676+AF676+AW676</f>
        <v>1277.0598735443737</v>
      </c>
      <c r="BA676" s="2"/>
      <c r="BB676" s="9">
        <f>AW676/AZ676</f>
        <v>0.55522489492684834</v>
      </c>
      <c r="BC676" s="19"/>
      <c r="BD676" s="2"/>
      <c r="BE676" s="2"/>
      <c r="BF676" s="19"/>
      <c r="BG676" s="19"/>
      <c r="BH676" s="19"/>
      <c r="BI676" s="19"/>
      <c r="BJ676" s="9">
        <f>AC676/AZ676</f>
        <v>0.28955145420268857</v>
      </c>
      <c r="BK676" s="9">
        <f>AF676/AZ676</f>
        <v>0.15522365087046316</v>
      </c>
      <c r="BL676" s="9">
        <f>AW676/AZ676</f>
        <v>0.55522489492684834</v>
      </c>
      <c r="BM676" s="2">
        <v>169.89088849021306</v>
      </c>
      <c r="BN676" s="2">
        <v>0</v>
      </c>
      <c r="BO676" s="2">
        <v>167.14375439378495</v>
      </c>
      <c r="BP676" s="2">
        <v>1.2531170415959254</v>
      </c>
      <c r="BQ676" s="2"/>
      <c r="BR676" s="2"/>
      <c r="BS676" s="2"/>
      <c r="BT676" s="2"/>
      <c r="BU676" s="2">
        <v>1.4940170548322027</v>
      </c>
      <c r="BV676" s="2"/>
      <c r="BW676" s="9"/>
      <c r="BX676" s="2"/>
      <c r="BY676" s="2"/>
      <c r="BZ676" s="9"/>
      <c r="CA676" s="2"/>
      <c r="CB676" s="2"/>
      <c r="CC676" s="2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</row>
    <row r="677" spans="1:152" hidden="1" x14ac:dyDescent="0.45">
      <c r="A677" t="s">
        <v>128</v>
      </c>
      <c r="C677" s="1">
        <v>39954</v>
      </c>
      <c r="D677" s="2"/>
      <c r="E677" s="1"/>
      <c r="G677">
        <v>134</v>
      </c>
      <c r="H677" t="s">
        <v>104</v>
      </c>
      <c r="I677" s="19">
        <v>8.3000000000000007</v>
      </c>
      <c r="J677">
        <v>750</v>
      </c>
      <c r="K677" s="2">
        <f t="shared" si="9"/>
        <v>160.64257028112448</v>
      </c>
      <c r="L677" s="2"/>
      <c r="M677" s="9"/>
      <c r="N677" s="9"/>
      <c r="O677" s="9"/>
      <c r="P677" s="9"/>
      <c r="Q677" s="2"/>
      <c r="R677" s="2"/>
      <c r="S677" s="2"/>
      <c r="T677" s="2"/>
      <c r="U677" s="2"/>
      <c r="V677" s="2"/>
      <c r="W677" s="2"/>
      <c r="X677" s="9"/>
      <c r="Y677" s="9"/>
      <c r="Z677" s="9"/>
      <c r="AA677" s="9"/>
      <c r="AB677" s="9"/>
      <c r="AC677" s="2"/>
      <c r="AD677" s="9"/>
      <c r="AE677" s="9"/>
      <c r="AF677" s="2"/>
      <c r="AG677" s="9"/>
      <c r="AH677" s="9"/>
      <c r="AI677" s="9"/>
      <c r="AJ677" s="9"/>
      <c r="AK677" s="9"/>
      <c r="AL677" s="9"/>
      <c r="AM677" s="15"/>
      <c r="AN677" s="9"/>
      <c r="AO677" s="9"/>
      <c r="AP677" s="9"/>
      <c r="AQ677" s="2"/>
      <c r="AR677" s="2"/>
      <c r="AS677" s="2"/>
      <c r="AT677" s="2"/>
      <c r="AU677" s="2"/>
      <c r="AV677" s="2"/>
      <c r="AW677" s="2"/>
      <c r="AX677" s="9"/>
      <c r="AY677" s="2"/>
      <c r="AZ677" s="2"/>
      <c r="BA677" s="2"/>
      <c r="BB677" s="9"/>
      <c r="BC677" s="19"/>
      <c r="BD677" s="2"/>
      <c r="BE677" s="2"/>
      <c r="BF677" s="19"/>
      <c r="BG677" s="19"/>
      <c r="BH677" s="19"/>
      <c r="BI677" s="19"/>
      <c r="BJ677" s="19"/>
      <c r="BK677" s="19"/>
      <c r="BL677" s="19"/>
      <c r="BM677" s="2"/>
      <c r="BN677" s="2"/>
      <c r="BO677" s="2"/>
      <c r="BP677" s="2"/>
      <c r="BQ677" s="2"/>
      <c r="BR677" s="2"/>
      <c r="BS677" s="2"/>
      <c r="BT677" s="2"/>
      <c r="BU677" s="2"/>
      <c r="BV677" s="2">
        <v>13.465000720149792</v>
      </c>
      <c r="BW677" s="9">
        <v>5.5884001034527353</v>
      </c>
      <c r="BX677" s="2"/>
      <c r="BY677" s="2"/>
      <c r="BZ677" s="9"/>
      <c r="CA677" s="2"/>
      <c r="CB677" s="2"/>
      <c r="CC677" s="2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</row>
    <row r="678" spans="1:152" hidden="1" x14ac:dyDescent="0.45">
      <c r="A678" t="s">
        <v>128</v>
      </c>
      <c r="C678" s="1">
        <v>39960</v>
      </c>
      <c r="D678" s="2"/>
      <c r="E678" s="1"/>
      <c r="G678">
        <v>140</v>
      </c>
      <c r="H678" t="s">
        <v>104</v>
      </c>
      <c r="I678" s="19">
        <v>8.3000000000000007</v>
      </c>
      <c r="J678">
        <v>750</v>
      </c>
      <c r="K678" s="2">
        <f t="shared" si="9"/>
        <v>160.64257028112448</v>
      </c>
      <c r="L678" s="2"/>
      <c r="M678" s="9"/>
      <c r="N678" s="9"/>
      <c r="O678" s="9"/>
      <c r="P678" s="9"/>
      <c r="Q678" s="2"/>
      <c r="R678" s="2"/>
      <c r="S678" s="2"/>
      <c r="T678" s="2"/>
      <c r="U678" s="2"/>
      <c r="V678" s="2"/>
      <c r="W678" s="2"/>
      <c r="X678" s="9"/>
      <c r="Y678" s="9"/>
      <c r="Z678" s="9"/>
      <c r="AA678" s="9"/>
      <c r="AB678" s="9"/>
      <c r="AC678" s="2"/>
      <c r="AD678" s="9"/>
      <c r="AE678" s="9"/>
      <c r="AF678" s="2"/>
      <c r="AG678" s="9"/>
      <c r="AH678" s="9"/>
      <c r="AI678" s="9"/>
      <c r="AJ678" s="9"/>
      <c r="AK678" s="9"/>
      <c r="AL678" s="9"/>
      <c r="AM678" s="15"/>
      <c r="AN678" s="9"/>
      <c r="AO678" s="9"/>
      <c r="AP678" s="9"/>
      <c r="AQ678" s="2"/>
      <c r="AR678" s="2"/>
      <c r="AS678" s="2"/>
      <c r="AT678" s="2"/>
      <c r="AU678" s="2"/>
      <c r="AV678" s="2"/>
      <c r="AW678" s="2"/>
      <c r="AX678" s="9"/>
      <c r="AY678" s="2"/>
      <c r="AZ678" s="2"/>
      <c r="BA678" s="2"/>
      <c r="BB678" s="9"/>
      <c r="BC678" s="19"/>
      <c r="BD678" s="2"/>
      <c r="BE678" s="2"/>
      <c r="BF678" s="19"/>
      <c r="BG678" s="19"/>
      <c r="BH678" s="19"/>
      <c r="BI678" s="19"/>
      <c r="BJ678" s="19"/>
      <c r="BK678" s="19"/>
      <c r="BL678" s="19"/>
      <c r="BM678" s="2"/>
      <c r="BN678" s="2"/>
      <c r="BO678" s="2"/>
      <c r="BP678" s="2"/>
      <c r="BQ678" s="2"/>
      <c r="BR678" s="2"/>
      <c r="BS678" s="2"/>
      <c r="BT678" s="2"/>
      <c r="BU678" s="2"/>
      <c r="BV678" s="2">
        <v>21.208411349560709</v>
      </c>
      <c r="BW678" s="9">
        <v>5.0480754752493882</v>
      </c>
      <c r="BX678" s="2"/>
      <c r="BY678" s="2"/>
      <c r="BZ678" s="9"/>
      <c r="CA678" s="2"/>
      <c r="CB678" s="2"/>
      <c r="CC678" s="2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</row>
    <row r="679" spans="1:152" hidden="1" x14ac:dyDescent="0.45">
      <c r="A679" t="s">
        <v>128</v>
      </c>
      <c r="C679" s="1">
        <v>39966</v>
      </c>
      <c r="D679" s="2"/>
      <c r="E679" s="1"/>
      <c r="G679">
        <v>146</v>
      </c>
      <c r="H679" t="s">
        <v>104</v>
      </c>
      <c r="I679" s="19">
        <v>8.3000000000000007</v>
      </c>
      <c r="J679">
        <v>750</v>
      </c>
      <c r="K679" s="2">
        <f t="shared" si="9"/>
        <v>160.64257028112448</v>
      </c>
      <c r="L679" s="2"/>
      <c r="M679" s="9"/>
      <c r="N679" s="9"/>
      <c r="O679" s="9"/>
      <c r="P679" s="9"/>
      <c r="Q679" s="2"/>
      <c r="R679" s="2"/>
      <c r="S679" s="2"/>
      <c r="T679" s="2"/>
      <c r="U679" s="2"/>
      <c r="V679" s="2"/>
      <c r="W679" s="2"/>
      <c r="X679" s="9"/>
      <c r="Y679" s="9"/>
      <c r="Z679" s="9"/>
      <c r="AA679" s="9"/>
      <c r="AB679" s="9"/>
      <c r="AC679" s="2">
        <v>444.86453718798896</v>
      </c>
      <c r="AD679" s="9"/>
      <c r="AE679" s="9"/>
      <c r="AF679" s="2">
        <v>188.71526886813501</v>
      </c>
      <c r="AG679" s="9">
        <v>2.5933626682561988</v>
      </c>
      <c r="AH679" s="9"/>
      <c r="AI679" s="9"/>
      <c r="AJ679" s="9"/>
      <c r="AK679" s="9"/>
      <c r="AL679" s="9"/>
      <c r="AM679" s="15">
        <f>AG679/AF679</f>
        <v>1.3742198412510615E-2</v>
      </c>
      <c r="AN679" s="9"/>
      <c r="AO679" s="9"/>
      <c r="AP679" s="9"/>
      <c r="AQ679" s="2">
        <v>0</v>
      </c>
      <c r="AR679" s="2"/>
      <c r="AS679" s="2">
        <v>438.2278731772405</v>
      </c>
      <c r="AT679" s="2"/>
      <c r="AU679" s="2">
        <v>42.163132418256552</v>
      </c>
      <c r="AV679" s="2">
        <v>516.90887485692292</v>
      </c>
      <c r="AW679" s="2">
        <v>997.29988045241987</v>
      </c>
      <c r="AX679" s="9"/>
      <c r="AY679" s="2"/>
      <c r="AZ679" s="2">
        <f>AC679+AF679+AW679</f>
        <v>1630.8796865085437</v>
      </c>
      <c r="BA679" s="2"/>
      <c r="BB679" s="9">
        <f>AW679/AZ679</f>
        <v>0.61151039448377809</v>
      </c>
      <c r="BC679" s="19"/>
      <c r="BD679" s="2"/>
      <c r="BE679" s="2"/>
      <c r="BF679" s="19"/>
      <c r="BG679" s="19"/>
      <c r="BH679" s="19"/>
      <c r="BI679" s="19"/>
      <c r="BJ679" s="9">
        <f>AC679/AZ679</f>
        <v>0.27277581594039829</v>
      </c>
      <c r="BK679" s="9">
        <f>AF679/AZ679</f>
        <v>0.11571378957582373</v>
      </c>
      <c r="BL679" s="9">
        <f>AW679/AZ679</f>
        <v>0.61151039448377809</v>
      </c>
      <c r="BM679" s="2">
        <v>165.89384176877462</v>
      </c>
      <c r="BN679" s="2">
        <v>0</v>
      </c>
      <c r="BO679" s="2">
        <v>85.691017897242773</v>
      </c>
      <c r="BP679" s="2">
        <v>76.032632887297268</v>
      </c>
      <c r="BQ679" s="2"/>
      <c r="BR679" s="2"/>
      <c r="BS679" s="2"/>
      <c r="BT679" s="2"/>
      <c r="BU679" s="2">
        <v>4.1701909842345692</v>
      </c>
      <c r="BV679" s="2"/>
      <c r="BW679" s="9"/>
      <c r="BX679" s="2"/>
      <c r="BY679" s="2"/>
      <c r="BZ679" s="9"/>
      <c r="CA679" s="2"/>
      <c r="CB679" s="2"/>
      <c r="CC679" s="2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</row>
    <row r="680" spans="1:152" hidden="1" x14ac:dyDescent="0.45">
      <c r="A680" t="s">
        <v>128</v>
      </c>
      <c r="C680" s="1">
        <v>39969</v>
      </c>
      <c r="D680" s="2"/>
      <c r="E680" s="1"/>
      <c r="G680">
        <v>149</v>
      </c>
      <c r="H680" t="s">
        <v>104</v>
      </c>
      <c r="I680" s="19">
        <v>8.3000000000000007</v>
      </c>
      <c r="J680">
        <v>750</v>
      </c>
      <c r="K680" s="2">
        <f t="shared" si="9"/>
        <v>160.64257028112448</v>
      </c>
      <c r="L680" s="2"/>
      <c r="M680" s="9"/>
      <c r="N680" s="9"/>
      <c r="O680" s="9"/>
      <c r="P680" s="9"/>
      <c r="Q680" s="2"/>
      <c r="R680" s="2"/>
      <c r="S680" s="2"/>
      <c r="T680" s="2"/>
      <c r="U680" s="2"/>
      <c r="V680" s="2"/>
      <c r="W680" s="2"/>
      <c r="X680" s="9"/>
      <c r="Y680" s="9"/>
      <c r="Z680" s="9"/>
      <c r="AA680" s="9"/>
      <c r="AB680" s="9"/>
      <c r="AC680" s="2"/>
      <c r="AD680" s="9"/>
      <c r="AE680" s="9"/>
      <c r="AF680" s="2"/>
      <c r="AG680" s="9"/>
      <c r="AH680" s="9"/>
      <c r="AI680" s="9"/>
      <c r="AJ680" s="9"/>
      <c r="AK680" s="9"/>
      <c r="AL680" s="9"/>
      <c r="AM680" s="15"/>
      <c r="AN680" s="9"/>
      <c r="AO680" s="9"/>
      <c r="AP680" s="9"/>
      <c r="AQ680" s="2"/>
      <c r="AR680" s="2"/>
      <c r="AS680" s="2"/>
      <c r="AT680" s="2"/>
      <c r="AU680" s="2"/>
      <c r="AV680" s="2"/>
      <c r="AW680" s="2"/>
      <c r="AX680" s="9"/>
      <c r="AY680" s="2"/>
      <c r="AZ680" s="2"/>
      <c r="BA680" s="2"/>
      <c r="BB680" s="9"/>
      <c r="BC680" s="19"/>
      <c r="BD680" s="2"/>
      <c r="BE680" s="2"/>
      <c r="BF680" s="19"/>
      <c r="BG680" s="19"/>
      <c r="BH680" s="19"/>
      <c r="BI680" s="19"/>
      <c r="BJ680" s="19"/>
      <c r="BK680" s="19"/>
      <c r="BL680" s="19"/>
      <c r="BM680" s="2"/>
      <c r="BN680" s="2"/>
      <c r="BO680" s="2"/>
      <c r="BP680" s="2"/>
      <c r="BQ680" s="2"/>
      <c r="BR680" s="2"/>
      <c r="BS680" s="2"/>
      <c r="BT680" s="2"/>
      <c r="BU680" s="2"/>
      <c r="BV680" s="2">
        <v>43.556459743626682</v>
      </c>
      <c r="BW680" s="9">
        <v>5.9175352597179227</v>
      </c>
      <c r="BX680" s="2"/>
      <c r="BY680" s="2"/>
      <c r="BZ680" s="9"/>
      <c r="CA680" s="2"/>
      <c r="CB680" s="2"/>
      <c r="CC680" s="2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</row>
    <row r="681" spans="1:152" hidden="1" x14ac:dyDescent="0.45">
      <c r="A681" t="s">
        <v>128</v>
      </c>
      <c r="C681" s="1">
        <v>39974</v>
      </c>
      <c r="D681" s="2">
        <v>9</v>
      </c>
      <c r="E681" s="1" t="s">
        <v>196</v>
      </c>
      <c r="F681" t="s">
        <v>15</v>
      </c>
      <c r="G681">
        <v>154</v>
      </c>
      <c r="H681" t="s">
        <v>104</v>
      </c>
      <c r="I681" s="19">
        <v>8.3000000000000007</v>
      </c>
      <c r="J681">
        <v>750</v>
      </c>
      <c r="K681" s="2">
        <f t="shared" si="9"/>
        <v>160.64257028112448</v>
      </c>
      <c r="L681" s="2"/>
      <c r="M681" s="9"/>
      <c r="N681" s="9"/>
      <c r="O681" s="9"/>
      <c r="P681" s="9"/>
      <c r="Q681" s="2"/>
      <c r="R681" s="2"/>
      <c r="S681" s="2"/>
      <c r="T681" s="2"/>
      <c r="U681" s="2"/>
      <c r="V681" s="2">
        <v>154</v>
      </c>
      <c r="W681" s="2"/>
      <c r="X681" s="9"/>
      <c r="Y681" s="9"/>
      <c r="Z681" s="9"/>
      <c r="AA681" s="9"/>
      <c r="AB681" s="9"/>
      <c r="AC681" s="2"/>
      <c r="AD681" s="9"/>
      <c r="AE681" s="9"/>
      <c r="AF681" s="2"/>
      <c r="AG681" s="9"/>
      <c r="AH681" s="9"/>
      <c r="AI681" s="9"/>
      <c r="AJ681" s="9"/>
      <c r="AK681" s="9"/>
      <c r="AL681" s="9"/>
      <c r="AM681" s="15"/>
      <c r="AN681" s="9"/>
      <c r="AO681" s="9"/>
      <c r="AP681" s="9"/>
      <c r="AQ681" s="2"/>
      <c r="AR681" s="2"/>
      <c r="AS681" s="2"/>
      <c r="AT681" s="2"/>
      <c r="AU681" s="2"/>
      <c r="AV681" s="2"/>
      <c r="AW681" s="2"/>
      <c r="AX681" s="9"/>
      <c r="AY681" s="2"/>
      <c r="AZ681" s="2"/>
      <c r="BA681" s="2"/>
      <c r="BB681" s="9"/>
      <c r="BC681" s="19"/>
      <c r="BD681" s="2"/>
      <c r="BE681" s="2"/>
      <c r="BF681" s="19"/>
      <c r="BG681" s="19"/>
      <c r="BH681" s="19"/>
      <c r="BI681" s="19"/>
      <c r="BJ681" s="19"/>
      <c r="BK681" s="19"/>
      <c r="BL681" s="19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9"/>
      <c r="BX681" s="2"/>
      <c r="BY681" s="2"/>
      <c r="BZ681" s="9"/>
      <c r="CA681" s="2"/>
      <c r="CB681" s="2"/>
      <c r="CC681" s="2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</row>
    <row r="682" spans="1:152" hidden="1" x14ac:dyDescent="0.45">
      <c r="A682" t="s">
        <v>128</v>
      </c>
      <c r="C682" s="1">
        <v>39976</v>
      </c>
      <c r="D682" s="2"/>
      <c r="E682" s="1"/>
      <c r="G682">
        <v>156</v>
      </c>
      <c r="H682" t="s">
        <v>104</v>
      </c>
      <c r="I682" s="19">
        <v>8.3000000000000007</v>
      </c>
      <c r="J682">
        <v>750</v>
      </c>
      <c r="K682" s="2">
        <f t="shared" si="9"/>
        <v>160.64257028112448</v>
      </c>
      <c r="L682" s="2"/>
      <c r="M682" s="9"/>
      <c r="N682" s="9"/>
      <c r="O682" s="9"/>
      <c r="P682" s="9"/>
      <c r="Q682" s="2"/>
      <c r="R682" s="2"/>
      <c r="S682" s="2"/>
      <c r="T682" s="2"/>
      <c r="U682" s="2"/>
      <c r="V682" s="2"/>
      <c r="W682" s="2"/>
      <c r="X682" s="9"/>
      <c r="Y682" s="9"/>
      <c r="Z682" s="9"/>
      <c r="AA682" s="9"/>
      <c r="AB682" s="9"/>
      <c r="AC682" s="2"/>
      <c r="AD682" s="9"/>
      <c r="AE682" s="9"/>
      <c r="AF682" s="2"/>
      <c r="AG682" s="9"/>
      <c r="AH682" s="9"/>
      <c r="AI682" s="9"/>
      <c r="AJ682" s="9"/>
      <c r="AK682" s="9"/>
      <c r="AL682" s="9"/>
      <c r="AM682" s="15"/>
      <c r="AN682" s="9"/>
      <c r="AO682" s="9"/>
      <c r="AP682" s="9"/>
      <c r="AQ682" s="2"/>
      <c r="AR682" s="2"/>
      <c r="AS682" s="2"/>
      <c r="AT682" s="2"/>
      <c r="AU682" s="2"/>
      <c r="AV682" s="2"/>
      <c r="AW682" s="2"/>
      <c r="AX682" s="9"/>
      <c r="AY682" s="2"/>
      <c r="AZ682" s="2"/>
      <c r="BA682" s="2"/>
      <c r="BB682" s="9"/>
      <c r="BC682" s="19"/>
      <c r="BD682" s="2"/>
      <c r="BE682" s="2"/>
      <c r="BF682" s="19"/>
      <c r="BG682" s="19"/>
      <c r="BH682" s="19"/>
      <c r="BI682" s="19"/>
      <c r="BJ682" s="19"/>
      <c r="BK682" s="19"/>
      <c r="BL682" s="19"/>
      <c r="BM682" s="2"/>
      <c r="BN682" s="2"/>
      <c r="BO682" s="2"/>
      <c r="BP682" s="2"/>
      <c r="BQ682" s="2"/>
      <c r="BR682" s="2"/>
      <c r="BS682" s="2"/>
      <c r="BT682" s="2"/>
      <c r="BU682" s="2"/>
      <c r="BV682" s="2">
        <v>63.643237793461047</v>
      </c>
      <c r="BW682" s="9">
        <v>5.5074634303081771</v>
      </c>
      <c r="BX682" s="2"/>
      <c r="BY682" s="2"/>
      <c r="BZ682" s="9"/>
      <c r="CA682" s="2"/>
      <c r="CB682" s="2"/>
      <c r="CC682" s="2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</row>
    <row r="683" spans="1:152" hidden="1" x14ac:dyDescent="0.45">
      <c r="A683" t="s">
        <v>128</v>
      </c>
      <c r="C683" s="1">
        <v>39983</v>
      </c>
      <c r="D683" s="2"/>
      <c r="E683" s="1"/>
      <c r="G683">
        <v>163</v>
      </c>
      <c r="H683" t="s">
        <v>104</v>
      </c>
      <c r="I683" s="19">
        <v>8.3000000000000007</v>
      </c>
      <c r="J683">
        <v>750</v>
      </c>
      <c r="K683" s="2">
        <f t="shared" si="9"/>
        <v>160.64257028112448</v>
      </c>
      <c r="L683" s="2"/>
      <c r="M683" s="9"/>
      <c r="N683" s="9"/>
      <c r="O683" s="9"/>
      <c r="P683" s="9"/>
      <c r="Q683" s="2"/>
      <c r="R683" s="2"/>
      <c r="S683" s="2"/>
      <c r="T683" s="2"/>
      <c r="U683" s="2"/>
      <c r="V683" s="2"/>
      <c r="W683" s="2"/>
      <c r="X683" s="9"/>
      <c r="Y683" s="9"/>
      <c r="Z683" s="9"/>
      <c r="AA683" s="9"/>
      <c r="AB683" s="9"/>
      <c r="AC683" s="2"/>
      <c r="AD683" s="9"/>
      <c r="AE683" s="9"/>
      <c r="AF683" s="2"/>
      <c r="AG683" s="9"/>
      <c r="AH683" s="9"/>
      <c r="AI683" s="9"/>
      <c r="AJ683" s="9"/>
      <c r="AK683" s="9"/>
      <c r="AL683" s="9"/>
      <c r="AM683" s="15"/>
      <c r="AN683" s="9"/>
      <c r="AO683" s="9"/>
      <c r="AP683" s="9"/>
      <c r="AQ683" s="2"/>
      <c r="AR683" s="2"/>
      <c r="AS683" s="2"/>
      <c r="AT683" s="2"/>
      <c r="AU683" s="2"/>
      <c r="AV683" s="2"/>
      <c r="AW683" s="2"/>
      <c r="AX683" s="9"/>
      <c r="AY683" s="2"/>
      <c r="AZ683" s="2"/>
      <c r="BA683" s="2"/>
      <c r="BB683" s="9"/>
      <c r="BC683" s="19"/>
      <c r="BD683" s="2"/>
      <c r="BE683" s="2"/>
      <c r="BF683" s="19"/>
      <c r="BG683" s="19"/>
      <c r="BH683" s="19"/>
      <c r="BI683" s="19"/>
      <c r="BJ683" s="19"/>
      <c r="BK683" s="19"/>
      <c r="BL683" s="19"/>
      <c r="BM683" s="2"/>
      <c r="BN683" s="2"/>
      <c r="BO683" s="2"/>
      <c r="BP683" s="2"/>
      <c r="BQ683" s="2"/>
      <c r="BR683" s="2"/>
      <c r="BS683" s="2"/>
      <c r="BT683" s="2"/>
      <c r="BU683" s="2"/>
      <c r="BV683" s="2">
        <v>78.769984156704595</v>
      </c>
      <c r="BW683" s="9">
        <v>5.0347504058441555</v>
      </c>
      <c r="BX683" s="2"/>
      <c r="BY683" s="2"/>
      <c r="BZ683" s="9"/>
      <c r="CA683" s="2"/>
      <c r="CB683" s="2"/>
      <c r="CC683" s="2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</row>
    <row r="684" spans="1:152" hidden="1" x14ac:dyDescent="0.45">
      <c r="A684" t="s">
        <v>128</v>
      </c>
      <c r="C684" s="1">
        <v>39990</v>
      </c>
      <c r="D684" s="2"/>
      <c r="E684" s="1"/>
      <c r="G684">
        <v>170</v>
      </c>
      <c r="H684" t="s">
        <v>104</v>
      </c>
      <c r="I684" s="19">
        <v>8.3000000000000007</v>
      </c>
      <c r="J684">
        <v>750</v>
      </c>
      <c r="K684" s="2">
        <f t="shared" si="9"/>
        <v>160.64257028112448</v>
      </c>
      <c r="L684" s="2"/>
      <c r="M684" s="9"/>
      <c r="N684" s="9"/>
      <c r="O684" s="9"/>
      <c r="P684" s="9"/>
      <c r="Q684" s="2"/>
      <c r="R684" s="2"/>
      <c r="S684" s="2"/>
      <c r="T684" s="2"/>
      <c r="U684" s="2"/>
      <c r="V684" s="2"/>
      <c r="W684" s="2"/>
      <c r="X684" s="9"/>
      <c r="Y684" s="9"/>
      <c r="Z684" s="9"/>
      <c r="AA684" s="9"/>
      <c r="AB684" s="9"/>
      <c r="AC684" s="2"/>
      <c r="AD684" s="9"/>
      <c r="AE684" s="9"/>
      <c r="AF684" s="2"/>
      <c r="AG684" s="9"/>
      <c r="AH684" s="9"/>
      <c r="AI684" s="9"/>
      <c r="AJ684" s="9"/>
      <c r="AK684" s="9"/>
      <c r="AL684" s="9"/>
      <c r="AM684" s="15"/>
      <c r="AN684" s="9"/>
      <c r="AO684" s="9"/>
      <c r="AP684" s="9"/>
      <c r="AQ684" s="2"/>
      <c r="AR684" s="2"/>
      <c r="AS684" s="2"/>
      <c r="AT684" s="2"/>
      <c r="AU684" s="2"/>
      <c r="AV684" s="2"/>
      <c r="AW684" s="2"/>
      <c r="AX684" s="9"/>
      <c r="AY684" s="2"/>
      <c r="AZ684" s="2"/>
      <c r="BA684" s="2"/>
      <c r="BB684" s="9"/>
      <c r="BC684" s="19"/>
      <c r="BD684" s="2"/>
      <c r="BE684" s="2"/>
      <c r="BF684" s="19"/>
      <c r="BG684" s="19"/>
      <c r="BH684" s="19"/>
      <c r="BI684" s="19"/>
      <c r="BJ684" s="19"/>
      <c r="BK684" s="19"/>
      <c r="BL684" s="19"/>
      <c r="BM684" s="2"/>
      <c r="BN684" s="2"/>
      <c r="BO684" s="2"/>
      <c r="BP684" s="2"/>
      <c r="BQ684" s="2"/>
      <c r="BR684" s="2"/>
      <c r="BS684" s="2"/>
      <c r="BT684" s="2"/>
      <c r="BU684" s="2"/>
      <c r="BV684" s="2">
        <v>91.547241826299881</v>
      </c>
      <c r="BW684" s="9">
        <v>5.2113624338624334</v>
      </c>
      <c r="BX684" s="2"/>
      <c r="BY684" s="2"/>
      <c r="BZ684" s="9"/>
      <c r="CA684" s="2"/>
      <c r="CB684" s="2"/>
      <c r="CC684" s="2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</row>
    <row r="685" spans="1:152" hidden="1" x14ac:dyDescent="0.45">
      <c r="A685" t="s">
        <v>128</v>
      </c>
      <c r="C685" s="1">
        <v>39991</v>
      </c>
      <c r="D685" s="2">
        <v>10</v>
      </c>
      <c r="E685" s="1" t="s">
        <v>97</v>
      </c>
      <c r="F685" t="s">
        <v>16</v>
      </c>
      <c r="G685">
        <v>171</v>
      </c>
      <c r="H685" t="s">
        <v>104</v>
      </c>
      <c r="I685" s="19">
        <v>8.3000000000000007</v>
      </c>
      <c r="J685">
        <v>750</v>
      </c>
      <c r="K685" s="2">
        <f t="shared" si="9"/>
        <v>160.64257028112448</v>
      </c>
      <c r="L685" s="2"/>
      <c r="M685" s="9"/>
      <c r="N685" s="9"/>
      <c r="O685" s="9"/>
      <c r="P685" s="9"/>
      <c r="Q685" s="2"/>
      <c r="R685" s="2"/>
      <c r="S685" s="2"/>
      <c r="T685" s="2"/>
      <c r="U685" s="2"/>
      <c r="V685" s="2"/>
      <c r="W685" s="2"/>
      <c r="X685" s="9"/>
      <c r="Y685" s="9"/>
      <c r="Z685" s="9"/>
      <c r="AA685" s="9"/>
      <c r="AB685" s="9"/>
      <c r="AC685" s="2"/>
      <c r="AD685" s="9"/>
      <c r="AE685" s="9"/>
      <c r="AF685" s="2"/>
      <c r="AG685" s="9"/>
      <c r="AH685" s="9"/>
      <c r="AI685" s="9"/>
      <c r="AJ685" s="9"/>
      <c r="AK685" s="9"/>
      <c r="AL685" s="9"/>
      <c r="AM685" s="15"/>
      <c r="AN685" s="9"/>
      <c r="AO685" s="9"/>
      <c r="AP685" s="9"/>
      <c r="AQ685" s="2"/>
      <c r="AR685" s="2"/>
      <c r="AS685" s="2"/>
      <c r="AT685" s="2"/>
      <c r="AU685" s="2"/>
      <c r="AV685" s="2">
        <v>763.428277160466</v>
      </c>
      <c r="AW685" s="2"/>
      <c r="AX685" s="9"/>
      <c r="AY685" s="2"/>
      <c r="AZ685" s="2"/>
      <c r="BA685" s="2"/>
      <c r="BB685" s="9"/>
      <c r="BC685" s="19">
        <v>36.226446306457376</v>
      </c>
      <c r="BD685" s="2">
        <v>276.56293491384884</v>
      </c>
      <c r="BE685" s="2"/>
      <c r="BF685" s="19">
        <v>12.183389203253252</v>
      </c>
      <c r="BG685" s="19"/>
      <c r="BH685" s="19"/>
      <c r="BI685" s="19"/>
      <c r="BJ685" s="19"/>
      <c r="BK685" s="19"/>
      <c r="BL685" s="19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9"/>
      <c r="BX685" s="2"/>
      <c r="BY685" s="2"/>
      <c r="BZ685" s="9"/>
      <c r="CA685" s="2"/>
      <c r="CB685" s="2"/>
      <c r="CC685" s="2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</row>
    <row r="686" spans="1:152" hidden="1" x14ac:dyDescent="0.45">
      <c r="A686" t="s">
        <v>128</v>
      </c>
      <c r="C686" s="1">
        <v>39995</v>
      </c>
      <c r="D686" s="2"/>
      <c r="E686" s="1"/>
      <c r="G686">
        <v>175</v>
      </c>
      <c r="H686" t="s">
        <v>104</v>
      </c>
      <c r="I686" s="19">
        <v>8.3000000000000007</v>
      </c>
      <c r="J686">
        <v>750</v>
      </c>
      <c r="K686" s="2">
        <f t="shared" si="9"/>
        <v>160.64257028112448</v>
      </c>
      <c r="L686" s="2"/>
      <c r="M686" s="9"/>
      <c r="N686" s="9"/>
      <c r="O686" s="9"/>
      <c r="P686" s="9"/>
      <c r="Q686" s="2"/>
      <c r="R686" s="2"/>
      <c r="S686" s="2"/>
      <c r="T686" s="2"/>
      <c r="U686" s="2"/>
      <c r="V686" s="2"/>
      <c r="W686" s="2"/>
      <c r="X686" s="9"/>
      <c r="Y686" s="9"/>
      <c r="Z686" s="9"/>
      <c r="AA686" s="9"/>
      <c r="AB686" s="9"/>
      <c r="AC686" s="2"/>
      <c r="AD686" s="9"/>
      <c r="AE686" s="9"/>
      <c r="AF686" s="2"/>
      <c r="AG686" s="9"/>
      <c r="AH686" s="9"/>
      <c r="AI686" s="9"/>
      <c r="AJ686" s="9"/>
      <c r="AK686" s="9"/>
      <c r="AL686" s="9"/>
      <c r="AM686" s="15"/>
      <c r="AN686" s="9"/>
      <c r="AO686" s="9"/>
      <c r="AP686" s="9"/>
      <c r="AQ686" s="2"/>
      <c r="AR686" s="2"/>
      <c r="AS686" s="2"/>
      <c r="AT686" s="2"/>
      <c r="AU686" s="2"/>
      <c r="AV686" s="2"/>
      <c r="AW686" s="2"/>
      <c r="AX686" s="9"/>
      <c r="AY686" s="2"/>
      <c r="AZ686" s="2"/>
      <c r="BA686" s="2"/>
      <c r="BB686" s="9"/>
      <c r="BC686" s="19"/>
      <c r="BD686" s="2"/>
      <c r="BE686" s="2"/>
      <c r="BF686" s="19"/>
      <c r="BG686" s="19"/>
      <c r="BH686" s="19"/>
      <c r="BI686" s="19"/>
      <c r="BJ686" s="19"/>
      <c r="BK686" s="19"/>
      <c r="BL686" s="19"/>
      <c r="BM686" s="2"/>
      <c r="BN686" s="2"/>
      <c r="BO686" s="2"/>
      <c r="BP686" s="2"/>
      <c r="BQ686" s="2"/>
      <c r="BR686" s="2"/>
      <c r="BS686" s="2"/>
      <c r="BT686" s="2"/>
      <c r="BU686" s="2"/>
      <c r="BV686" s="2">
        <v>100</v>
      </c>
      <c r="BW686" s="9">
        <v>4.6727263993316619</v>
      </c>
      <c r="BX686" s="2"/>
      <c r="BY686" s="2"/>
      <c r="BZ686" s="9"/>
      <c r="CA686" s="2"/>
      <c r="CB686" s="2"/>
      <c r="CC686" s="2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</row>
    <row r="687" spans="1:152" hidden="1" x14ac:dyDescent="0.45">
      <c r="A687" t="s">
        <v>127</v>
      </c>
      <c r="C687" s="1">
        <v>39820</v>
      </c>
      <c r="D687" s="2">
        <v>1</v>
      </c>
      <c r="E687" s="1" t="s">
        <v>198</v>
      </c>
      <c r="F687" t="s">
        <v>10</v>
      </c>
      <c r="G687" s="2">
        <v>0</v>
      </c>
      <c r="H687" t="s">
        <v>105</v>
      </c>
      <c r="I687" s="19">
        <v>8.3000000000000007</v>
      </c>
      <c r="J687">
        <v>750</v>
      </c>
      <c r="K687" s="2">
        <f t="shared" si="9"/>
        <v>160.64257028112448</v>
      </c>
      <c r="L687" s="2"/>
      <c r="M687" s="9"/>
      <c r="N687" s="9"/>
      <c r="O687" s="9"/>
      <c r="P687" s="9"/>
      <c r="Q687" s="2"/>
      <c r="R687" s="2"/>
      <c r="S687" s="2"/>
      <c r="T687" s="2"/>
      <c r="U687" s="2"/>
      <c r="V687" s="2"/>
      <c r="W687" s="2"/>
      <c r="X687" s="9"/>
      <c r="Y687" s="9"/>
      <c r="Z687" s="9"/>
      <c r="AA687" s="9"/>
      <c r="AB687" s="9"/>
      <c r="AC687" s="2"/>
      <c r="AD687" s="9"/>
      <c r="AE687" s="9"/>
      <c r="AF687" s="2"/>
      <c r="AG687" s="9"/>
      <c r="AH687" s="9"/>
      <c r="AI687" s="9"/>
      <c r="AJ687" s="9"/>
      <c r="AK687" s="9"/>
      <c r="AL687" s="9"/>
      <c r="AM687" s="15"/>
      <c r="AN687" s="9"/>
      <c r="AO687" s="9"/>
      <c r="AP687" s="9"/>
      <c r="AQ687" s="2">
        <v>0</v>
      </c>
      <c r="AR687" s="2"/>
      <c r="AS687" s="2">
        <v>0</v>
      </c>
      <c r="AT687" s="2"/>
      <c r="AU687" s="2">
        <v>0</v>
      </c>
      <c r="AV687" s="2">
        <v>0</v>
      </c>
      <c r="AW687" s="2"/>
      <c r="AX687" s="9"/>
      <c r="AY687" s="2"/>
      <c r="AZ687" s="2"/>
      <c r="BA687" s="2"/>
      <c r="BB687" s="9"/>
      <c r="BC687" s="19"/>
      <c r="BD687" s="2"/>
      <c r="BE687" s="2"/>
      <c r="BF687" s="19"/>
      <c r="BG687" s="19"/>
      <c r="BH687" s="19"/>
      <c r="BI687" s="19"/>
      <c r="BJ687" s="19"/>
      <c r="BK687" s="19"/>
      <c r="BL687" s="19"/>
      <c r="BM687" s="2">
        <v>0</v>
      </c>
      <c r="BN687" s="2">
        <v>0</v>
      </c>
      <c r="BO687" s="2">
        <v>0</v>
      </c>
      <c r="BP687" s="2">
        <v>0</v>
      </c>
      <c r="BQ687" s="2"/>
      <c r="BR687" s="2"/>
      <c r="BS687" s="2"/>
      <c r="BT687" s="2"/>
      <c r="BU687" s="2">
        <v>0</v>
      </c>
      <c r="BV687" s="2"/>
      <c r="BW687" s="9"/>
      <c r="BX687" s="2"/>
      <c r="BY687" s="2"/>
      <c r="BZ687" s="9"/>
      <c r="CA687" s="2"/>
      <c r="CB687" s="2"/>
      <c r="CC687" s="2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</row>
    <row r="688" spans="1:152" hidden="1" x14ac:dyDescent="0.45">
      <c r="A688" t="s">
        <v>127</v>
      </c>
      <c r="C688" s="1">
        <v>39846</v>
      </c>
      <c r="D688" s="2">
        <v>4</v>
      </c>
      <c r="E688" t="s">
        <v>199</v>
      </c>
      <c r="F688" t="s">
        <v>12</v>
      </c>
      <c r="G688">
        <v>26</v>
      </c>
      <c r="H688" t="s">
        <v>105</v>
      </c>
      <c r="I688" s="19">
        <v>8.3000000000000007</v>
      </c>
      <c r="J688">
        <v>750</v>
      </c>
      <c r="K688" s="2">
        <f t="shared" si="9"/>
        <v>160.64257028112448</v>
      </c>
      <c r="L688" s="2"/>
      <c r="M688" s="9"/>
      <c r="N688" s="9"/>
      <c r="O688" s="9"/>
      <c r="P688" s="9"/>
      <c r="Q688" s="2"/>
      <c r="R688" s="2">
        <v>26</v>
      </c>
      <c r="S688" s="2"/>
      <c r="T688" s="2"/>
      <c r="U688" s="2"/>
      <c r="V688" s="2"/>
      <c r="W688" s="2"/>
      <c r="X688" s="9"/>
      <c r="Y688" s="9"/>
      <c r="Z688" s="9"/>
      <c r="AA688" s="9"/>
      <c r="AB688" s="9"/>
      <c r="AC688" s="2"/>
      <c r="AD688" s="9"/>
      <c r="AE688" s="9"/>
      <c r="AF688" s="2"/>
      <c r="AG688" s="9"/>
      <c r="AH688" s="9"/>
      <c r="AI688" s="9"/>
      <c r="AJ688" s="9"/>
      <c r="AK688" s="9"/>
      <c r="AL688" s="9"/>
      <c r="AM688" s="15"/>
      <c r="AN688" s="9"/>
      <c r="AO688" s="9"/>
      <c r="AP688" s="9"/>
      <c r="AQ688" s="2">
        <v>0</v>
      </c>
      <c r="AR688" s="2"/>
      <c r="AS688" s="2">
        <v>0</v>
      </c>
      <c r="AT688" s="2"/>
      <c r="AU688" s="2">
        <v>0</v>
      </c>
      <c r="AV688" s="2">
        <v>0</v>
      </c>
      <c r="AW688" s="2"/>
      <c r="AX688" s="9"/>
      <c r="AY688" s="2"/>
      <c r="AZ688" s="2"/>
      <c r="BA688" s="2"/>
      <c r="BB688" s="9"/>
      <c r="BC688" s="19"/>
      <c r="BD688" s="2"/>
      <c r="BE688" s="2"/>
      <c r="BF688" s="19"/>
      <c r="BG688" s="19"/>
      <c r="BH688" s="19"/>
      <c r="BI688" s="19"/>
      <c r="BJ688" s="19"/>
      <c r="BK688" s="19"/>
      <c r="BL688" s="19"/>
      <c r="BM688" s="2">
        <v>0</v>
      </c>
      <c r="BN688" s="2">
        <v>0</v>
      </c>
      <c r="BO688" s="2">
        <v>0</v>
      </c>
      <c r="BP688" s="2">
        <v>0</v>
      </c>
      <c r="BQ688" s="2"/>
      <c r="BR688" s="2"/>
      <c r="BS688" s="2"/>
      <c r="BT688" s="2"/>
      <c r="BU688" s="2">
        <v>0</v>
      </c>
      <c r="BV688" s="2"/>
      <c r="BW688" s="9"/>
      <c r="BX688" s="2"/>
      <c r="BY688" s="2"/>
      <c r="BZ688" s="9"/>
      <c r="CA688" s="2"/>
      <c r="CB688" s="2"/>
      <c r="CC688" s="2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</row>
    <row r="689" spans="1:152" hidden="1" x14ac:dyDescent="0.45">
      <c r="A689" t="s">
        <v>127</v>
      </c>
      <c r="C689" s="1">
        <v>39848</v>
      </c>
      <c r="D689" s="2"/>
      <c r="E689" s="1"/>
      <c r="G689">
        <v>28</v>
      </c>
      <c r="H689" t="s">
        <v>105</v>
      </c>
      <c r="I689" s="19">
        <v>8.3000000000000007</v>
      </c>
      <c r="J689">
        <v>750</v>
      </c>
      <c r="K689" s="2">
        <f t="shared" si="9"/>
        <v>160.64257028112448</v>
      </c>
      <c r="L689" s="2"/>
      <c r="M689" s="9"/>
      <c r="N689" s="19">
        <v>5.9</v>
      </c>
      <c r="O689" s="19"/>
      <c r="P689" s="19"/>
      <c r="Q689" s="2"/>
      <c r="R689" s="2"/>
      <c r="S689" s="2"/>
      <c r="T689" s="2"/>
      <c r="U689" s="2"/>
      <c r="V689" s="2"/>
      <c r="W689" s="2"/>
      <c r="X689" s="9"/>
      <c r="Y689" s="9"/>
      <c r="Z689" s="9"/>
      <c r="AA689" s="9"/>
      <c r="AB689" s="9"/>
      <c r="AC689" s="2"/>
      <c r="AD689" s="9"/>
      <c r="AE689" s="9"/>
      <c r="AF689" s="2"/>
      <c r="AG689" s="9"/>
      <c r="AH689" s="9"/>
      <c r="AI689" s="9"/>
      <c r="AJ689" s="9"/>
      <c r="AK689" s="9"/>
      <c r="AL689" s="9"/>
      <c r="AM689" s="15"/>
      <c r="AN689" s="9"/>
      <c r="AO689" s="9"/>
      <c r="AP689" s="9"/>
      <c r="AQ689" s="2"/>
      <c r="AR689" s="2"/>
      <c r="AS689" s="2"/>
      <c r="AT689" s="2"/>
      <c r="AU689" s="2"/>
      <c r="AV689" s="2"/>
      <c r="AW689" s="2"/>
      <c r="AX689" s="9"/>
      <c r="AY689" s="2"/>
      <c r="AZ689" s="2"/>
      <c r="BA689" s="2"/>
      <c r="BB689" s="9"/>
      <c r="BC689" s="19"/>
      <c r="BD689" s="2"/>
      <c r="BE689" s="2"/>
      <c r="BF689" s="19"/>
      <c r="BG689" s="19"/>
      <c r="BH689" s="19"/>
      <c r="BI689" s="19"/>
      <c r="BJ689" s="19"/>
      <c r="BK689" s="19"/>
      <c r="BL689" s="19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9"/>
      <c r="BX689" s="2"/>
      <c r="BY689" s="2"/>
      <c r="BZ689" s="9"/>
      <c r="CA689" s="2"/>
      <c r="CB689" s="2"/>
      <c r="CC689" s="2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</row>
    <row r="690" spans="1:152" hidden="1" x14ac:dyDescent="0.45">
      <c r="A690" t="s">
        <v>127</v>
      </c>
      <c r="C690" s="1">
        <v>39854</v>
      </c>
      <c r="D690" s="2"/>
      <c r="E690" s="1"/>
      <c r="G690">
        <v>34</v>
      </c>
      <c r="H690" t="s">
        <v>105</v>
      </c>
      <c r="I690" s="19">
        <v>8.3000000000000007</v>
      </c>
      <c r="J690">
        <v>750</v>
      </c>
      <c r="K690" s="2">
        <f t="shared" si="9"/>
        <v>160.64257028112448</v>
      </c>
      <c r="L690" s="2"/>
      <c r="M690" s="9"/>
      <c r="N690" s="19">
        <v>7.85</v>
      </c>
      <c r="O690" s="19"/>
      <c r="P690" s="19"/>
      <c r="Q690" s="2"/>
      <c r="R690" s="2"/>
      <c r="S690" s="2"/>
      <c r="T690" s="2"/>
      <c r="U690" s="2"/>
      <c r="V690" s="2"/>
      <c r="W690" s="2"/>
      <c r="X690" s="9"/>
      <c r="Y690" s="9"/>
      <c r="Z690" s="9"/>
      <c r="AA690" s="9"/>
      <c r="AB690" s="9"/>
      <c r="AC690" s="2"/>
      <c r="AD690" s="9"/>
      <c r="AE690" s="9"/>
      <c r="AF690" s="2"/>
      <c r="AG690" s="9"/>
      <c r="AH690" s="9"/>
      <c r="AI690" s="9"/>
      <c r="AJ690" s="9"/>
      <c r="AK690" s="9"/>
      <c r="AL690" s="9"/>
      <c r="AM690" s="15"/>
      <c r="AN690" s="9"/>
      <c r="AO690" s="9"/>
      <c r="AP690" s="9"/>
      <c r="AQ690" s="2"/>
      <c r="AR690" s="2"/>
      <c r="AS690" s="2"/>
      <c r="AT690" s="2"/>
      <c r="AU690" s="2"/>
      <c r="AV690" s="2"/>
      <c r="AW690" s="2"/>
      <c r="AX690" s="9"/>
      <c r="AY690" s="2"/>
      <c r="AZ690" s="2"/>
      <c r="BA690" s="2"/>
      <c r="BB690" s="9"/>
      <c r="BC690" s="19"/>
      <c r="BD690" s="2"/>
      <c r="BE690" s="2"/>
      <c r="BF690" s="19"/>
      <c r="BG690" s="19"/>
      <c r="BH690" s="19"/>
      <c r="BI690" s="19"/>
      <c r="BJ690" s="19"/>
      <c r="BK690" s="19"/>
      <c r="BL690" s="19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9"/>
      <c r="BX690" s="2"/>
      <c r="BY690" s="2"/>
      <c r="BZ690" s="9"/>
      <c r="CA690" s="2"/>
      <c r="CB690" s="2"/>
      <c r="CC690" s="2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</row>
    <row r="691" spans="1:152" hidden="1" x14ac:dyDescent="0.45">
      <c r="A691" t="s">
        <v>127</v>
      </c>
      <c r="C691" s="1">
        <v>39860</v>
      </c>
      <c r="D691" s="2"/>
      <c r="E691" s="1"/>
      <c r="G691">
        <v>40</v>
      </c>
      <c r="H691" t="s">
        <v>105</v>
      </c>
      <c r="I691" s="19">
        <v>8.3000000000000007</v>
      </c>
      <c r="J691">
        <v>750</v>
      </c>
      <c r="K691" s="2">
        <f t="shared" si="9"/>
        <v>160.64257028112448</v>
      </c>
      <c r="L691" s="2"/>
      <c r="M691" s="9"/>
      <c r="N691" s="19">
        <v>10.8</v>
      </c>
      <c r="O691" s="19"/>
      <c r="P691" s="19"/>
      <c r="Q691" s="2"/>
      <c r="R691" s="2"/>
      <c r="S691" s="2"/>
      <c r="T691" s="2"/>
      <c r="U691" s="2"/>
      <c r="V691" s="2"/>
      <c r="W691" s="2"/>
      <c r="X691" s="9"/>
      <c r="Y691" s="9"/>
      <c r="Z691" s="9"/>
      <c r="AA691" s="9"/>
      <c r="AB691" s="9"/>
      <c r="AC691" s="2"/>
      <c r="AD691" s="9"/>
      <c r="AE691" s="9"/>
      <c r="AF691" s="2"/>
      <c r="AG691" s="9"/>
      <c r="AH691" s="9"/>
      <c r="AI691" s="9"/>
      <c r="AJ691" s="9"/>
      <c r="AK691" s="9"/>
      <c r="AL691" s="9"/>
      <c r="AM691" s="15"/>
      <c r="AN691" s="9"/>
      <c r="AO691" s="9"/>
      <c r="AP691" s="9"/>
      <c r="AQ691" s="2"/>
      <c r="AR691" s="2"/>
      <c r="AS691" s="2"/>
      <c r="AT691" s="2"/>
      <c r="AU691" s="2"/>
      <c r="AV691" s="2"/>
      <c r="AW691" s="2"/>
      <c r="AX691" s="9"/>
      <c r="AY691" s="2"/>
      <c r="AZ691" s="2"/>
      <c r="BA691" s="2"/>
      <c r="BB691" s="9"/>
      <c r="BC691" s="19"/>
      <c r="BD691" s="2"/>
      <c r="BE691" s="2"/>
      <c r="BF691" s="19"/>
      <c r="BG691" s="19"/>
      <c r="BH691" s="19"/>
      <c r="BI691" s="19"/>
      <c r="BJ691" s="19"/>
      <c r="BK691" s="19"/>
      <c r="BL691" s="19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9"/>
      <c r="BX691" s="2"/>
      <c r="BY691" s="2"/>
      <c r="BZ691" s="9"/>
      <c r="CA691" s="2"/>
      <c r="CB691" s="2"/>
      <c r="CC691" s="2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</row>
    <row r="692" spans="1:152" hidden="1" x14ac:dyDescent="0.45">
      <c r="A692" t="s">
        <v>127</v>
      </c>
      <c r="C692" s="1">
        <v>39864</v>
      </c>
      <c r="D692" s="2"/>
      <c r="E692" s="1"/>
      <c r="G692">
        <v>44</v>
      </c>
      <c r="H692" t="s">
        <v>105</v>
      </c>
      <c r="I692" s="19">
        <v>8.3000000000000007</v>
      </c>
      <c r="J692">
        <v>750</v>
      </c>
      <c r="K692" s="2">
        <f t="shared" si="9"/>
        <v>160.64257028112448</v>
      </c>
      <c r="L692" s="2"/>
      <c r="M692" s="9"/>
      <c r="N692" s="9"/>
      <c r="O692" s="9"/>
      <c r="P692" s="9"/>
      <c r="Q692" s="2"/>
      <c r="R692" s="2"/>
      <c r="S692" s="2"/>
      <c r="T692" s="2"/>
      <c r="U692" s="2"/>
      <c r="V692" s="2"/>
      <c r="W692" s="2"/>
      <c r="X692" s="9"/>
      <c r="Y692" s="9"/>
      <c r="Z692" s="9"/>
      <c r="AA692" s="9"/>
      <c r="AB692" s="9"/>
      <c r="AC692" s="2"/>
      <c r="AD692" s="9"/>
      <c r="AE692" s="9"/>
      <c r="AF692" s="2"/>
      <c r="AG692" s="9">
        <v>0.58408997913411509</v>
      </c>
      <c r="AH692" s="9"/>
      <c r="AI692" s="9"/>
      <c r="AJ692" s="9"/>
      <c r="AK692" s="9"/>
      <c r="AL692" s="9"/>
      <c r="AM692" s="15"/>
      <c r="AN692" s="9"/>
      <c r="AO692" s="9"/>
      <c r="AP692" s="9"/>
      <c r="AQ692" s="2">
        <v>0</v>
      </c>
      <c r="AR692" s="2"/>
      <c r="AS692" s="2">
        <v>0</v>
      </c>
      <c r="AT692" s="2"/>
      <c r="AU692" s="2">
        <v>0</v>
      </c>
      <c r="AV692" s="2">
        <v>0</v>
      </c>
      <c r="AW692" s="2"/>
      <c r="AX692" s="9"/>
      <c r="AY692" s="2"/>
      <c r="AZ692" s="2"/>
      <c r="BA692" s="2"/>
      <c r="BB692" s="9"/>
      <c r="BC692" s="19"/>
      <c r="BD692" s="2"/>
      <c r="BE692" s="2"/>
      <c r="BF692" s="19"/>
      <c r="BG692" s="19"/>
      <c r="BH692" s="19"/>
      <c r="BI692" s="19"/>
      <c r="BJ692" s="19"/>
      <c r="BK692" s="19"/>
      <c r="BL692" s="19"/>
      <c r="BM692" s="2">
        <v>0</v>
      </c>
      <c r="BN692" s="2">
        <v>0</v>
      </c>
      <c r="BO692" s="2">
        <v>0</v>
      </c>
      <c r="BP692" s="2">
        <v>0</v>
      </c>
      <c r="BQ692" s="2"/>
      <c r="BR692" s="2"/>
      <c r="BS692" s="2"/>
      <c r="BT692" s="2"/>
      <c r="BU692" s="2">
        <v>0</v>
      </c>
      <c r="BV692" s="2"/>
      <c r="BW692" s="9"/>
      <c r="BX692" s="2"/>
      <c r="BY692" s="2"/>
      <c r="BZ692" s="9"/>
      <c r="CA692" s="2"/>
      <c r="CB692" s="2"/>
      <c r="CC692" s="2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</row>
    <row r="693" spans="1:152" hidden="1" x14ac:dyDescent="0.45">
      <c r="A693" t="s">
        <v>127</v>
      </c>
      <c r="C693" s="1">
        <v>39869</v>
      </c>
      <c r="D693" s="2"/>
      <c r="E693" s="1"/>
      <c r="G693">
        <v>49</v>
      </c>
      <c r="H693" t="s">
        <v>105</v>
      </c>
      <c r="I693" s="19">
        <v>8.3000000000000007</v>
      </c>
      <c r="J693">
        <v>750</v>
      </c>
      <c r="K693" s="2">
        <f t="shared" si="9"/>
        <v>160.64257028112448</v>
      </c>
      <c r="L693" s="2"/>
      <c r="M693" s="9"/>
      <c r="N693" s="19">
        <v>12.8</v>
      </c>
      <c r="O693" s="19"/>
      <c r="P693" s="19"/>
      <c r="Q693" s="2"/>
      <c r="R693" s="2"/>
      <c r="S693" s="2"/>
      <c r="T693" s="2"/>
      <c r="U693" s="2"/>
      <c r="V693" s="2"/>
      <c r="W693" s="2"/>
      <c r="X693" s="9"/>
      <c r="Y693" s="9"/>
      <c r="Z693" s="9"/>
      <c r="AA693" s="9"/>
      <c r="AB693" s="9"/>
      <c r="AC693" s="2"/>
      <c r="AD693" s="9"/>
      <c r="AE693" s="9"/>
      <c r="AF693" s="2"/>
      <c r="AG693" s="9"/>
      <c r="AH693" s="9"/>
      <c r="AI693" s="9"/>
      <c r="AJ693" s="9"/>
      <c r="AK693" s="9"/>
      <c r="AL693" s="9"/>
      <c r="AM693" s="15"/>
      <c r="AN693" s="9"/>
      <c r="AO693" s="9"/>
      <c r="AP693" s="9"/>
      <c r="AQ693" s="2"/>
      <c r="AR693" s="2"/>
      <c r="AS693" s="2"/>
      <c r="AT693" s="2"/>
      <c r="AU693" s="2"/>
      <c r="AV693" s="2"/>
      <c r="AW693" s="2"/>
      <c r="AX693" s="9"/>
      <c r="AY693" s="2"/>
      <c r="AZ693" s="2"/>
      <c r="BA693" s="2"/>
      <c r="BB693" s="9"/>
      <c r="BC693" s="19"/>
      <c r="BD693" s="2"/>
      <c r="BE693" s="2"/>
      <c r="BF693" s="19"/>
      <c r="BG693" s="19"/>
      <c r="BH693" s="19"/>
      <c r="BI693" s="19"/>
      <c r="BJ693" s="19"/>
      <c r="BK693" s="19"/>
      <c r="BL693" s="19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9"/>
      <c r="BX693" s="2"/>
      <c r="BY693" s="2"/>
      <c r="BZ693" s="9"/>
      <c r="CA693" s="2"/>
      <c r="CB693" s="2"/>
      <c r="CC693" s="2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</row>
    <row r="694" spans="1:152" hidden="1" x14ac:dyDescent="0.45">
      <c r="A694" t="s">
        <v>127</v>
      </c>
      <c r="C694" s="1">
        <v>39874</v>
      </c>
      <c r="D694" s="2"/>
      <c r="E694" s="1"/>
      <c r="G694">
        <v>54</v>
      </c>
      <c r="H694" t="s">
        <v>105</v>
      </c>
      <c r="I694" s="19">
        <v>8.3000000000000007</v>
      </c>
      <c r="J694">
        <v>750</v>
      </c>
      <c r="K694" s="2">
        <f t="shared" si="9"/>
        <v>160.64257028112448</v>
      </c>
      <c r="L694" s="2"/>
      <c r="M694" s="9"/>
      <c r="N694" s="19">
        <v>12.65</v>
      </c>
      <c r="O694" s="19"/>
      <c r="P694" s="19"/>
      <c r="Q694" s="2"/>
      <c r="R694" s="2"/>
      <c r="S694" s="2"/>
      <c r="T694" s="2"/>
      <c r="U694" s="2"/>
      <c r="V694" s="2"/>
      <c r="W694" s="2"/>
      <c r="X694" s="9"/>
      <c r="Y694" s="9"/>
      <c r="Z694" s="9"/>
      <c r="AA694" s="9"/>
      <c r="AB694" s="9"/>
      <c r="AC694" s="2">
        <v>55.847505280508116</v>
      </c>
      <c r="AD694" s="9"/>
      <c r="AE694" s="9"/>
      <c r="AF694" s="2">
        <v>75.842602359493569</v>
      </c>
      <c r="AG694" s="9">
        <v>0.92190112326612761</v>
      </c>
      <c r="AH694" s="9"/>
      <c r="AI694" s="9"/>
      <c r="AJ694" s="9"/>
      <c r="AK694" s="9"/>
      <c r="AL694" s="9"/>
      <c r="AM694" s="15">
        <f>AG694/AF694</f>
        <v>1.2155452141480071E-2</v>
      </c>
      <c r="AN694" s="9"/>
      <c r="AO694" s="9"/>
      <c r="AP694" s="9"/>
      <c r="AQ694" s="2">
        <v>4.0907440612430248</v>
      </c>
      <c r="AR694" s="2"/>
      <c r="AS694" s="2">
        <v>0</v>
      </c>
      <c r="AT694" s="2"/>
      <c r="AU694" s="2">
        <v>0</v>
      </c>
      <c r="AV694" s="2">
        <v>0</v>
      </c>
      <c r="AW694" s="2">
        <v>4.0907440612430248</v>
      </c>
      <c r="AX694" s="9"/>
      <c r="AY694" s="2"/>
      <c r="AZ694" s="2">
        <f>AC694+AF694+AW694</f>
        <v>135.7808517012447</v>
      </c>
      <c r="BA694" s="2"/>
      <c r="BB694" s="9">
        <f>AW694/AZ694</f>
        <v>3.0127547514901359E-2</v>
      </c>
      <c r="BC694" s="19"/>
      <c r="BD694" s="2"/>
      <c r="BE694" s="2"/>
      <c r="BF694" s="19"/>
      <c r="BG694" s="19"/>
      <c r="BH694" s="19"/>
      <c r="BI694" s="19"/>
      <c r="BJ694" s="9">
        <f>AC694/AZ694</f>
        <v>0.41130619362579945</v>
      </c>
      <c r="BK694" s="9">
        <f>AF694/AZ694</f>
        <v>0.55856625885929923</v>
      </c>
      <c r="BL694" s="9">
        <f>AW694/AZ694</f>
        <v>3.0127547514901359E-2</v>
      </c>
      <c r="BM694" s="2">
        <v>85.303940265104899</v>
      </c>
      <c r="BN694" s="2">
        <v>85.303940265104899</v>
      </c>
      <c r="BO694" s="2">
        <v>0</v>
      </c>
      <c r="BP694" s="2">
        <v>0</v>
      </c>
      <c r="BQ694" s="2"/>
      <c r="BR694" s="2"/>
      <c r="BS694" s="2"/>
      <c r="BT694" s="2"/>
      <c r="BU694" s="2">
        <v>0</v>
      </c>
      <c r="BV694" s="2"/>
      <c r="BW694" s="9"/>
      <c r="BX694" s="2"/>
      <c r="BY694" s="2"/>
      <c r="BZ694" s="9"/>
      <c r="CA694" s="2"/>
      <c r="CB694" s="2"/>
      <c r="CC694" s="2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</row>
    <row r="695" spans="1:152" hidden="1" x14ac:dyDescent="0.45">
      <c r="A695" t="s">
        <v>127</v>
      </c>
      <c r="C695" s="1">
        <v>39877</v>
      </c>
      <c r="D695" s="2">
        <v>4</v>
      </c>
      <c r="E695" t="s">
        <v>195</v>
      </c>
      <c r="F695" t="s">
        <v>13</v>
      </c>
      <c r="G695">
        <v>57</v>
      </c>
      <c r="H695" t="s">
        <v>105</v>
      </c>
      <c r="I695" s="19">
        <v>8.3000000000000007</v>
      </c>
      <c r="J695">
        <v>750</v>
      </c>
      <c r="K695" s="2">
        <f t="shared" si="9"/>
        <v>160.64257028112448</v>
      </c>
      <c r="L695" s="2"/>
      <c r="M695" s="9"/>
      <c r="N695" s="9"/>
      <c r="O695" s="9"/>
      <c r="P695" s="9"/>
      <c r="Q695" s="2"/>
      <c r="R695" s="2"/>
      <c r="S695" s="2">
        <v>57</v>
      </c>
      <c r="T695" s="2"/>
      <c r="U695" s="2"/>
      <c r="V695" s="2"/>
      <c r="W695" s="2"/>
      <c r="X695" s="9"/>
      <c r="Y695" s="9"/>
      <c r="Z695" s="9"/>
      <c r="AA695" s="9"/>
      <c r="AB695" s="9"/>
      <c r="AC695" s="2"/>
      <c r="AD695" s="9"/>
      <c r="AE695" s="9"/>
      <c r="AF695" s="2"/>
      <c r="AG695" s="9"/>
      <c r="AH695" s="9"/>
      <c r="AI695" s="9"/>
      <c r="AJ695" s="9"/>
      <c r="AK695" s="9"/>
      <c r="AL695" s="9"/>
      <c r="AM695" s="15"/>
      <c r="AN695" s="9"/>
      <c r="AO695" s="9"/>
      <c r="AP695" s="9"/>
      <c r="AQ695" s="2"/>
      <c r="AR695" s="2"/>
      <c r="AS695" s="2"/>
      <c r="AT695" s="2"/>
      <c r="AU695" s="2"/>
      <c r="AV695" s="2"/>
      <c r="AW695" s="2"/>
      <c r="AX695" s="9"/>
      <c r="AY695" s="2"/>
      <c r="AZ695" s="2"/>
      <c r="BA695" s="2"/>
      <c r="BB695" s="9"/>
      <c r="BC695" s="19"/>
      <c r="BD695" s="2"/>
      <c r="BE695" s="2"/>
      <c r="BF695" s="19"/>
      <c r="BG695" s="19"/>
      <c r="BH695" s="19"/>
      <c r="BI695" s="19"/>
      <c r="BJ695" s="19"/>
      <c r="BK695" s="19"/>
      <c r="BL695" s="19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9"/>
      <c r="BX695" s="2"/>
      <c r="BY695" s="2"/>
      <c r="BZ695" s="9"/>
      <c r="CA695" s="2"/>
      <c r="CB695" s="2"/>
      <c r="CC695" s="2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</row>
    <row r="696" spans="1:152" hidden="1" x14ac:dyDescent="0.45">
      <c r="A696" t="s">
        <v>127</v>
      </c>
      <c r="C696" s="1">
        <v>39884</v>
      </c>
      <c r="D696" s="2"/>
      <c r="E696" s="1"/>
      <c r="G696">
        <v>64</v>
      </c>
      <c r="H696" t="s">
        <v>105</v>
      </c>
      <c r="I696" s="19">
        <v>8.3000000000000007</v>
      </c>
      <c r="J696">
        <v>750</v>
      </c>
      <c r="K696" s="2">
        <f t="shared" si="9"/>
        <v>160.64257028112448</v>
      </c>
      <c r="L696" s="2"/>
      <c r="M696" s="9"/>
      <c r="N696" s="19">
        <v>15.35</v>
      </c>
      <c r="O696" s="19"/>
      <c r="P696" s="19"/>
      <c r="Q696" s="2"/>
      <c r="R696" s="2"/>
      <c r="S696" s="2"/>
      <c r="T696" s="2"/>
      <c r="U696" s="2"/>
      <c r="V696" s="2"/>
      <c r="W696" s="2"/>
      <c r="X696" s="9"/>
      <c r="Y696" s="9"/>
      <c r="Z696" s="9"/>
      <c r="AA696" s="9"/>
      <c r="AB696" s="9"/>
      <c r="AC696" s="2"/>
      <c r="AD696" s="9"/>
      <c r="AE696" s="9"/>
      <c r="AF696" s="2"/>
      <c r="AG696" s="9"/>
      <c r="AH696" s="9"/>
      <c r="AI696" s="9"/>
      <c r="AJ696" s="9"/>
      <c r="AK696" s="9"/>
      <c r="AL696" s="9"/>
      <c r="AM696" s="15"/>
      <c r="AN696" s="9"/>
      <c r="AO696" s="9"/>
      <c r="AP696" s="9"/>
      <c r="AQ696" s="2"/>
      <c r="AR696" s="2"/>
      <c r="AS696" s="2"/>
      <c r="AT696" s="2"/>
      <c r="AU696" s="2"/>
      <c r="AV696" s="2"/>
      <c r="AW696" s="2"/>
      <c r="AX696" s="9"/>
      <c r="AY696" s="2"/>
      <c r="AZ696" s="2"/>
      <c r="BA696" s="2"/>
      <c r="BB696" s="9"/>
      <c r="BC696" s="19"/>
      <c r="BD696" s="2"/>
      <c r="BE696" s="2"/>
      <c r="BF696" s="19"/>
      <c r="BG696" s="19"/>
      <c r="BH696" s="19"/>
      <c r="BI696" s="19"/>
      <c r="BJ696" s="19"/>
      <c r="BK696" s="19"/>
      <c r="BL696" s="19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9"/>
      <c r="BX696" s="2"/>
      <c r="BY696" s="2"/>
      <c r="BZ696" s="9"/>
      <c r="CA696" s="2"/>
      <c r="CB696" s="2"/>
      <c r="CC696" s="2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</row>
    <row r="697" spans="1:152" hidden="1" x14ac:dyDescent="0.45">
      <c r="A697" t="s">
        <v>127</v>
      </c>
      <c r="C697" s="1">
        <v>39890</v>
      </c>
      <c r="D697" s="2"/>
      <c r="E697" s="1"/>
      <c r="G697">
        <v>70</v>
      </c>
      <c r="H697" t="s">
        <v>105</v>
      </c>
      <c r="I697" s="19">
        <v>8.3000000000000007</v>
      </c>
      <c r="J697">
        <v>750</v>
      </c>
      <c r="K697" s="2">
        <f t="shared" si="9"/>
        <v>160.64257028112448</v>
      </c>
      <c r="L697" s="2"/>
      <c r="M697" s="9"/>
      <c r="N697" s="19">
        <v>15.05</v>
      </c>
      <c r="O697" s="19"/>
      <c r="P697" s="19"/>
      <c r="Q697" s="2"/>
      <c r="R697" s="2"/>
      <c r="S697" s="2"/>
      <c r="T697" s="2"/>
      <c r="U697" s="2"/>
      <c r="V697" s="2"/>
      <c r="W697" s="2"/>
      <c r="X697" s="9"/>
      <c r="Y697" s="9"/>
      <c r="Z697" s="9"/>
      <c r="AA697" s="9"/>
      <c r="AB697" s="9"/>
      <c r="AC697" s="2">
        <v>216.87094455850288</v>
      </c>
      <c r="AD697" s="9"/>
      <c r="AE697" s="9"/>
      <c r="AF697" s="2">
        <v>186.35131021440114</v>
      </c>
      <c r="AG697" s="9">
        <v>2.8926603490285814</v>
      </c>
      <c r="AH697" s="9"/>
      <c r="AI697" s="9"/>
      <c r="AJ697" s="9"/>
      <c r="AK697" s="9"/>
      <c r="AL697" s="9"/>
      <c r="AM697" s="15">
        <f>AG697/AF697</f>
        <v>1.5522618787603448E-2</v>
      </c>
      <c r="AN697" s="9"/>
      <c r="AO697" s="9"/>
      <c r="AP697" s="9"/>
      <c r="AQ697" s="2">
        <v>30.110681176124462</v>
      </c>
      <c r="AR697" s="2"/>
      <c r="AS697" s="2">
        <v>14.579865220332755</v>
      </c>
      <c r="AT697" s="2"/>
      <c r="AU697" s="2">
        <v>0</v>
      </c>
      <c r="AV697" s="2">
        <v>0</v>
      </c>
      <c r="AW697" s="2">
        <v>44.690546396457215</v>
      </c>
      <c r="AX697" s="9"/>
      <c r="AY697" s="2"/>
      <c r="AZ697" s="2">
        <f>AC697+AF697+AW697</f>
        <v>447.91280116936122</v>
      </c>
      <c r="BA697" s="2"/>
      <c r="BB697" s="9">
        <f>AW697/AZ697</f>
        <v>9.9775104171580004E-2</v>
      </c>
      <c r="BC697" s="19"/>
      <c r="BD697" s="2"/>
      <c r="BE697" s="2"/>
      <c r="BF697" s="19"/>
      <c r="BG697" s="19"/>
      <c r="BH697" s="19"/>
      <c r="BI697" s="19"/>
      <c r="BJ697" s="9">
        <f>AC697/AZ697</f>
        <v>0.48418117096077673</v>
      </c>
      <c r="BK697" s="9">
        <f>AF697/AZ697</f>
        <v>0.41604372486764329</v>
      </c>
      <c r="BL697" s="9">
        <f>AW697/AZ697</f>
        <v>9.9775104171580004E-2</v>
      </c>
      <c r="BM697" s="2">
        <v>320.37773628782725</v>
      </c>
      <c r="BN697" s="2">
        <v>293.27713887811274</v>
      </c>
      <c r="BO697" s="2">
        <v>27.100597409714517</v>
      </c>
      <c r="BP697" s="2">
        <v>0</v>
      </c>
      <c r="BQ697" s="2"/>
      <c r="BR697" s="2"/>
      <c r="BS697" s="2"/>
      <c r="BT697" s="2"/>
      <c r="BU697" s="2">
        <v>0</v>
      </c>
      <c r="BV697" s="2"/>
      <c r="BW697" s="9"/>
      <c r="BX697" s="2"/>
      <c r="BY697" s="2"/>
      <c r="BZ697" s="9"/>
      <c r="CA697" s="2"/>
      <c r="CB697" s="2"/>
      <c r="CC697" s="2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</row>
    <row r="698" spans="1:152" hidden="1" x14ac:dyDescent="0.45">
      <c r="A698" t="s">
        <v>127</v>
      </c>
      <c r="C698" s="1">
        <v>39895</v>
      </c>
      <c r="D698" s="2"/>
      <c r="E698" s="1"/>
      <c r="G698">
        <v>75</v>
      </c>
      <c r="H698" t="s">
        <v>105</v>
      </c>
      <c r="I698" s="19">
        <v>8.3000000000000007</v>
      </c>
      <c r="J698">
        <v>750</v>
      </c>
      <c r="K698" s="2">
        <f t="shared" si="9"/>
        <v>160.64257028112448</v>
      </c>
      <c r="L698" s="2"/>
      <c r="M698" s="9"/>
      <c r="N698" s="19">
        <v>17.55</v>
      </c>
      <c r="O698" s="19"/>
      <c r="P698" s="19"/>
      <c r="Q698" s="2"/>
      <c r="R698" s="2"/>
      <c r="S698" s="2"/>
      <c r="T698" s="2"/>
      <c r="U698" s="2"/>
      <c r="V698" s="2"/>
      <c r="W698" s="2"/>
      <c r="X698" s="9"/>
      <c r="Y698" s="9"/>
      <c r="Z698" s="9"/>
      <c r="AA698" s="9"/>
      <c r="AB698" s="9"/>
      <c r="AC698" s="2"/>
      <c r="AD698" s="9"/>
      <c r="AE698" s="9"/>
      <c r="AF698" s="2"/>
      <c r="AG698" s="9"/>
      <c r="AH698" s="9"/>
      <c r="AI698" s="9"/>
      <c r="AJ698" s="9"/>
      <c r="AK698" s="9"/>
      <c r="AL698" s="9"/>
      <c r="AM698" s="15"/>
      <c r="AN698" s="9"/>
      <c r="AO698" s="9"/>
      <c r="AP698" s="9"/>
      <c r="AQ698" s="2"/>
      <c r="AR698" s="2"/>
      <c r="AS698" s="2"/>
      <c r="AT698" s="2"/>
      <c r="AU698" s="2"/>
      <c r="AV698" s="2"/>
      <c r="AW698" s="2"/>
      <c r="AX698" s="9"/>
      <c r="AY698" s="2"/>
      <c r="AZ698" s="2"/>
      <c r="BA698" s="2"/>
      <c r="BB698" s="9"/>
      <c r="BC698" s="19"/>
      <c r="BD698" s="2"/>
      <c r="BE698" s="2"/>
      <c r="BF698" s="19"/>
      <c r="BG698" s="19"/>
      <c r="BH698" s="19"/>
      <c r="BI698" s="19"/>
      <c r="BJ698" s="19"/>
      <c r="BK698" s="19"/>
      <c r="BL698" s="19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9"/>
      <c r="BX698" s="2"/>
      <c r="BY698" s="2"/>
      <c r="BZ698" s="9"/>
      <c r="CA698" s="2"/>
      <c r="CB698" s="2"/>
      <c r="CC698" s="2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</row>
    <row r="699" spans="1:152" hidden="1" x14ac:dyDescent="0.45">
      <c r="A699" t="s">
        <v>127</v>
      </c>
      <c r="C699" s="1">
        <v>39903</v>
      </c>
      <c r="D699" s="2">
        <v>6</v>
      </c>
      <c r="E699" s="1" t="s">
        <v>229</v>
      </c>
      <c r="F699" t="s">
        <v>78</v>
      </c>
      <c r="G699">
        <v>83</v>
      </c>
      <c r="H699" t="s">
        <v>105</v>
      </c>
      <c r="I699" s="19">
        <v>8.3000000000000007</v>
      </c>
      <c r="J699">
        <v>750</v>
      </c>
      <c r="K699" s="2">
        <f t="shared" si="9"/>
        <v>160.64257028112448</v>
      </c>
      <c r="L699" s="2"/>
      <c r="M699" s="9"/>
      <c r="N699" s="19">
        <v>19.899999999999999</v>
      </c>
      <c r="O699" s="19"/>
      <c r="P699" s="19"/>
      <c r="Q699" s="2"/>
      <c r="R699" s="2"/>
      <c r="S699" s="2"/>
      <c r="T699" s="2"/>
      <c r="U699" s="2"/>
      <c r="V699" s="2"/>
      <c r="W699" s="2"/>
      <c r="X699" s="9"/>
      <c r="Y699" s="9"/>
      <c r="Z699" s="9"/>
      <c r="AA699" s="9"/>
      <c r="AB699" s="9"/>
      <c r="AC699" s="2">
        <v>388.01495885640225</v>
      </c>
      <c r="AD699" s="9"/>
      <c r="AE699" s="9"/>
      <c r="AF699" s="2">
        <v>281.57968760367163</v>
      </c>
      <c r="AG699" s="9">
        <v>3.6152182675582591</v>
      </c>
      <c r="AH699" s="9"/>
      <c r="AI699" s="9"/>
      <c r="AJ699" s="9"/>
      <c r="AK699" s="9"/>
      <c r="AL699" s="9"/>
      <c r="AM699" s="15">
        <f>AG699/AF699</f>
        <v>1.2839059160569644E-2</v>
      </c>
      <c r="AN699" s="9"/>
      <c r="AO699" s="9"/>
      <c r="AP699" s="9"/>
      <c r="AQ699" s="2">
        <v>37.230742326569015</v>
      </c>
      <c r="AR699" s="2"/>
      <c r="AS699" s="2">
        <v>102.81034073562728</v>
      </c>
      <c r="AT699" s="2"/>
      <c r="AU699" s="2">
        <v>0</v>
      </c>
      <c r="AV699" s="2">
        <v>0</v>
      </c>
      <c r="AW699" s="2">
        <v>140.04108306219629</v>
      </c>
      <c r="AX699" s="9"/>
      <c r="AY699" s="2"/>
      <c r="AZ699" s="2">
        <f>AC699+AF699+AW699</f>
        <v>809.63572952227014</v>
      </c>
      <c r="BA699" s="2"/>
      <c r="BB699" s="9">
        <f>AW699/AZ699</f>
        <v>0.17296801259602054</v>
      </c>
      <c r="BC699" s="19"/>
      <c r="BD699" s="2"/>
      <c r="BE699" s="2"/>
      <c r="BF699" s="19"/>
      <c r="BG699" s="19"/>
      <c r="BH699" s="19"/>
      <c r="BI699" s="19"/>
      <c r="BJ699" s="9">
        <f>AC699/AZ699</f>
        <v>0.4792463384556318</v>
      </c>
      <c r="BK699" s="9">
        <f>AF699/AZ699</f>
        <v>0.34778564894834768</v>
      </c>
      <c r="BL699" s="9">
        <f>AW699/AZ699</f>
        <v>0.17296801259602054</v>
      </c>
      <c r="BM699" s="2">
        <v>392.82460976455582</v>
      </c>
      <c r="BN699" s="2">
        <v>269.20615404780585</v>
      </c>
      <c r="BO699" s="2">
        <v>123.61845571674999</v>
      </c>
      <c r="BP699" s="2">
        <v>0</v>
      </c>
      <c r="BQ699" s="2"/>
      <c r="BR699" s="2"/>
      <c r="BS699" s="2"/>
      <c r="BT699" s="2"/>
      <c r="BU699" s="2">
        <v>0</v>
      </c>
      <c r="BV699" s="2"/>
      <c r="BW699" s="9"/>
      <c r="BX699" s="2"/>
      <c r="BY699" s="2"/>
      <c r="BZ699" s="9"/>
      <c r="CA699" s="2"/>
      <c r="CB699" s="2"/>
      <c r="CC699" s="2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</row>
    <row r="700" spans="1:152" hidden="1" x14ac:dyDescent="0.45">
      <c r="A700" t="s">
        <v>127</v>
      </c>
      <c r="C700" s="1">
        <v>39911</v>
      </c>
      <c r="D700" s="2"/>
      <c r="E700" s="1"/>
      <c r="G700">
        <v>91</v>
      </c>
      <c r="H700" t="s">
        <v>105</v>
      </c>
      <c r="I700" s="19">
        <v>8.3000000000000007</v>
      </c>
      <c r="J700">
        <v>750</v>
      </c>
      <c r="K700" s="2">
        <f t="shared" si="9"/>
        <v>160.64257028112448</v>
      </c>
      <c r="L700" s="2"/>
      <c r="M700" s="9"/>
      <c r="N700" s="19">
        <v>19.7</v>
      </c>
      <c r="O700" s="19"/>
      <c r="P700" s="19"/>
      <c r="Q700" s="2"/>
      <c r="R700" s="2"/>
      <c r="S700" s="2"/>
      <c r="T700" s="2"/>
      <c r="U700" s="2"/>
      <c r="V700" s="2"/>
      <c r="W700" s="2"/>
      <c r="X700" s="9"/>
      <c r="Y700" s="9"/>
      <c r="Z700" s="9"/>
      <c r="AA700" s="9"/>
      <c r="AB700" s="9"/>
      <c r="AC700" s="2"/>
      <c r="AD700" s="9"/>
      <c r="AE700" s="9"/>
      <c r="AF700" s="2"/>
      <c r="AG700" s="9"/>
      <c r="AH700" s="9"/>
      <c r="AI700" s="9"/>
      <c r="AJ700" s="9"/>
      <c r="AK700" s="9"/>
      <c r="AL700" s="9"/>
      <c r="AM700" s="15"/>
      <c r="AN700" s="9"/>
      <c r="AO700" s="9"/>
      <c r="AP700" s="9"/>
      <c r="AQ700" s="2"/>
      <c r="AR700" s="2"/>
      <c r="AS700" s="2"/>
      <c r="AT700" s="2"/>
      <c r="AU700" s="2"/>
      <c r="AV700" s="2"/>
      <c r="AW700" s="2"/>
      <c r="AX700" s="9"/>
      <c r="AY700" s="2"/>
      <c r="AZ700" s="2"/>
      <c r="BA700" s="2"/>
      <c r="BB700" s="9"/>
      <c r="BC700" s="19"/>
      <c r="BD700" s="2"/>
      <c r="BE700" s="2"/>
      <c r="BF700" s="19"/>
      <c r="BG700" s="19"/>
      <c r="BH700" s="19"/>
      <c r="BI700" s="19"/>
      <c r="BJ700" s="19"/>
      <c r="BK700" s="19"/>
      <c r="BL700" s="19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9"/>
      <c r="BX700" s="2"/>
      <c r="BY700" s="2"/>
      <c r="BZ700" s="9"/>
      <c r="CA700" s="2"/>
      <c r="CB700" s="2"/>
      <c r="CC700" s="2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</row>
    <row r="701" spans="1:152" hidden="1" x14ac:dyDescent="0.45">
      <c r="A701" t="s">
        <v>127</v>
      </c>
      <c r="C701" s="1">
        <v>39919</v>
      </c>
      <c r="D701" s="2"/>
      <c r="E701" s="1"/>
      <c r="G701">
        <v>99</v>
      </c>
      <c r="H701" t="s">
        <v>105</v>
      </c>
      <c r="I701" s="19">
        <v>8.3000000000000007</v>
      </c>
      <c r="J701">
        <v>750</v>
      </c>
      <c r="K701" s="2">
        <f t="shared" si="9"/>
        <v>160.64257028112448</v>
      </c>
      <c r="L701" s="2"/>
      <c r="M701" s="9"/>
      <c r="N701" s="9"/>
      <c r="O701" s="9"/>
      <c r="P701" s="9"/>
      <c r="Q701" s="2"/>
      <c r="R701" s="2"/>
      <c r="S701" s="2"/>
      <c r="T701" s="2"/>
      <c r="U701" s="2"/>
      <c r="V701" s="2"/>
      <c r="W701" s="2"/>
      <c r="X701" s="9"/>
      <c r="Y701" s="9"/>
      <c r="Z701" s="9"/>
      <c r="AA701" s="9"/>
      <c r="AB701" s="9"/>
      <c r="AC701" s="2">
        <v>321.45193693921766</v>
      </c>
      <c r="AD701" s="9"/>
      <c r="AE701" s="9"/>
      <c r="AF701" s="2">
        <v>223.07396414413955</v>
      </c>
      <c r="AG701" s="9">
        <v>2.6352314714640594</v>
      </c>
      <c r="AH701" s="9"/>
      <c r="AI701" s="9"/>
      <c r="AJ701" s="9"/>
      <c r="AK701" s="9"/>
      <c r="AL701" s="9"/>
      <c r="AM701" s="15">
        <f>AG701/AF701</f>
        <v>1.1813263289485908E-2</v>
      </c>
      <c r="AN701" s="9"/>
      <c r="AO701" s="9"/>
      <c r="AP701" s="9"/>
      <c r="AQ701" s="2">
        <v>10.346901466857606</v>
      </c>
      <c r="AR701" s="2"/>
      <c r="AS701" s="2">
        <v>296.90254785715314</v>
      </c>
      <c r="AT701" s="2"/>
      <c r="AU701" s="2">
        <v>0</v>
      </c>
      <c r="AV701" s="2">
        <v>0</v>
      </c>
      <c r="AW701" s="2">
        <v>307.24944932401075</v>
      </c>
      <c r="AX701" s="9"/>
      <c r="AY701" s="2"/>
      <c r="AZ701" s="2">
        <f>AC701+AF701+AW701</f>
        <v>851.77535040736802</v>
      </c>
      <c r="BA701" s="2"/>
      <c r="BB701" s="9">
        <f>AW701/AZ701</f>
        <v>0.36071653068742404</v>
      </c>
      <c r="BC701" s="19"/>
      <c r="BD701" s="2"/>
      <c r="BE701" s="2"/>
      <c r="BF701" s="19"/>
      <c r="BG701" s="19"/>
      <c r="BH701" s="19"/>
      <c r="BI701" s="19"/>
      <c r="BJ701" s="9">
        <f>AC701/AZ701</f>
        <v>0.3773905135731867</v>
      </c>
      <c r="BK701" s="9">
        <f>AF701/AZ701</f>
        <v>0.2618929557393892</v>
      </c>
      <c r="BL701" s="9">
        <f>AW701/AZ701</f>
        <v>0.36071653068742404</v>
      </c>
      <c r="BM701" s="2">
        <v>154.76115634887566</v>
      </c>
      <c r="BN701" s="2">
        <v>46.291685083351744</v>
      </c>
      <c r="BO701" s="2">
        <v>108.46947126552391</v>
      </c>
      <c r="BP701" s="2">
        <v>0</v>
      </c>
      <c r="BQ701" s="2"/>
      <c r="BR701" s="2"/>
      <c r="BS701" s="2"/>
      <c r="BT701" s="2"/>
      <c r="BU701" s="2">
        <v>0</v>
      </c>
      <c r="BV701" s="2"/>
      <c r="BW701" s="9"/>
      <c r="BX701" s="2"/>
      <c r="BY701" s="2"/>
      <c r="BZ701" s="9"/>
      <c r="CA701" s="2"/>
      <c r="CB701" s="2"/>
      <c r="CC701" s="2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</row>
    <row r="702" spans="1:152" hidden="1" x14ac:dyDescent="0.45">
      <c r="A702" t="s">
        <v>127</v>
      </c>
      <c r="C702" s="1">
        <v>39928</v>
      </c>
      <c r="D702" s="2"/>
      <c r="E702" s="1"/>
      <c r="G702">
        <v>108</v>
      </c>
      <c r="H702" t="s">
        <v>105</v>
      </c>
      <c r="I702" s="19">
        <v>8.3000000000000007</v>
      </c>
      <c r="J702">
        <v>750</v>
      </c>
      <c r="K702" s="2">
        <f t="shared" si="9"/>
        <v>160.64257028112448</v>
      </c>
      <c r="L702" s="2"/>
      <c r="M702" s="9"/>
      <c r="N702" s="19">
        <v>23.9</v>
      </c>
      <c r="O702" s="19"/>
      <c r="P702" s="19"/>
      <c r="Q702" s="2"/>
      <c r="R702" s="2"/>
      <c r="S702" s="2"/>
      <c r="T702" s="2"/>
      <c r="U702" s="2"/>
      <c r="V702" s="2"/>
      <c r="W702" s="2"/>
      <c r="X702" s="9"/>
      <c r="Y702" s="9"/>
      <c r="Z702" s="9"/>
      <c r="AA702" s="9"/>
      <c r="AB702" s="9"/>
      <c r="AC702" s="2"/>
      <c r="AD702" s="9"/>
      <c r="AE702" s="9"/>
      <c r="AF702" s="2"/>
      <c r="AG702" s="9"/>
      <c r="AH702" s="9"/>
      <c r="AI702" s="9"/>
      <c r="AJ702" s="9"/>
      <c r="AK702" s="9"/>
      <c r="AL702" s="9"/>
      <c r="AM702" s="15"/>
      <c r="AN702" s="9"/>
      <c r="AO702" s="9"/>
      <c r="AP702" s="9"/>
      <c r="AQ702" s="2"/>
      <c r="AR702" s="2"/>
      <c r="AS702" s="2"/>
      <c r="AT702" s="2"/>
      <c r="AU702" s="2"/>
      <c r="AV702" s="2"/>
      <c r="AW702" s="2"/>
      <c r="AX702" s="9"/>
      <c r="AY702" s="2"/>
      <c r="AZ702" s="2"/>
      <c r="BA702" s="2"/>
      <c r="BB702" s="9"/>
      <c r="BC702" s="19"/>
      <c r="BD702" s="2"/>
      <c r="BE702" s="2"/>
      <c r="BF702" s="19"/>
      <c r="BG702" s="19"/>
      <c r="BH702" s="19"/>
      <c r="BI702" s="19"/>
      <c r="BJ702" s="19"/>
      <c r="BK702" s="19"/>
      <c r="BL702" s="19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9"/>
      <c r="BX702" s="2"/>
      <c r="BY702" s="2"/>
      <c r="BZ702" s="9"/>
      <c r="CA702" s="2"/>
      <c r="CB702" s="2"/>
      <c r="CC702" s="2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</row>
    <row r="703" spans="1:152" hidden="1" x14ac:dyDescent="0.45">
      <c r="A703" t="s">
        <v>127</v>
      </c>
      <c r="C703" s="1">
        <v>39938</v>
      </c>
      <c r="D703" s="2">
        <v>8</v>
      </c>
      <c r="E703" t="s">
        <v>197</v>
      </c>
      <c r="F703" t="s">
        <v>14</v>
      </c>
      <c r="G703">
        <v>118</v>
      </c>
      <c r="H703" t="s">
        <v>105</v>
      </c>
      <c r="I703" s="19">
        <v>8.3000000000000007</v>
      </c>
      <c r="J703">
        <v>750</v>
      </c>
      <c r="K703" s="2">
        <f t="shared" si="9"/>
        <v>160.64257028112448</v>
      </c>
      <c r="L703" s="2"/>
      <c r="M703" s="9"/>
      <c r="N703" s="9"/>
      <c r="O703" s="9"/>
      <c r="P703" s="9"/>
      <c r="Q703" s="2"/>
      <c r="R703" s="2"/>
      <c r="S703" s="2"/>
      <c r="T703" s="2"/>
      <c r="U703" s="2">
        <v>118</v>
      </c>
      <c r="V703" s="2"/>
      <c r="W703" s="2"/>
      <c r="X703" s="9"/>
      <c r="Y703" s="9"/>
      <c r="Z703" s="9"/>
      <c r="AA703" s="9"/>
      <c r="AB703" s="9"/>
      <c r="AC703" s="2">
        <v>352.405958569924</v>
      </c>
      <c r="AD703" s="9"/>
      <c r="AE703" s="9"/>
      <c r="AF703" s="2">
        <v>187.09075915986162</v>
      </c>
      <c r="AG703" s="9">
        <v>2.9065834382867584</v>
      </c>
      <c r="AH703" s="9"/>
      <c r="AI703" s="9"/>
      <c r="AJ703" s="9"/>
      <c r="AK703" s="9"/>
      <c r="AL703" s="9"/>
      <c r="AM703" s="15">
        <f>AG703/AF703</f>
        <v>1.5535686804302281E-2</v>
      </c>
      <c r="AN703" s="9"/>
      <c r="AO703" s="9"/>
      <c r="AP703" s="9"/>
      <c r="AQ703" s="2">
        <v>0</v>
      </c>
      <c r="AR703" s="2"/>
      <c r="AS703" s="2">
        <v>534.74862234717727</v>
      </c>
      <c r="AT703" s="2"/>
      <c r="AU703" s="2">
        <v>12.926927132544218</v>
      </c>
      <c r="AV703" s="2">
        <v>16.169191718278888</v>
      </c>
      <c r="AW703" s="2">
        <v>563.84474119800029</v>
      </c>
      <c r="AX703" s="9"/>
      <c r="AY703" s="2"/>
      <c r="AZ703" s="2">
        <f>AC703+AF703+AW703</f>
        <v>1103.3414589277859</v>
      </c>
      <c r="BA703" s="2"/>
      <c r="BB703" s="9">
        <f>AW703/AZ703</f>
        <v>0.51103376623401597</v>
      </c>
      <c r="BC703" s="19"/>
      <c r="BD703" s="2"/>
      <c r="BE703" s="2"/>
      <c r="BF703" s="19"/>
      <c r="BG703" s="19"/>
      <c r="BH703" s="19"/>
      <c r="BI703" s="19"/>
      <c r="BJ703" s="9">
        <f>AC703/AZ703</f>
        <v>0.31939881866887149</v>
      </c>
      <c r="BK703" s="9">
        <f>AF703/AZ703</f>
        <v>0.16956741509711254</v>
      </c>
      <c r="BL703" s="9">
        <f>AW703/AZ703</f>
        <v>0.51103376623401597</v>
      </c>
      <c r="BM703" s="2">
        <v>141.42658216752386</v>
      </c>
      <c r="BN703" s="2">
        <v>0</v>
      </c>
      <c r="BO703" s="2">
        <v>134.11572205733677</v>
      </c>
      <c r="BP703" s="2">
        <v>3.8464585376827358</v>
      </c>
      <c r="BQ703" s="2"/>
      <c r="BR703" s="2"/>
      <c r="BS703" s="2"/>
      <c r="BT703" s="2"/>
      <c r="BU703" s="2">
        <v>3.4644015725043591</v>
      </c>
      <c r="BV703" s="2"/>
      <c r="BW703" s="9"/>
      <c r="BX703" s="2"/>
      <c r="BY703" s="2"/>
      <c r="BZ703" s="9"/>
      <c r="CA703" s="2"/>
      <c r="CB703" s="2"/>
      <c r="CC703" s="2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</row>
    <row r="704" spans="1:152" hidden="1" x14ac:dyDescent="0.45">
      <c r="A704" t="s">
        <v>127</v>
      </c>
      <c r="C704" s="1">
        <v>39954</v>
      </c>
      <c r="D704" s="2"/>
      <c r="E704" s="1"/>
      <c r="G704">
        <v>134</v>
      </c>
      <c r="H704" t="s">
        <v>105</v>
      </c>
      <c r="I704" s="19">
        <v>8.3000000000000007</v>
      </c>
      <c r="J704">
        <v>750</v>
      </c>
      <c r="K704" s="2">
        <f t="shared" si="9"/>
        <v>160.64257028112448</v>
      </c>
      <c r="L704" s="2"/>
      <c r="M704" s="9"/>
      <c r="N704" s="9"/>
      <c r="O704" s="9"/>
      <c r="P704" s="9"/>
      <c r="Q704" s="2"/>
      <c r="R704" s="2"/>
      <c r="S704" s="2"/>
      <c r="T704" s="2"/>
      <c r="U704" s="2"/>
      <c r="V704" s="2"/>
      <c r="W704" s="2"/>
      <c r="X704" s="9"/>
      <c r="Y704" s="9"/>
      <c r="Z704" s="9"/>
      <c r="AA704" s="9"/>
      <c r="AB704" s="9"/>
      <c r="AC704" s="2"/>
      <c r="AD704" s="9"/>
      <c r="AE704" s="9"/>
      <c r="AF704" s="2"/>
      <c r="AG704" s="9"/>
      <c r="AH704" s="9"/>
      <c r="AI704" s="9"/>
      <c r="AJ704" s="9"/>
      <c r="AK704" s="9"/>
      <c r="AL704" s="9"/>
      <c r="AM704" s="15"/>
      <c r="AN704" s="9"/>
      <c r="AO704" s="9"/>
      <c r="AP704" s="9"/>
      <c r="AQ704" s="2"/>
      <c r="AR704" s="2"/>
      <c r="AS704" s="2"/>
      <c r="AT704" s="2"/>
      <c r="AU704" s="2"/>
      <c r="AV704" s="2"/>
      <c r="AW704" s="2"/>
      <c r="AX704" s="9"/>
      <c r="AY704" s="2"/>
      <c r="AZ704" s="2"/>
      <c r="BA704" s="2"/>
      <c r="BB704" s="9"/>
      <c r="BC704" s="19"/>
      <c r="BD704" s="2"/>
      <c r="BE704" s="2"/>
      <c r="BF704" s="19"/>
      <c r="BG704" s="19"/>
      <c r="BH704" s="19"/>
      <c r="BI704" s="19"/>
      <c r="BJ704" s="19"/>
      <c r="BK704" s="19"/>
      <c r="BL704" s="19"/>
      <c r="BM704" s="2"/>
      <c r="BN704" s="2"/>
      <c r="BO704" s="2"/>
      <c r="BP704" s="2"/>
      <c r="BQ704" s="2"/>
      <c r="BR704" s="2"/>
      <c r="BS704" s="2"/>
      <c r="BT704" s="2"/>
      <c r="BU704" s="2"/>
      <c r="BV704" s="2">
        <v>15.677834018613904</v>
      </c>
      <c r="BW704" s="9">
        <v>4.9498637423765786</v>
      </c>
      <c r="BX704" s="2"/>
      <c r="BY704" s="2"/>
      <c r="BZ704" s="9"/>
      <c r="CA704" s="2"/>
      <c r="CB704" s="2"/>
      <c r="CC704" s="2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</row>
    <row r="705" spans="1:152" hidden="1" x14ac:dyDescent="0.45">
      <c r="A705" t="s">
        <v>127</v>
      </c>
      <c r="C705" s="1">
        <v>39960</v>
      </c>
      <c r="D705" s="2"/>
      <c r="E705" s="1"/>
      <c r="G705">
        <v>140</v>
      </c>
      <c r="H705" t="s">
        <v>105</v>
      </c>
      <c r="I705" s="19">
        <v>8.3000000000000007</v>
      </c>
      <c r="J705">
        <v>750</v>
      </c>
      <c r="K705" s="2">
        <f t="shared" si="9"/>
        <v>160.64257028112448</v>
      </c>
      <c r="L705" s="2"/>
      <c r="M705" s="9"/>
      <c r="N705" s="9"/>
      <c r="O705" s="9"/>
      <c r="P705" s="9"/>
      <c r="Q705" s="2"/>
      <c r="R705" s="2"/>
      <c r="S705" s="2"/>
      <c r="T705" s="2"/>
      <c r="U705" s="2"/>
      <c r="V705" s="2"/>
      <c r="W705" s="2"/>
      <c r="X705" s="9"/>
      <c r="Y705" s="9"/>
      <c r="Z705" s="9"/>
      <c r="AA705" s="9"/>
      <c r="AB705" s="9"/>
      <c r="AC705" s="2"/>
      <c r="AD705" s="9"/>
      <c r="AE705" s="9"/>
      <c r="AF705" s="2"/>
      <c r="AG705" s="9"/>
      <c r="AH705" s="9"/>
      <c r="AI705" s="9"/>
      <c r="AJ705" s="9"/>
      <c r="AK705" s="9"/>
      <c r="AL705" s="9"/>
      <c r="AM705" s="15"/>
      <c r="AN705" s="9"/>
      <c r="AO705" s="9"/>
      <c r="AP705" s="9"/>
      <c r="AQ705" s="2"/>
      <c r="AR705" s="2"/>
      <c r="AS705" s="2"/>
      <c r="AT705" s="2"/>
      <c r="AU705" s="2"/>
      <c r="AV705" s="2"/>
      <c r="AW705" s="2"/>
      <c r="AX705" s="9"/>
      <c r="AY705" s="2"/>
      <c r="AZ705" s="2"/>
      <c r="BA705" s="2"/>
      <c r="BB705" s="9"/>
      <c r="BC705" s="19"/>
      <c r="BD705" s="2"/>
      <c r="BE705" s="2"/>
      <c r="BF705" s="19"/>
      <c r="BG705" s="19"/>
      <c r="BH705" s="19"/>
      <c r="BI705" s="19"/>
      <c r="BJ705" s="19"/>
      <c r="BK705" s="19"/>
      <c r="BL705" s="19"/>
      <c r="BM705" s="2"/>
      <c r="BN705" s="2"/>
      <c r="BO705" s="2"/>
      <c r="BP705" s="2"/>
      <c r="BQ705" s="2"/>
      <c r="BR705" s="2"/>
      <c r="BS705" s="2"/>
      <c r="BT705" s="2"/>
      <c r="BU705" s="2"/>
      <c r="BV705" s="2">
        <v>24.65822559337381</v>
      </c>
      <c r="BW705" s="9">
        <v>5.723649267399268</v>
      </c>
      <c r="BX705" s="2"/>
      <c r="BY705" s="2"/>
      <c r="BZ705" s="9"/>
      <c r="CA705" s="2"/>
      <c r="CB705" s="2"/>
      <c r="CC705" s="2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</row>
    <row r="706" spans="1:152" hidden="1" x14ac:dyDescent="0.45">
      <c r="A706" t="s">
        <v>127</v>
      </c>
      <c r="C706" s="1">
        <v>39966</v>
      </c>
      <c r="D706" s="2"/>
      <c r="E706" s="1"/>
      <c r="G706">
        <v>146</v>
      </c>
      <c r="H706" t="s">
        <v>105</v>
      </c>
      <c r="I706" s="19">
        <v>8.3000000000000007</v>
      </c>
      <c r="J706">
        <v>750</v>
      </c>
      <c r="K706" s="2">
        <f t="shared" si="9"/>
        <v>160.64257028112448</v>
      </c>
      <c r="L706" s="2"/>
      <c r="M706" s="9"/>
      <c r="N706" s="9"/>
      <c r="O706" s="9"/>
      <c r="P706" s="9"/>
      <c r="Q706" s="2"/>
      <c r="R706" s="2"/>
      <c r="S706" s="2"/>
      <c r="T706" s="2"/>
      <c r="U706" s="2"/>
      <c r="V706" s="2"/>
      <c r="W706" s="2"/>
      <c r="X706" s="9"/>
      <c r="Y706" s="9"/>
      <c r="Z706" s="9"/>
      <c r="AA706" s="9"/>
      <c r="AB706" s="9"/>
      <c r="AC706" s="2">
        <v>473.42247674480859</v>
      </c>
      <c r="AD706" s="9"/>
      <c r="AE706" s="9"/>
      <c r="AF706" s="2">
        <v>181.6928461634225</v>
      </c>
      <c r="AG706" s="9">
        <v>2.5274893836766181</v>
      </c>
      <c r="AH706" s="9"/>
      <c r="AI706" s="9"/>
      <c r="AJ706" s="9"/>
      <c r="AK706" s="9"/>
      <c r="AL706" s="9"/>
      <c r="AM706" s="15">
        <f>AG706/AF706</f>
        <v>1.3910780952835553E-2</v>
      </c>
      <c r="AN706" s="9"/>
      <c r="AO706" s="9"/>
      <c r="AP706" s="9"/>
      <c r="AQ706" s="2">
        <v>0</v>
      </c>
      <c r="AR706" s="2"/>
      <c r="AS706" s="2">
        <v>534.97151277029013</v>
      </c>
      <c r="AT706" s="2"/>
      <c r="AU706" s="2">
        <v>42.383377784084487</v>
      </c>
      <c r="AV706" s="2">
        <v>482.27552110631211</v>
      </c>
      <c r="AW706" s="2">
        <v>1059.6304116606868</v>
      </c>
      <c r="AX706" s="9"/>
      <c r="AY706" s="2"/>
      <c r="AZ706" s="2">
        <f>AC706+AF706+AW706</f>
        <v>1714.7457345689179</v>
      </c>
      <c r="BA706" s="2"/>
      <c r="BB706" s="9">
        <f>AW706/AZ706</f>
        <v>0.61795191572648811</v>
      </c>
      <c r="BC706" s="19"/>
      <c r="BD706" s="2"/>
      <c r="BE706" s="2"/>
      <c r="BF706" s="19"/>
      <c r="BG706" s="19"/>
      <c r="BH706" s="19"/>
      <c r="BI706" s="19"/>
      <c r="BJ706" s="9">
        <f>AC706/AZ706</f>
        <v>0.27608902427964088</v>
      </c>
      <c r="BK706" s="9">
        <f>AF706/AZ706</f>
        <v>0.10595905999387108</v>
      </c>
      <c r="BL706" s="9">
        <f>AW706/AZ706</f>
        <v>0.61795191572648811</v>
      </c>
      <c r="BM706" s="2">
        <v>168.05654659316752</v>
      </c>
      <c r="BN706" s="2">
        <v>0</v>
      </c>
      <c r="BO706" s="2">
        <v>88.579214189272662</v>
      </c>
      <c r="BP706" s="2">
        <v>73.340493777255034</v>
      </c>
      <c r="BQ706" s="2"/>
      <c r="BR706" s="2"/>
      <c r="BS706" s="2"/>
      <c r="BT706" s="2"/>
      <c r="BU706" s="2">
        <v>6.1368386266398085</v>
      </c>
      <c r="BV706" s="2"/>
      <c r="BW706" s="9"/>
      <c r="BX706" s="2"/>
      <c r="BY706" s="2"/>
      <c r="BZ706" s="9"/>
      <c r="CA706" s="2"/>
      <c r="CB706" s="2"/>
      <c r="CC706" s="2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</row>
    <row r="707" spans="1:152" hidden="1" x14ac:dyDescent="0.45">
      <c r="A707" t="s">
        <v>127</v>
      </c>
      <c r="C707" s="1">
        <v>39969</v>
      </c>
      <c r="D707" s="2"/>
      <c r="E707" s="1"/>
      <c r="G707">
        <v>149</v>
      </c>
      <c r="H707" t="s">
        <v>105</v>
      </c>
      <c r="I707" s="19">
        <v>8.3000000000000007</v>
      </c>
      <c r="J707">
        <v>750</v>
      </c>
      <c r="K707" s="2">
        <f t="shared" si="9"/>
        <v>160.64257028112448</v>
      </c>
      <c r="L707" s="2"/>
      <c r="M707" s="9"/>
      <c r="N707" s="9"/>
      <c r="O707" s="9"/>
      <c r="P707" s="9"/>
      <c r="Q707" s="2"/>
      <c r="R707" s="2"/>
      <c r="S707" s="2"/>
      <c r="T707" s="2"/>
      <c r="U707" s="2"/>
      <c r="V707" s="2"/>
      <c r="W707" s="2"/>
      <c r="X707" s="9"/>
      <c r="Y707" s="9"/>
      <c r="Z707" s="9"/>
      <c r="AA707" s="9"/>
      <c r="AB707" s="9"/>
      <c r="AC707" s="2"/>
      <c r="AD707" s="9"/>
      <c r="AE707" s="9"/>
      <c r="AF707" s="2"/>
      <c r="AG707" s="9"/>
      <c r="AH707" s="9"/>
      <c r="AI707" s="9"/>
      <c r="AJ707" s="9"/>
      <c r="AK707" s="9"/>
      <c r="AL707" s="9"/>
      <c r="AM707" s="15"/>
      <c r="AN707" s="9"/>
      <c r="AO707" s="9"/>
      <c r="AP707" s="9"/>
      <c r="AQ707" s="2"/>
      <c r="AR707" s="2"/>
      <c r="AS707" s="2"/>
      <c r="AT707" s="2"/>
      <c r="AU707" s="2"/>
      <c r="AV707" s="2"/>
      <c r="AW707" s="2"/>
      <c r="AX707" s="9"/>
      <c r="AY707" s="2"/>
      <c r="AZ707" s="2"/>
      <c r="BA707" s="2"/>
      <c r="BB707" s="9"/>
      <c r="BC707" s="19"/>
      <c r="BD707" s="2"/>
      <c r="BE707" s="2"/>
      <c r="BF707" s="19"/>
      <c r="BG707" s="19"/>
      <c r="BH707" s="19"/>
      <c r="BI707" s="19"/>
      <c r="BJ707" s="19"/>
      <c r="BK707" s="19"/>
      <c r="BL707" s="19"/>
      <c r="BM707" s="2"/>
      <c r="BN707" s="2"/>
      <c r="BO707" s="2"/>
      <c r="BP707" s="2"/>
      <c r="BQ707" s="2"/>
      <c r="BR707" s="2"/>
      <c r="BS707" s="2"/>
      <c r="BT707" s="2"/>
      <c r="BU707" s="2"/>
      <c r="BV707" s="2">
        <v>44.726803129035609</v>
      </c>
      <c r="BW707" s="9">
        <v>5.6266822689888736</v>
      </c>
      <c r="BX707" s="2"/>
      <c r="BY707" s="2"/>
      <c r="BZ707" s="9"/>
      <c r="CA707" s="2"/>
      <c r="CB707" s="2"/>
      <c r="CC707" s="2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</row>
    <row r="708" spans="1:152" hidden="1" x14ac:dyDescent="0.45">
      <c r="A708" t="s">
        <v>127</v>
      </c>
      <c r="C708" s="1">
        <v>39974</v>
      </c>
      <c r="D708" s="2">
        <v>9</v>
      </c>
      <c r="E708" s="1" t="s">
        <v>196</v>
      </c>
      <c r="F708" t="s">
        <v>15</v>
      </c>
      <c r="G708">
        <v>154</v>
      </c>
      <c r="H708" t="s">
        <v>105</v>
      </c>
      <c r="I708" s="19">
        <v>8.3000000000000007</v>
      </c>
      <c r="J708">
        <v>750</v>
      </c>
      <c r="K708" s="2">
        <f t="shared" si="9"/>
        <v>160.64257028112448</v>
      </c>
      <c r="L708" s="2"/>
      <c r="M708" s="9"/>
      <c r="N708" s="9"/>
      <c r="O708" s="9"/>
      <c r="P708" s="9"/>
      <c r="Q708" s="2"/>
      <c r="R708" s="2"/>
      <c r="S708" s="2"/>
      <c r="T708" s="2"/>
      <c r="U708" s="2"/>
      <c r="V708" s="2">
        <v>154</v>
      </c>
      <c r="W708" s="2"/>
      <c r="X708" s="9"/>
      <c r="Y708" s="9"/>
      <c r="Z708" s="9"/>
      <c r="AA708" s="9"/>
      <c r="AB708" s="9"/>
      <c r="AC708" s="2"/>
      <c r="AD708" s="9"/>
      <c r="AE708" s="9"/>
      <c r="AF708" s="2"/>
      <c r="AG708" s="9"/>
      <c r="AH708" s="9"/>
      <c r="AI708" s="9"/>
      <c r="AJ708" s="9"/>
      <c r="AK708" s="9"/>
      <c r="AL708" s="9"/>
      <c r="AM708" s="15"/>
      <c r="AN708" s="9"/>
      <c r="AO708" s="9"/>
      <c r="AP708" s="9"/>
      <c r="AQ708" s="2"/>
      <c r="AR708" s="2"/>
      <c r="AS708" s="2"/>
      <c r="AT708" s="2"/>
      <c r="AU708" s="2"/>
      <c r="AV708" s="2"/>
      <c r="AW708" s="2"/>
      <c r="AX708" s="9"/>
      <c r="AY708" s="2"/>
      <c r="AZ708" s="2"/>
      <c r="BA708" s="2"/>
      <c r="BB708" s="9"/>
      <c r="BC708" s="19"/>
      <c r="BD708" s="2"/>
      <c r="BE708" s="2"/>
      <c r="BF708" s="19"/>
      <c r="BG708" s="19"/>
      <c r="BH708" s="19"/>
      <c r="BI708" s="19"/>
      <c r="BJ708" s="19"/>
      <c r="BK708" s="19"/>
      <c r="BL708" s="19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9"/>
      <c r="BX708" s="2"/>
      <c r="BY708" s="2"/>
      <c r="BZ708" s="9"/>
      <c r="CA708" s="2"/>
      <c r="CB708" s="2"/>
      <c r="CC708" s="2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</row>
    <row r="709" spans="1:152" hidden="1" x14ac:dyDescent="0.45">
      <c r="A709" t="s">
        <v>127</v>
      </c>
      <c r="C709" s="1">
        <v>39976</v>
      </c>
      <c r="D709" s="2"/>
      <c r="E709" s="1"/>
      <c r="G709">
        <v>156</v>
      </c>
      <c r="H709" t="s">
        <v>105</v>
      </c>
      <c r="I709" s="19">
        <v>8.3000000000000007</v>
      </c>
      <c r="J709">
        <v>750</v>
      </c>
      <c r="K709" s="2">
        <f t="shared" si="9"/>
        <v>160.64257028112448</v>
      </c>
      <c r="L709" s="2"/>
      <c r="M709" s="9"/>
      <c r="N709" s="9"/>
      <c r="O709" s="9"/>
      <c r="P709" s="9"/>
      <c r="Q709" s="2"/>
      <c r="R709" s="2"/>
      <c r="S709" s="2"/>
      <c r="T709" s="2"/>
      <c r="U709" s="2"/>
      <c r="V709" s="2"/>
      <c r="W709" s="2"/>
      <c r="X709" s="9"/>
      <c r="Y709" s="9"/>
      <c r="Z709" s="9"/>
      <c r="AA709" s="9"/>
      <c r="AB709" s="9"/>
      <c r="AC709" s="2"/>
      <c r="AD709" s="9"/>
      <c r="AE709" s="9"/>
      <c r="AF709" s="2"/>
      <c r="AG709" s="9"/>
      <c r="AH709" s="9"/>
      <c r="AI709" s="9"/>
      <c r="AJ709" s="9"/>
      <c r="AK709" s="9"/>
      <c r="AL709" s="9"/>
      <c r="AM709" s="15"/>
      <c r="AN709" s="9"/>
      <c r="AO709" s="9"/>
      <c r="AP709" s="9"/>
      <c r="AQ709" s="2"/>
      <c r="AR709" s="2"/>
      <c r="AS709" s="2"/>
      <c r="AT709" s="2"/>
      <c r="AU709" s="2"/>
      <c r="AV709" s="2"/>
      <c r="AW709" s="2"/>
      <c r="AX709" s="9"/>
      <c r="AY709" s="2"/>
      <c r="AZ709" s="2"/>
      <c r="BA709" s="2"/>
      <c r="BB709" s="9"/>
      <c r="BC709" s="19"/>
      <c r="BD709" s="2"/>
      <c r="BE709" s="2"/>
      <c r="BF709" s="19"/>
      <c r="BG709" s="19"/>
      <c r="BH709" s="19"/>
      <c r="BI709" s="19"/>
      <c r="BJ709" s="19"/>
      <c r="BK709" s="19"/>
      <c r="BL709" s="19"/>
      <c r="BM709" s="2"/>
      <c r="BN709" s="2"/>
      <c r="BO709" s="2"/>
      <c r="BP709" s="2"/>
      <c r="BQ709" s="2"/>
      <c r="BR709" s="2"/>
      <c r="BS709" s="2"/>
      <c r="BT709" s="2"/>
      <c r="BU709" s="2"/>
      <c r="BV709" s="2">
        <v>64.235776098799164</v>
      </c>
      <c r="BW709" s="9">
        <v>5.1791818612871241</v>
      </c>
      <c r="BX709" s="2"/>
      <c r="BY709" s="2"/>
      <c r="BZ709" s="9"/>
      <c r="CA709" s="2"/>
      <c r="CB709" s="2"/>
      <c r="CC709" s="2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</row>
    <row r="710" spans="1:152" hidden="1" x14ac:dyDescent="0.45">
      <c r="A710" t="s">
        <v>127</v>
      </c>
      <c r="C710" s="1">
        <v>39983</v>
      </c>
      <c r="D710" s="2"/>
      <c r="E710" s="1"/>
      <c r="G710">
        <v>163</v>
      </c>
      <c r="H710" t="s">
        <v>105</v>
      </c>
      <c r="I710" s="19">
        <v>8.3000000000000007</v>
      </c>
      <c r="J710">
        <v>750</v>
      </c>
      <c r="K710" s="2">
        <f t="shared" si="9"/>
        <v>160.64257028112448</v>
      </c>
      <c r="L710" s="2"/>
      <c r="M710" s="9"/>
      <c r="N710" s="9"/>
      <c r="O710" s="9"/>
      <c r="P710" s="9"/>
      <c r="Q710" s="2"/>
      <c r="R710" s="2"/>
      <c r="S710" s="2"/>
      <c r="T710" s="2"/>
      <c r="U710" s="2"/>
      <c r="V710" s="2"/>
      <c r="W710" s="2"/>
      <c r="X710" s="9"/>
      <c r="Y710" s="9"/>
      <c r="Z710" s="9"/>
      <c r="AA710" s="9"/>
      <c r="AB710" s="9"/>
      <c r="AC710" s="2"/>
      <c r="AD710" s="9"/>
      <c r="AE710" s="9"/>
      <c r="AF710" s="2"/>
      <c r="AG710" s="9"/>
      <c r="AH710" s="9"/>
      <c r="AI710" s="9"/>
      <c r="AJ710" s="9"/>
      <c r="AK710" s="9"/>
      <c r="AL710" s="9"/>
      <c r="AM710" s="15"/>
      <c r="AN710" s="9"/>
      <c r="AO710" s="9"/>
      <c r="AP710" s="9"/>
      <c r="AQ710" s="2"/>
      <c r="AR710" s="2"/>
      <c r="AS710" s="2"/>
      <c r="AT710" s="2"/>
      <c r="AU710" s="2"/>
      <c r="AV710" s="2"/>
      <c r="AW710" s="2"/>
      <c r="AX710" s="9"/>
      <c r="AY710" s="2"/>
      <c r="AZ710" s="2"/>
      <c r="BA710" s="2"/>
      <c r="BB710" s="9"/>
      <c r="BC710" s="19"/>
      <c r="BD710" s="2"/>
      <c r="BE710" s="2"/>
      <c r="BF710" s="19"/>
      <c r="BG710" s="19"/>
      <c r="BH710" s="19"/>
      <c r="BI710" s="19"/>
      <c r="BJ710" s="19"/>
      <c r="BK710" s="19"/>
      <c r="BL710" s="19"/>
      <c r="BM710" s="2"/>
      <c r="BN710" s="2"/>
      <c r="BO710" s="2"/>
      <c r="BP710" s="2"/>
      <c r="BQ710" s="2"/>
      <c r="BR710" s="2"/>
      <c r="BS710" s="2"/>
      <c r="BT710" s="2"/>
      <c r="BU710" s="2"/>
      <c r="BV710" s="2">
        <v>76.432780655791248</v>
      </c>
      <c r="BW710" s="9">
        <v>4.8802112978664232</v>
      </c>
      <c r="BX710" s="2"/>
      <c r="BY710" s="2"/>
      <c r="BZ710" s="9"/>
      <c r="CA710" s="2"/>
      <c r="CB710" s="2"/>
      <c r="CC710" s="2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</row>
    <row r="711" spans="1:152" hidden="1" x14ac:dyDescent="0.45">
      <c r="A711" t="s">
        <v>127</v>
      </c>
      <c r="C711" s="1">
        <v>39990</v>
      </c>
      <c r="D711" s="2"/>
      <c r="E711" s="1"/>
      <c r="G711">
        <v>170</v>
      </c>
      <c r="H711" t="s">
        <v>105</v>
      </c>
      <c r="I711" s="19">
        <v>8.3000000000000007</v>
      </c>
      <c r="J711">
        <v>750</v>
      </c>
      <c r="K711" s="2">
        <f t="shared" si="9"/>
        <v>160.64257028112448</v>
      </c>
      <c r="L711" s="2"/>
      <c r="M711" s="9"/>
      <c r="N711" s="9"/>
      <c r="O711" s="9"/>
      <c r="P711" s="9"/>
      <c r="Q711" s="2"/>
      <c r="R711" s="2"/>
      <c r="S711" s="2"/>
      <c r="T711" s="2"/>
      <c r="U711" s="2"/>
      <c r="V711" s="2"/>
      <c r="W711" s="2"/>
      <c r="X711" s="9"/>
      <c r="Y711" s="9"/>
      <c r="Z711" s="9"/>
      <c r="AA711" s="9"/>
      <c r="AB711" s="9"/>
      <c r="AC711" s="2"/>
      <c r="AD711" s="9"/>
      <c r="AE711" s="9"/>
      <c r="AF711" s="2"/>
      <c r="AG711" s="9"/>
      <c r="AH711" s="9"/>
      <c r="AI711" s="9"/>
      <c r="AJ711" s="9"/>
      <c r="AK711" s="9"/>
      <c r="AL711" s="9"/>
      <c r="AM711" s="15"/>
      <c r="AN711" s="9"/>
      <c r="AO711" s="9"/>
      <c r="AP711" s="9"/>
      <c r="AQ711" s="2"/>
      <c r="AR711" s="2"/>
      <c r="AS711" s="2"/>
      <c r="AT711" s="2"/>
      <c r="AU711" s="2"/>
      <c r="AV711" s="2"/>
      <c r="AW711" s="2"/>
      <c r="AX711" s="9"/>
      <c r="AY711" s="2"/>
      <c r="AZ711" s="2"/>
      <c r="BA711" s="2"/>
      <c r="BB711" s="9"/>
      <c r="BC711" s="19"/>
      <c r="BD711" s="2"/>
      <c r="BE711" s="2"/>
      <c r="BF711" s="19"/>
      <c r="BG711" s="19"/>
      <c r="BH711" s="19"/>
      <c r="BI711" s="19"/>
      <c r="BJ711" s="19"/>
      <c r="BK711" s="19"/>
      <c r="BL711" s="19"/>
      <c r="BM711" s="2"/>
      <c r="BN711" s="2"/>
      <c r="BO711" s="2"/>
      <c r="BP711" s="2"/>
      <c r="BQ711" s="2"/>
      <c r="BR711" s="2"/>
      <c r="BS711" s="2"/>
      <c r="BT711" s="2"/>
      <c r="BU711" s="2"/>
      <c r="BV711" s="2">
        <v>92.77115587287922</v>
      </c>
      <c r="BW711" s="9">
        <v>5.2715807671030799</v>
      </c>
      <c r="BX711" s="2"/>
      <c r="BY711" s="2"/>
      <c r="BZ711" s="9"/>
      <c r="CA711" s="2"/>
      <c r="CB711" s="2"/>
      <c r="CC711" s="2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</row>
    <row r="712" spans="1:152" hidden="1" x14ac:dyDescent="0.45">
      <c r="A712" t="s">
        <v>127</v>
      </c>
      <c r="C712" s="1">
        <v>39994</v>
      </c>
      <c r="D712" s="2">
        <v>10</v>
      </c>
      <c r="E712" s="1" t="s">
        <v>97</v>
      </c>
      <c r="F712" t="s">
        <v>16</v>
      </c>
      <c r="G712">
        <v>174</v>
      </c>
      <c r="H712" t="s">
        <v>105</v>
      </c>
      <c r="I712" s="19">
        <v>8.3000000000000007</v>
      </c>
      <c r="J712">
        <v>750</v>
      </c>
      <c r="K712" s="2">
        <f t="shared" si="9"/>
        <v>160.64257028112448</v>
      </c>
      <c r="L712" s="2"/>
      <c r="M712" s="9"/>
      <c r="N712" s="9"/>
      <c r="O712" s="9"/>
      <c r="P712" s="9"/>
      <c r="Q712" s="2"/>
      <c r="R712" s="2"/>
      <c r="S712" s="2"/>
      <c r="T712" s="2"/>
      <c r="U712" s="2"/>
      <c r="V712" s="2"/>
      <c r="W712" s="2"/>
      <c r="X712" s="9"/>
      <c r="Y712" s="9"/>
      <c r="Z712" s="9"/>
      <c r="AA712" s="9"/>
      <c r="AB712" s="9"/>
      <c r="AC712" s="2"/>
      <c r="AD712" s="9"/>
      <c r="AE712" s="9"/>
      <c r="AF712" s="2"/>
      <c r="AG712" s="9"/>
      <c r="AH712" s="9"/>
      <c r="AI712" s="9"/>
      <c r="AJ712" s="9"/>
      <c r="AK712" s="9"/>
      <c r="AL712" s="9"/>
      <c r="AM712" s="15"/>
      <c r="AN712" s="9"/>
      <c r="AO712" s="9"/>
      <c r="AP712" s="9"/>
      <c r="AQ712" s="2"/>
      <c r="AR712" s="2"/>
      <c r="AS712" s="2"/>
      <c r="AT712" s="2"/>
      <c r="AU712" s="2"/>
      <c r="AV712" s="2">
        <v>747.32348471236548</v>
      </c>
      <c r="AW712" s="2"/>
      <c r="AX712" s="9"/>
      <c r="AY712" s="2"/>
      <c r="AZ712" s="2"/>
      <c r="BA712" s="2"/>
      <c r="BB712" s="9"/>
      <c r="BC712" s="19">
        <v>37.888805883427914</v>
      </c>
      <c r="BD712" s="2">
        <v>283.15194444393723</v>
      </c>
      <c r="BE712" s="2"/>
      <c r="BF712" s="19">
        <v>12.473653940261553</v>
      </c>
      <c r="BG712" s="19"/>
      <c r="BH712" s="19"/>
      <c r="BI712" s="19"/>
      <c r="BJ712" s="19"/>
      <c r="BK712" s="19"/>
      <c r="BL712" s="19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9"/>
      <c r="BX712" s="2"/>
      <c r="BY712" s="2"/>
      <c r="BZ712" s="9"/>
      <c r="CA712" s="2"/>
      <c r="CB712" s="2"/>
      <c r="CC712" s="2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</row>
    <row r="713" spans="1:152" hidden="1" x14ac:dyDescent="0.45">
      <c r="A713" t="s">
        <v>127</v>
      </c>
      <c r="C713" s="1">
        <v>39995</v>
      </c>
      <c r="D713" s="2"/>
      <c r="E713" s="1"/>
      <c r="G713">
        <v>175</v>
      </c>
      <c r="H713" t="s">
        <v>105</v>
      </c>
      <c r="I713" s="19">
        <v>8.3000000000000007</v>
      </c>
      <c r="J713">
        <v>750</v>
      </c>
      <c r="K713" s="2">
        <f t="shared" si="9"/>
        <v>160.64257028112448</v>
      </c>
      <c r="L713" s="2"/>
      <c r="M713" s="9"/>
      <c r="N713" s="9"/>
      <c r="O713" s="9"/>
      <c r="P713" s="9"/>
      <c r="Q713" s="2"/>
      <c r="R713" s="2"/>
      <c r="S713" s="2"/>
      <c r="T713" s="2"/>
      <c r="U713" s="2"/>
      <c r="V713" s="2"/>
      <c r="W713" s="2"/>
      <c r="X713" s="9"/>
      <c r="Y713" s="9"/>
      <c r="Z713" s="9"/>
      <c r="AA713" s="9"/>
      <c r="AB713" s="9"/>
      <c r="AC713" s="2"/>
      <c r="AD713" s="9"/>
      <c r="AE713" s="9"/>
      <c r="AF713" s="2"/>
      <c r="AG713" s="9"/>
      <c r="AH713" s="9"/>
      <c r="AI713" s="9"/>
      <c r="AJ713" s="9"/>
      <c r="AK713" s="9"/>
      <c r="AL713" s="9"/>
      <c r="AM713" s="15"/>
      <c r="AN713" s="9"/>
      <c r="AO713" s="9"/>
      <c r="AP713" s="9"/>
      <c r="AQ713" s="2"/>
      <c r="AR713" s="2"/>
      <c r="AS713" s="2"/>
      <c r="AT713" s="2"/>
      <c r="AU713" s="2"/>
      <c r="AV713" s="2"/>
      <c r="AW713" s="2"/>
      <c r="AX713" s="9"/>
      <c r="AY713" s="2"/>
      <c r="AZ713" s="2"/>
      <c r="BA713" s="2"/>
      <c r="BB713" s="9"/>
      <c r="BC713" s="19"/>
      <c r="BD713" s="2"/>
      <c r="BE713" s="2"/>
      <c r="BF713" s="19"/>
      <c r="BG713" s="19"/>
      <c r="BH713" s="19"/>
      <c r="BI713" s="19"/>
      <c r="BJ713" s="19"/>
      <c r="BK713" s="19"/>
      <c r="BL713" s="19"/>
      <c r="BM713" s="2"/>
      <c r="BN713" s="2"/>
      <c r="BO713" s="2"/>
      <c r="BP713" s="2"/>
      <c r="BQ713" s="2"/>
      <c r="BR713" s="2"/>
      <c r="BS713" s="2"/>
      <c r="BT713" s="2"/>
      <c r="BU713" s="2"/>
      <c r="BV713" s="2">
        <v>100</v>
      </c>
      <c r="BW713" s="9">
        <v>4.5359999999999996</v>
      </c>
      <c r="BX713" s="2"/>
      <c r="BY713" s="2"/>
      <c r="BZ713" s="9"/>
      <c r="CA713" s="2"/>
      <c r="CB713" s="2"/>
      <c r="CC713" s="2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</row>
    <row r="714" spans="1:152" hidden="1" x14ac:dyDescent="0.45">
      <c r="A714" t="s">
        <v>129</v>
      </c>
      <c r="C714" s="1">
        <v>39820</v>
      </c>
      <c r="D714" s="2">
        <v>1</v>
      </c>
      <c r="E714" s="1" t="s">
        <v>198</v>
      </c>
      <c r="F714" t="s">
        <v>10</v>
      </c>
      <c r="G714" s="2">
        <v>0</v>
      </c>
      <c r="H714" t="s">
        <v>106</v>
      </c>
      <c r="I714" s="19">
        <v>8.3000000000000007</v>
      </c>
      <c r="J714">
        <v>750</v>
      </c>
      <c r="K714" s="2">
        <f t="shared" si="9"/>
        <v>160.64257028112448</v>
      </c>
      <c r="L714" s="2"/>
      <c r="M714" s="9"/>
      <c r="N714" s="9"/>
      <c r="O714" s="9"/>
      <c r="P714" s="9"/>
      <c r="Q714" s="2"/>
      <c r="R714" s="2"/>
      <c r="S714" s="2"/>
      <c r="T714" s="2"/>
      <c r="U714" s="2"/>
      <c r="V714" s="2"/>
      <c r="W714" s="2"/>
      <c r="X714" s="9"/>
      <c r="Y714" s="9"/>
      <c r="Z714" s="9"/>
      <c r="AA714" s="9"/>
      <c r="AB714" s="9"/>
      <c r="AC714" s="2"/>
      <c r="AD714" s="9"/>
      <c r="AE714" s="9"/>
      <c r="AF714" s="2"/>
      <c r="AG714" s="9"/>
      <c r="AH714" s="9"/>
      <c r="AI714" s="9"/>
      <c r="AJ714" s="9"/>
      <c r="AK714" s="9"/>
      <c r="AL714" s="9"/>
      <c r="AM714" s="15"/>
      <c r="AN714" s="9"/>
      <c r="AO714" s="9"/>
      <c r="AP714" s="9"/>
      <c r="AQ714" s="2">
        <v>0</v>
      </c>
      <c r="AR714" s="2"/>
      <c r="AS714" s="2">
        <v>0</v>
      </c>
      <c r="AT714" s="2"/>
      <c r="AU714" s="2">
        <v>0</v>
      </c>
      <c r="AV714" s="2">
        <v>0</v>
      </c>
      <c r="AW714" s="2"/>
      <c r="AX714" s="9"/>
      <c r="AY714" s="2"/>
      <c r="AZ714" s="2"/>
      <c r="BA714" s="2"/>
      <c r="BB714" s="9"/>
      <c r="BC714" s="19"/>
      <c r="BD714" s="2"/>
      <c r="BE714" s="2"/>
      <c r="BF714" s="19"/>
      <c r="BG714" s="19"/>
      <c r="BH714" s="19"/>
      <c r="BI714" s="19"/>
      <c r="BJ714" s="19"/>
      <c r="BK714" s="19"/>
      <c r="BL714" s="19"/>
      <c r="BM714" s="2">
        <v>0</v>
      </c>
      <c r="BN714" s="2">
        <v>0</v>
      </c>
      <c r="BO714" s="2">
        <v>0</v>
      </c>
      <c r="BP714" s="2">
        <v>0</v>
      </c>
      <c r="BQ714" s="2"/>
      <c r="BR714" s="2"/>
      <c r="BS714" s="2"/>
      <c r="BT714" s="2"/>
      <c r="BU714" s="2">
        <v>0</v>
      </c>
      <c r="BV714" s="2"/>
      <c r="BW714" s="9"/>
      <c r="BX714" s="2"/>
      <c r="BY714" s="2"/>
      <c r="BZ714" s="9"/>
      <c r="CA714" s="2"/>
      <c r="CB714" s="2"/>
      <c r="CC714" s="2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</row>
    <row r="715" spans="1:152" hidden="1" x14ac:dyDescent="0.45">
      <c r="A715" t="s">
        <v>129</v>
      </c>
      <c r="C715" s="1">
        <v>39846</v>
      </c>
      <c r="D715" s="2">
        <v>4</v>
      </c>
      <c r="E715" t="s">
        <v>199</v>
      </c>
      <c r="F715" t="s">
        <v>12</v>
      </c>
      <c r="G715">
        <v>26</v>
      </c>
      <c r="H715" t="s">
        <v>106</v>
      </c>
      <c r="I715" s="19">
        <v>8.3000000000000007</v>
      </c>
      <c r="J715">
        <v>750</v>
      </c>
      <c r="K715" s="2">
        <f t="shared" si="9"/>
        <v>160.64257028112448</v>
      </c>
      <c r="L715" s="2"/>
      <c r="M715" s="9"/>
      <c r="N715" s="9"/>
      <c r="O715" s="9"/>
      <c r="P715" s="9"/>
      <c r="Q715" s="2"/>
      <c r="R715" s="2">
        <v>26</v>
      </c>
      <c r="S715" s="2"/>
      <c r="T715" s="2"/>
      <c r="U715" s="2"/>
      <c r="V715" s="2"/>
      <c r="W715" s="2"/>
      <c r="X715" s="9"/>
      <c r="Y715" s="9"/>
      <c r="Z715" s="9"/>
      <c r="AA715" s="9"/>
      <c r="AB715" s="9"/>
      <c r="AC715" s="2"/>
      <c r="AD715" s="9"/>
      <c r="AE715" s="9"/>
      <c r="AF715" s="2"/>
      <c r="AG715" s="9"/>
      <c r="AH715" s="9"/>
      <c r="AI715" s="9"/>
      <c r="AJ715" s="9"/>
      <c r="AK715" s="9"/>
      <c r="AL715" s="9"/>
      <c r="AM715" s="15"/>
      <c r="AN715" s="9"/>
      <c r="AO715" s="9"/>
      <c r="AP715" s="9"/>
      <c r="AQ715" s="2">
        <v>0</v>
      </c>
      <c r="AR715" s="2"/>
      <c r="AS715" s="2">
        <v>0</v>
      </c>
      <c r="AT715" s="2"/>
      <c r="AU715" s="2">
        <v>0</v>
      </c>
      <c r="AV715" s="2">
        <v>0</v>
      </c>
      <c r="AW715" s="2"/>
      <c r="AX715" s="9"/>
      <c r="AY715" s="2"/>
      <c r="AZ715" s="2"/>
      <c r="BA715" s="2"/>
      <c r="BB715" s="9"/>
      <c r="BC715" s="19"/>
      <c r="BD715" s="2"/>
      <c r="BE715" s="2"/>
      <c r="BF715" s="19"/>
      <c r="BG715" s="19"/>
      <c r="BH715" s="19"/>
      <c r="BI715" s="19"/>
      <c r="BJ715" s="19"/>
      <c r="BK715" s="19"/>
      <c r="BL715" s="19"/>
      <c r="BM715" s="2">
        <v>0</v>
      </c>
      <c r="BN715" s="2">
        <v>0</v>
      </c>
      <c r="BO715" s="2">
        <v>0</v>
      </c>
      <c r="BP715" s="2">
        <v>0</v>
      </c>
      <c r="BQ715" s="2"/>
      <c r="BR715" s="2"/>
      <c r="BS715" s="2"/>
      <c r="BT715" s="2"/>
      <c r="BU715" s="2">
        <v>0</v>
      </c>
      <c r="BV715" s="2"/>
      <c r="BW715" s="9"/>
      <c r="BX715" s="2"/>
      <c r="BY715" s="2"/>
      <c r="BZ715" s="9"/>
      <c r="CA715" s="2"/>
      <c r="CB715" s="2"/>
      <c r="CC715" s="2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</row>
    <row r="716" spans="1:152" hidden="1" x14ac:dyDescent="0.45">
      <c r="A716" t="s">
        <v>129</v>
      </c>
      <c r="C716" s="1">
        <v>39848</v>
      </c>
      <c r="D716" s="2"/>
      <c r="E716" s="1"/>
      <c r="G716">
        <v>28</v>
      </c>
      <c r="H716" t="s">
        <v>106</v>
      </c>
      <c r="I716" s="19">
        <v>8.3000000000000007</v>
      </c>
      <c r="J716">
        <v>750</v>
      </c>
      <c r="K716" s="2">
        <f t="shared" si="9"/>
        <v>160.64257028112448</v>
      </c>
      <c r="L716" s="2"/>
      <c r="M716" s="9"/>
      <c r="N716" s="19">
        <v>6.7</v>
      </c>
      <c r="O716" s="19"/>
      <c r="P716" s="19"/>
      <c r="Q716" s="2"/>
      <c r="R716" s="2"/>
      <c r="S716" s="2"/>
      <c r="T716" s="2"/>
      <c r="U716" s="2"/>
      <c r="V716" s="2"/>
      <c r="W716" s="2"/>
      <c r="X716" s="9"/>
      <c r="Y716" s="9"/>
      <c r="Z716" s="9"/>
      <c r="AA716" s="9"/>
      <c r="AB716" s="9"/>
      <c r="AC716" s="2"/>
      <c r="AD716" s="9"/>
      <c r="AE716" s="9"/>
      <c r="AF716" s="2"/>
      <c r="AG716" s="9"/>
      <c r="AH716" s="9"/>
      <c r="AI716" s="9"/>
      <c r="AJ716" s="9"/>
      <c r="AK716" s="9"/>
      <c r="AL716" s="9"/>
      <c r="AM716" s="15"/>
      <c r="AN716" s="9"/>
      <c r="AO716" s="9"/>
      <c r="AP716" s="9"/>
      <c r="AQ716" s="2"/>
      <c r="AR716" s="2"/>
      <c r="AS716" s="2"/>
      <c r="AT716" s="2"/>
      <c r="AU716" s="2"/>
      <c r="AV716" s="2"/>
      <c r="AW716" s="2"/>
      <c r="AX716" s="9"/>
      <c r="AY716" s="2"/>
      <c r="AZ716" s="2"/>
      <c r="BA716" s="2"/>
      <c r="BB716" s="9"/>
      <c r="BC716" s="19"/>
      <c r="BD716" s="2"/>
      <c r="BE716" s="2"/>
      <c r="BF716" s="19"/>
      <c r="BG716" s="19"/>
      <c r="BH716" s="19"/>
      <c r="BI716" s="19"/>
      <c r="BJ716" s="19"/>
      <c r="BK716" s="19"/>
      <c r="BL716" s="19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9"/>
      <c r="BX716" s="2"/>
      <c r="BY716" s="2"/>
      <c r="BZ716" s="9"/>
      <c r="CA716" s="2"/>
      <c r="CB716" s="2"/>
      <c r="CC716" s="2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</row>
    <row r="717" spans="1:152" hidden="1" x14ac:dyDescent="0.45">
      <c r="A717" t="s">
        <v>129</v>
      </c>
      <c r="C717" s="1">
        <v>39854</v>
      </c>
      <c r="D717" s="2"/>
      <c r="E717" s="1"/>
      <c r="G717">
        <v>34</v>
      </c>
      <c r="H717" t="s">
        <v>106</v>
      </c>
      <c r="I717" s="19">
        <v>8.3000000000000007</v>
      </c>
      <c r="J717">
        <v>750</v>
      </c>
      <c r="K717" s="2">
        <f t="shared" si="9"/>
        <v>160.64257028112448</v>
      </c>
      <c r="L717" s="2"/>
      <c r="M717" s="9"/>
      <c r="N717" s="19">
        <v>7.95</v>
      </c>
      <c r="O717" s="19"/>
      <c r="P717" s="19"/>
      <c r="Q717" s="2"/>
      <c r="R717" s="2"/>
      <c r="S717" s="2"/>
      <c r="T717" s="2"/>
      <c r="U717" s="2"/>
      <c r="V717" s="2"/>
      <c r="W717" s="2"/>
      <c r="X717" s="9"/>
      <c r="Y717" s="9"/>
      <c r="Z717" s="9"/>
      <c r="AA717" s="9"/>
      <c r="AB717" s="9"/>
      <c r="AC717" s="2"/>
      <c r="AD717" s="9"/>
      <c r="AE717" s="9"/>
      <c r="AF717" s="2"/>
      <c r="AG717" s="9"/>
      <c r="AH717" s="9"/>
      <c r="AI717" s="9"/>
      <c r="AJ717" s="9"/>
      <c r="AK717" s="9"/>
      <c r="AL717" s="9"/>
      <c r="AM717" s="15"/>
      <c r="AN717" s="9"/>
      <c r="AO717" s="9"/>
      <c r="AP717" s="9"/>
      <c r="AQ717" s="2"/>
      <c r="AR717" s="2"/>
      <c r="AS717" s="2"/>
      <c r="AT717" s="2"/>
      <c r="AU717" s="2"/>
      <c r="AV717" s="2"/>
      <c r="AW717" s="2"/>
      <c r="AX717" s="9"/>
      <c r="AY717" s="2"/>
      <c r="AZ717" s="2"/>
      <c r="BA717" s="2"/>
      <c r="BB717" s="9"/>
      <c r="BC717" s="19"/>
      <c r="BD717" s="2"/>
      <c r="BE717" s="2"/>
      <c r="BF717" s="19"/>
      <c r="BG717" s="19"/>
      <c r="BH717" s="19"/>
      <c r="BI717" s="19"/>
      <c r="BJ717" s="19"/>
      <c r="BK717" s="19"/>
      <c r="BL717" s="19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9"/>
      <c r="BX717" s="2"/>
      <c r="BY717" s="2"/>
      <c r="BZ717" s="9"/>
      <c r="CA717" s="2"/>
      <c r="CB717" s="2"/>
      <c r="CC717" s="2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</row>
    <row r="718" spans="1:152" hidden="1" x14ac:dyDescent="0.45">
      <c r="A718" t="s">
        <v>129</v>
      </c>
      <c r="C718" s="1">
        <v>39860</v>
      </c>
      <c r="D718" s="2"/>
      <c r="E718" s="1"/>
      <c r="G718">
        <v>40</v>
      </c>
      <c r="H718" t="s">
        <v>106</v>
      </c>
      <c r="I718" s="19">
        <v>8.3000000000000007</v>
      </c>
      <c r="J718">
        <v>750</v>
      </c>
      <c r="K718" s="2">
        <f t="shared" si="9"/>
        <v>160.64257028112448</v>
      </c>
      <c r="L718" s="2"/>
      <c r="M718" s="9"/>
      <c r="N718" s="19">
        <v>11.35</v>
      </c>
      <c r="O718" s="19"/>
      <c r="P718" s="19"/>
      <c r="Q718" s="2"/>
      <c r="R718" s="2"/>
      <c r="S718" s="2"/>
      <c r="T718" s="2"/>
      <c r="U718" s="2"/>
      <c r="V718" s="2"/>
      <c r="W718" s="2"/>
      <c r="X718" s="9"/>
      <c r="Y718" s="9"/>
      <c r="Z718" s="9"/>
      <c r="AA718" s="9"/>
      <c r="AB718" s="9"/>
      <c r="AC718" s="2"/>
      <c r="AD718" s="9"/>
      <c r="AE718" s="9"/>
      <c r="AF718" s="2"/>
      <c r="AG718" s="9"/>
      <c r="AH718" s="9"/>
      <c r="AI718" s="9"/>
      <c r="AJ718" s="9"/>
      <c r="AK718" s="9"/>
      <c r="AL718" s="9"/>
      <c r="AM718" s="15"/>
      <c r="AN718" s="9"/>
      <c r="AO718" s="9"/>
      <c r="AP718" s="9"/>
      <c r="AQ718" s="2"/>
      <c r="AR718" s="2"/>
      <c r="AS718" s="2"/>
      <c r="AT718" s="2"/>
      <c r="AU718" s="2"/>
      <c r="AV718" s="2"/>
      <c r="AW718" s="2"/>
      <c r="AX718" s="9"/>
      <c r="AY718" s="2"/>
      <c r="AZ718" s="2"/>
      <c r="BA718" s="2"/>
      <c r="BB718" s="9"/>
      <c r="BC718" s="19"/>
      <c r="BD718" s="2"/>
      <c r="BE718" s="2"/>
      <c r="BF718" s="19"/>
      <c r="BG718" s="19"/>
      <c r="BH718" s="19"/>
      <c r="BI718" s="19"/>
      <c r="BJ718" s="19"/>
      <c r="BK718" s="19"/>
      <c r="BL718" s="19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9"/>
      <c r="BX718" s="2"/>
      <c r="BY718" s="2"/>
      <c r="BZ718" s="9"/>
      <c r="CA718" s="2"/>
      <c r="CB718" s="2"/>
      <c r="CC718" s="2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</row>
    <row r="719" spans="1:152" hidden="1" x14ac:dyDescent="0.45">
      <c r="A719" t="s">
        <v>129</v>
      </c>
      <c r="C719" s="1">
        <v>39864</v>
      </c>
      <c r="D719" s="2"/>
      <c r="E719" s="1"/>
      <c r="G719">
        <v>44</v>
      </c>
      <c r="H719" t="s">
        <v>106</v>
      </c>
      <c r="I719" s="19">
        <v>8.3000000000000007</v>
      </c>
      <c r="J719">
        <v>750</v>
      </c>
      <c r="K719" s="2">
        <f t="shared" si="9"/>
        <v>160.64257028112448</v>
      </c>
      <c r="L719" s="2"/>
      <c r="M719" s="9"/>
      <c r="N719" s="9"/>
      <c r="O719" s="9"/>
      <c r="P719" s="9"/>
      <c r="Q719" s="2"/>
      <c r="R719" s="2"/>
      <c r="S719" s="2"/>
      <c r="T719" s="2"/>
      <c r="U719" s="2"/>
      <c r="V719" s="2"/>
      <c r="W719" s="2"/>
      <c r="X719" s="9"/>
      <c r="Y719" s="9"/>
      <c r="Z719" s="9"/>
      <c r="AA719" s="9"/>
      <c r="AB719" s="9"/>
      <c r="AC719" s="2"/>
      <c r="AD719" s="9"/>
      <c r="AE719" s="9"/>
      <c r="AF719" s="2"/>
      <c r="AG719" s="9">
        <v>0.74413836679319867</v>
      </c>
      <c r="AH719" s="9"/>
      <c r="AI719" s="9"/>
      <c r="AJ719" s="9"/>
      <c r="AK719" s="9"/>
      <c r="AL719" s="9"/>
      <c r="AM719" s="15"/>
      <c r="AN719" s="9"/>
      <c r="AO719" s="9"/>
      <c r="AP719" s="9"/>
      <c r="AQ719" s="2">
        <v>0</v>
      </c>
      <c r="AR719" s="2"/>
      <c r="AS719" s="2">
        <v>0</v>
      </c>
      <c r="AT719" s="2"/>
      <c r="AU719" s="2">
        <v>0</v>
      </c>
      <c r="AV719" s="2">
        <v>0</v>
      </c>
      <c r="AW719" s="2"/>
      <c r="AX719" s="9"/>
      <c r="AY719" s="2"/>
      <c r="AZ719" s="2"/>
      <c r="BA719" s="2"/>
      <c r="BB719" s="9"/>
      <c r="BC719" s="19"/>
      <c r="BD719" s="2"/>
      <c r="BE719" s="2"/>
      <c r="BF719" s="19"/>
      <c r="BG719" s="19"/>
      <c r="BH719" s="19"/>
      <c r="BI719" s="19"/>
      <c r="BJ719" s="19"/>
      <c r="BK719" s="19"/>
      <c r="BL719" s="19"/>
      <c r="BM719" s="2">
        <v>0</v>
      </c>
      <c r="BN719" s="2">
        <v>0</v>
      </c>
      <c r="BO719" s="2">
        <v>0</v>
      </c>
      <c r="BP719" s="2">
        <v>0</v>
      </c>
      <c r="BQ719" s="2"/>
      <c r="BR719" s="2"/>
      <c r="BS719" s="2"/>
      <c r="BT719" s="2"/>
      <c r="BU719" s="2">
        <v>0</v>
      </c>
      <c r="BV719" s="2"/>
      <c r="BW719" s="9"/>
      <c r="BX719" s="2"/>
      <c r="BY719" s="2"/>
      <c r="BZ719" s="9"/>
      <c r="CA719" s="2"/>
      <c r="CB719" s="2"/>
      <c r="CC719" s="2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</row>
    <row r="720" spans="1:152" hidden="1" x14ac:dyDescent="0.45">
      <c r="A720" t="s">
        <v>129</v>
      </c>
      <c r="C720" s="1">
        <v>39869</v>
      </c>
      <c r="D720" s="2"/>
      <c r="E720" s="1"/>
      <c r="G720">
        <v>49</v>
      </c>
      <c r="H720" t="s">
        <v>106</v>
      </c>
      <c r="I720" s="19">
        <v>8.3000000000000007</v>
      </c>
      <c r="J720">
        <v>750</v>
      </c>
      <c r="K720" s="2">
        <f t="shared" si="9"/>
        <v>160.64257028112448</v>
      </c>
      <c r="L720" s="2"/>
      <c r="M720" s="9"/>
      <c r="N720" s="19">
        <v>13.4</v>
      </c>
      <c r="O720" s="19"/>
      <c r="P720" s="19"/>
      <c r="Q720" s="2"/>
      <c r="R720" s="2"/>
      <c r="S720" s="2"/>
      <c r="T720" s="2"/>
      <c r="U720" s="2"/>
      <c r="V720" s="2"/>
      <c r="W720" s="2"/>
      <c r="X720" s="9"/>
      <c r="Y720" s="9"/>
      <c r="Z720" s="9"/>
      <c r="AA720" s="9"/>
      <c r="AB720" s="9"/>
      <c r="AC720" s="2"/>
      <c r="AD720" s="9"/>
      <c r="AE720" s="9"/>
      <c r="AF720" s="2"/>
      <c r="AG720" s="9"/>
      <c r="AH720" s="9"/>
      <c r="AI720" s="9"/>
      <c r="AJ720" s="9"/>
      <c r="AK720" s="9"/>
      <c r="AL720" s="9"/>
      <c r="AM720" s="15"/>
      <c r="AN720" s="9"/>
      <c r="AO720" s="9"/>
      <c r="AP720" s="9"/>
      <c r="AQ720" s="2"/>
      <c r="AR720" s="2"/>
      <c r="AS720" s="2"/>
      <c r="AT720" s="2"/>
      <c r="AU720" s="2"/>
      <c r="AV720" s="2"/>
      <c r="AW720" s="2"/>
      <c r="AX720" s="9"/>
      <c r="AY720" s="2"/>
      <c r="AZ720" s="2"/>
      <c r="BA720" s="2"/>
      <c r="BB720" s="9"/>
      <c r="BC720" s="19"/>
      <c r="BD720" s="2"/>
      <c r="BE720" s="2"/>
      <c r="BF720" s="19"/>
      <c r="BG720" s="19"/>
      <c r="BH720" s="19"/>
      <c r="BI720" s="19"/>
      <c r="BJ720" s="19"/>
      <c r="BK720" s="19"/>
      <c r="BL720" s="19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9"/>
      <c r="BX720" s="2"/>
      <c r="BY720" s="2"/>
      <c r="BZ720" s="9"/>
      <c r="CA720" s="2"/>
      <c r="CB720" s="2"/>
      <c r="CC720" s="2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</row>
    <row r="721" spans="1:152" hidden="1" x14ac:dyDescent="0.45">
      <c r="A721" t="s">
        <v>129</v>
      </c>
      <c r="C721" s="1">
        <v>39874</v>
      </c>
      <c r="D721" s="2"/>
      <c r="E721" s="1"/>
      <c r="G721">
        <v>54</v>
      </c>
      <c r="H721" t="s">
        <v>106</v>
      </c>
      <c r="I721" s="19">
        <v>8.3000000000000007</v>
      </c>
      <c r="J721">
        <v>750</v>
      </c>
      <c r="K721" s="2">
        <f t="shared" si="9"/>
        <v>160.64257028112448</v>
      </c>
      <c r="L721" s="2"/>
      <c r="M721" s="9"/>
      <c r="N721" s="19">
        <v>13.3</v>
      </c>
      <c r="O721" s="19"/>
      <c r="P721" s="19"/>
      <c r="Q721" s="2"/>
      <c r="R721" s="2"/>
      <c r="S721" s="2"/>
      <c r="T721" s="2"/>
      <c r="U721" s="2"/>
      <c r="V721" s="2"/>
      <c r="W721" s="2"/>
      <c r="X721" s="9"/>
      <c r="Y721" s="9"/>
      <c r="Z721" s="9"/>
      <c r="AA721" s="9"/>
      <c r="AB721" s="9"/>
      <c r="AC721" s="2">
        <v>96.823934968271985</v>
      </c>
      <c r="AD721" s="9"/>
      <c r="AE721" s="9"/>
      <c r="AF721" s="2">
        <v>95.081660779703469</v>
      </c>
      <c r="AG721" s="9">
        <v>1.2904647940390224</v>
      </c>
      <c r="AH721" s="9"/>
      <c r="AI721" s="9"/>
      <c r="AJ721" s="9"/>
      <c r="AK721" s="9"/>
      <c r="AL721" s="9"/>
      <c r="AM721" s="15">
        <f>AG721/AF721</f>
        <v>1.3572173471274604E-2</v>
      </c>
      <c r="AN721" s="9"/>
      <c r="AO721" s="9"/>
      <c r="AP721" s="9"/>
      <c r="AQ721" s="2">
        <v>5.6336837439174463</v>
      </c>
      <c r="AR721" s="2"/>
      <c r="AS721" s="2">
        <v>0</v>
      </c>
      <c r="AT721" s="2"/>
      <c r="AU721" s="2">
        <v>0</v>
      </c>
      <c r="AV721" s="2">
        <v>0</v>
      </c>
      <c r="AW721" s="2">
        <v>5.6336837439174463</v>
      </c>
      <c r="AX721" s="9"/>
      <c r="AY721" s="2"/>
      <c r="AZ721" s="2">
        <f>AC721+AF721+AW721</f>
        <v>197.5392794918929</v>
      </c>
      <c r="BA721" s="2"/>
      <c r="BB721" s="9">
        <f>AW721/AZ721</f>
        <v>2.851930896178375E-2</v>
      </c>
      <c r="BC721" s="19"/>
      <c r="BD721" s="2"/>
      <c r="BE721" s="2"/>
      <c r="BF721" s="19"/>
      <c r="BG721" s="19"/>
      <c r="BH721" s="19"/>
      <c r="BI721" s="19"/>
      <c r="BJ721" s="9">
        <f>AC721/AZ721</f>
        <v>0.49015028918461601</v>
      </c>
      <c r="BK721" s="9">
        <f>AF721/AZ721</f>
        <v>0.48133040185360026</v>
      </c>
      <c r="BL721" s="9">
        <f>AW721/AZ721</f>
        <v>2.851930896178375E-2</v>
      </c>
      <c r="BM721" s="2">
        <v>113.69490868413662</v>
      </c>
      <c r="BN721" s="2">
        <v>113.69490868413662</v>
      </c>
      <c r="BO721" s="2">
        <v>0</v>
      </c>
      <c r="BP721" s="2">
        <v>0</v>
      </c>
      <c r="BQ721" s="2"/>
      <c r="BR721" s="2"/>
      <c r="BS721" s="2"/>
      <c r="BT721" s="2"/>
      <c r="BU721" s="2">
        <v>0</v>
      </c>
      <c r="BV721" s="2"/>
      <c r="BW721" s="9"/>
      <c r="BX721" s="2"/>
      <c r="BY721" s="2"/>
      <c r="BZ721" s="9"/>
      <c r="CA721" s="2"/>
      <c r="CB721" s="2"/>
      <c r="CC721" s="2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</row>
    <row r="722" spans="1:152" hidden="1" x14ac:dyDescent="0.45">
      <c r="A722" t="s">
        <v>129</v>
      </c>
      <c r="C722" s="1">
        <v>39877</v>
      </c>
      <c r="D722" s="2">
        <v>4</v>
      </c>
      <c r="E722" t="s">
        <v>195</v>
      </c>
      <c r="F722" t="s">
        <v>13</v>
      </c>
      <c r="G722">
        <v>57</v>
      </c>
      <c r="H722" t="s">
        <v>106</v>
      </c>
      <c r="I722" s="19">
        <v>8.3000000000000007</v>
      </c>
      <c r="J722">
        <v>750</v>
      </c>
      <c r="K722" s="2">
        <f t="shared" si="9"/>
        <v>160.64257028112448</v>
      </c>
      <c r="L722" s="2"/>
      <c r="M722" s="9"/>
      <c r="N722" s="9"/>
      <c r="O722" s="9"/>
      <c r="P722" s="9"/>
      <c r="Q722" s="2"/>
      <c r="R722" s="2"/>
      <c r="S722" s="2">
        <v>57</v>
      </c>
      <c r="T722" s="2"/>
      <c r="U722" s="2"/>
      <c r="V722" s="2"/>
      <c r="W722" s="2"/>
      <c r="X722" s="9"/>
      <c r="Y722" s="9"/>
      <c r="Z722" s="9"/>
      <c r="AA722" s="9"/>
      <c r="AB722" s="9"/>
      <c r="AC722" s="2"/>
      <c r="AD722" s="9"/>
      <c r="AE722" s="9"/>
      <c r="AF722" s="2"/>
      <c r="AG722" s="9"/>
      <c r="AH722" s="9"/>
      <c r="AI722" s="9"/>
      <c r="AJ722" s="9"/>
      <c r="AK722" s="9"/>
      <c r="AL722" s="9"/>
      <c r="AM722" s="15"/>
      <c r="AN722" s="9"/>
      <c r="AO722" s="9"/>
      <c r="AP722" s="9"/>
      <c r="AQ722" s="2"/>
      <c r="AR722" s="2"/>
      <c r="AS722" s="2"/>
      <c r="AT722" s="2"/>
      <c r="AU722" s="2"/>
      <c r="AV722" s="2"/>
      <c r="AW722" s="2"/>
      <c r="AX722" s="9"/>
      <c r="AY722" s="2"/>
      <c r="AZ722" s="2"/>
      <c r="BA722" s="2"/>
      <c r="BB722" s="9"/>
      <c r="BC722" s="19"/>
      <c r="BD722" s="2"/>
      <c r="BE722" s="2"/>
      <c r="BF722" s="19"/>
      <c r="BG722" s="19"/>
      <c r="BH722" s="19"/>
      <c r="BI722" s="19"/>
      <c r="BJ722" s="19"/>
      <c r="BK722" s="19"/>
      <c r="BL722" s="19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9"/>
      <c r="BX722" s="2"/>
      <c r="BY722" s="2"/>
      <c r="BZ722" s="9"/>
      <c r="CA722" s="2"/>
      <c r="CB722" s="2"/>
      <c r="CC722" s="2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</row>
    <row r="723" spans="1:152" hidden="1" x14ac:dyDescent="0.45">
      <c r="A723" t="s">
        <v>129</v>
      </c>
      <c r="C723" s="1">
        <v>39884</v>
      </c>
      <c r="D723" s="2"/>
      <c r="E723" s="1"/>
      <c r="G723">
        <v>64</v>
      </c>
      <c r="H723" t="s">
        <v>106</v>
      </c>
      <c r="I723" s="19">
        <v>8.3000000000000007</v>
      </c>
      <c r="J723">
        <v>750</v>
      </c>
      <c r="K723" s="2">
        <f t="shared" si="9"/>
        <v>160.64257028112448</v>
      </c>
      <c r="L723" s="2"/>
      <c r="M723" s="9"/>
      <c r="N723" s="19">
        <v>17.05</v>
      </c>
      <c r="O723" s="19"/>
      <c r="P723" s="19"/>
      <c r="Q723" s="2"/>
      <c r="R723" s="2"/>
      <c r="S723" s="2"/>
      <c r="T723" s="2"/>
      <c r="U723" s="2"/>
      <c r="V723" s="2"/>
      <c r="W723" s="2"/>
      <c r="X723" s="9"/>
      <c r="Y723" s="9"/>
      <c r="Z723" s="9"/>
      <c r="AA723" s="9"/>
      <c r="AB723" s="9"/>
      <c r="AC723" s="2"/>
      <c r="AD723" s="9"/>
      <c r="AE723" s="9"/>
      <c r="AF723" s="2"/>
      <c r="AG723" s="9"/>
      <c r="AH723" s="9"/>
      <c r="AI723" s="9"/>
      <c r="AJ723" s="9"/>
      <c r="AK723" s="9"/>
      <c r="AL723" s="9"/>
      <c r="AM723" s="15"/>
      <c r="AN723" s="9"/>
      <c r="AO723" s="9"/>
      <c r="AP723" s="9"/>
      <c r="AQ723" s="2"/>
      <c r="AR723" s="2"/>
      <c r="AS723" s="2"/>
      <c r="AT723" s="2"/>
      <c r="AU723" s="2"/>
      <c r="AV723" s="2"/>
      <c r="AW723" s="2"/>
      <c r="AX723" s="9"/>
      <c r="AY723" s="2"/>
      <c r="AZ723" s="2"/>
      <c r="BA723" s="2"/>
      <c r="BB723" s="9"/>
      <c r="BC723" s="19"/>
      <c r="BD723" s="2"/>
      <c r="BE723" s="2"/>
      <c r="BF723" s="19"/>
      <c r="BG723" s="19"/>
      <c r="BH723" s="19"/>
      <c r="BI723" s="19"/>
      <c r="BJ723" s="19"/>
      <c r="BK723" s="19"/>
      <c r="BL723" s="19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9"/>
      <c r="BX723" s="2"/>
      <c r="BY723" s="2"/>
      <c r="BZ723" s="9"/>
      <c r="CA723" s="2"/>
      <c r="CB723" s="2"/>
      <c r="CC723" s="2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</row>
    <row r="724" spans="1:152" hidden="1" x14ac:dyDescent="0.45">
      <c r="A724" t="s">
        <v>129</v>
      </c>
      <c r="C724" s="1">
        <v>39890</v>
      </c>
      <c r="D724" s="2"/>
      <c r="E724" s="1"/>
      <c r="G724">
        <v>70</v>
      </c>
      <c r="H724" t="s">
        <v>106</v>
      </c>
      <c r="I724" s="19">
        <v>8.3000000000000007</v>
      </c>
      <c r="J724">
        <v>750</v>
      </c>
      <c r="K724" s="2">
        <f t="shared" si="9"/>
        <v>160.64257028112448</v>
      </c>
      <c r="L724" s="2"/>
      <c r="M724" s="9"/>
      <c r="N724" s="19">
        <v>17.3</v>
      </c>
      <c r="O724" s="19"/>
      <c r="P724" s="19"/>
      <c r="Q724" s="2"/>
      <c r="R724" s="2"/>
      <c r="S724" s="2"/>
      <c r="T724" s="2"/>
      <c r="U724" s="2"/>
      <c r="V724" s="2"/>
      <c r="W724" s="2"/>
      <c r="X724" s="9"/>
      <c r="Y724" s="9"/>
      <c r="Z724" s="9"/>
      <c r="AA724" s="9"/>
      <c r="AB724" s="9"/>
      <c r="AC724" s="2">
        <v>237.65654515829016</v>
      </c>
      <c r="AD724" s="9"/>
      <c r="AE724" s="9"/>
      <c r="AF724" s="2">
        <v>163.68675509565853</v>
      </c>
      <c r="AG724" s="9">
        <v>2.5592784832383733</v>
      </c>
      <c r="AH724" s="9"/>
      <c r="AI724" s="9"/>
      <c r="AJ724" s="9"/>
      <c r="AK724" s="9"/>
      <c r="AL724" s="9"/>
      <c r="AM724" s="15">
        <f>AG724/AF724</f>
        <v>1.5635220343531955E-2</v>
      </c>
      <c r="AN724" s="9"/>
      <c r="AO724" s="9"/>
      <c r="AP724" s="9"/>
      <c r="AQ724" s="2">
        <v>36.924394425646092</v>
      </c>
      <c r="AR724" s="2"/>
      <c r="AS724" s="2">
        <v>7.2823603331822424</v>
      </c>
      <c r="AT724" s="2"/>
      <c r="AU724" s="2">
        <v>0</v>
      </c>
      <c r="AV724" s="2">
        <v>0</v>
      </c>
      <c r="AW724" s="2">
        <v>44.206754758828332</v>
      </c>
      <c r="AX724" s="9"/>
      <c r="AY724" s="2"/>
      <c r="AZ724" s="2">
        <f>AC724+AF724+AW724</f>
        <v>445.55005501277697</v>
      </c>
      <c r="BA724" s="2"/>
      <c r="BB724" s="9">
        <f>AW724/AZ724</f>
        <v>9.9218380205475729E-2</v>
      </c>
      <c r="BC724" s="19"/>
      <c r="BD724" s="2"/>
      <c r="BE724" s="2"/>
      <c r="BF724" s="19"/>
      <c r="BG724" s="19"/>
      <c r="BH724" s="19"/>
      <c r="BI724" s="19"/>
      <c r="BJ724" s="9">
        <f>AC724/AZ724</f>
        <v>0.53340032726844777</v>
      </c>
      <c r="BK724" s="9">
        <f>AF724/AZ724</f>
        <v>0.3673812925260766</v>
      </c>
      <c r="BL724" s="9">
        <f>AW724/AZ724</f>
        <v>9.9218380205475729E-2</v>
      </c>
      <c r="BM724" s="2">
        <v>358.59870852230875</v>
      </c>
      <c r="BN724" s="2">
        <v>342.18311665671837</v>
      </c>
      <c r="BO724" s="2">
        <v>16.4155918655904</v>
      </c>
      <c r="BP724" s="2">
        <v>0</v>
      </c>
      <c r="BQ724" s="2"/>
      <c r="BR724" s="2"/>
      <c r="BS724" s="2"/>
      <c r="BT724" s="2"/>
      <c r="BU724" s="2">
        <v>0</v>
      </c>
      <c r="BV724" s="2"/>
      <c r="BW724" s="9"/>
      <c r="BX724" s="2"/>
      <c r="BY724" s="2"/>
      <c r="BZ724" s="9"/>
      <c r="CA724" s="2"/>
      <c r="CB724" s="2"/>
      <c r="CC724" s="2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</row>
    <row r="725" spans="1:152" hidden="1" x14ac:dyDescent="0.45">
      <c r="A725" t="s">
        <v>129</v>
      </c>
      <c r="C725" s="1">
        <v>39895</v>
      </c>
      <c r="D725" s="2"/>
      <c r="E725" s="1"/>
      <c r="G725">
        <v>75</v>
      </c>
      <c r="H725" t="s">
        <v>106</v>
      </c>
      <c r="I725" s="19">
        <v>8.3000000000000007</v>
      </c>
      <c r="J725">
        <v>750</v>
      </c>
      <c r="K725" s="2">
        <f t="shared" si="9"/>
        <v>160.64257028112448</v>
      </c>
      <c r="L725" s="2"/>
      <c r="M725" s="9"/>
      <c r="N725" s="19">
        <v>19.5</v>
      </c>
      <c r="O725" s="19"/>
      <c r="P725" s="19"/>
      <c r="Q725" s="2"/>
      <c r="R725" s="2"/>
      <c r="S725" s="2"/>
      <c r="T725" s="2"/>
      <c r="U725" s="2"/>
      <c r="V725" s="2"/>
      <c r="W725" s="2"/>
      <c r="X725" s="9"/>
      <c r="Y725" s="9"/>
      <c r="Z725" s="9"/>
      <c r="AA725" s="9"/>
      <c r="AB725" s="9"/>
      <c r="AC725" s="2"/>
      <c r="AD725" s="9"/>
      <c r="AE725" s="9"/>
      <c r="AF725" s="2"/>
      <c r="AG725" s="9"/>
      <c r="AH725" s="9"/>
      <c r="AI725" s="9"/>
      <c r="AJ725" s="9"/>
      <c r="AK725" s="9"/>
      <c r="AL725" s="9"/>
      <c r="AM725" s="15"/>
      <c r="AN725" s="9"/>
      <c r="AO725" s="9"/>
      <c r="AP725" s="9"/>
      <c r="AQ725" s="2"/>
      <c r="AR725" s="2"/>
      <c r="AS725" s="2"/>
      <c r="AT725" s="2"/>
      <c r="AU725" s="2"/>
      <c r="AV725" s="2"/>
      <c r="AW725" s="2"/>
      <c r="AX725" s="9"/>
      <c r="AY725" s="2"/>
      <c r="AZ725" s="2"/>
      <c r="BA725" s="2"/>
      <c r="BB725" s="9"/>
      <c r="BC725" s="19"/>
      <c r="BD725" s="2"/>
      <c r="BE725" s="2"/>
      <c r="BF725" s="19"/>
      <c r="BG725" s="19"/>
      <c r="BH725" s="19"/>
      <c r="BI725" s="19"/>
      <c r="BJ725" s="19"/>
      <c r="BK725" s="19"/>
      <c r="BL725" s="19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9"/>
      <c r="BX725" s="2"/>
      <c r="BY725" s="2"/>
      <c r="BZ725" s="9"/>
      <c r="CA725" s="2"/>
      <c r="CB725" s="2"/>
      <c r="CC725" s="2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</row>
    <row r="726" spans="1:152" hidden="1" x14ac:dyDescent="0.45">
      <c r="A726" t="s">
        <v>129</v>
      </c>
      <c r="C726" s="1">
        <v>39903</v>
      </c>
      <c r="D726" s="2">
        <v>6</v>
      </c>
      <c r="E726" s="1" t="s">
        <v>229</v>
      </c>
      <c r="F726" t="s">
        <v>78</v>
      </c>
      <c r="G726">
        <v>83</v>
      </c>
      <c r="H726" t="s">
        <v>106</v>
      </c>
      <c r="I726" s="19">
        <v>8.3000000000000007</v>
      </c>
      <c r="J726">
        <v>750</v>
      </c>
      <c r="K726" s="2">
        <f t="shared" si="9"/>
        <v>160.64257028112448</v>
      </c>
      <c r="L726" s="2"/>
      <c r="M726" s="9"/>
      <c r="N726" s="19">
        <v>21.5</v>
      </c>
      <c r="O726" s="19"/>
      <c r="P726" s="19"/>
      <c r="Q726" s="2"/>
      <c r="R726" s="2"/>
      <c r="S726" s="2"/>
      <c r="T726" s="2"/>
      <c r="U726" s="2"/>
      <c r="V726" s="2"/>
      <c r="W726" s="2"/>
      <c r="X726" s="9"/>
      <c r="Y726" s="9"/>
      <c r="Z726" s="9"/>
      <c r="AA726" s="9"/>
      <c r="AB726" s="9"/>
      <c r="AC726" s="2">
        <v>356.48109155768475</v>
      </c>
      <c r="AD726" s="9"/>
      <c r="AE726" s="9"/>
      <c r="AF726" s="2">
        <v>213.3305981956612</v>
      </c>
      <c r="AG726" s="9">
        <v>3.0479750852895298</v>
      </c>
      <c r="AH726" s="9"/>
      <c r="AI726" s="9"/>
      <c r="AJ726" s="9"/>
      <c r="AK726" s="9"/>
      <c r="AL726" s="9"/>
      <c r="AM726" s="15">
        <f>AG726/AF726</f>
        <v>1.4287566392581001E-2</v>
      </c>
      <c r="AN726" s="9"/>
      <c r="AO726" s="9"/>
      <c r="AP726" s="9"/>
      <c r="AQ726" s="2">
        <v>36.911638089338652</v>
      </c>
      <c r="AR726" s="2"/>
      <c r="AS726" s="2">
        <v>82.298721054044279</v>
      </c>
      <c r="AT726" s="2"/>
      <c r="AU726" s="2">
        <v>0</v>
      </c>
      <c r="AV726" s="2">
        <v>0</v>
      </c>
      <c r="AW726" s="2">
        <v>119.21035914338293</v>
      </c>
      <c r="AX726" s="9"/>
      <c r="AY726" s="2"/>
      <c r="AZ726" s="2">
        <f>AC726+AF726+AW726</f>
        <v>689.02204889672885</v>
      </c>
      <c r="BA726" s="2"/>
      <c r="BB726" s="9">
        <f>AW726/AZ726</f>
        <v>0.17301385250916734</v>
      </c>
      <c r="BC726" s="19"/>
      <c r="BD726" s="2"/>
      <c r="BE726" s="2"/>
      <c r="BF726" s="19"/>
      <c r="BG726" s="19"/>
      <c r="BH726" s="19"/>
      <c r="BI726" s="19"/>
      <c r="BJ726" s="9">
        <f>AC726/AZ726</f>
        <v>0.5173725458111057</v>
      </c>
      <c r="BK726" s="9">
        <f>AF726/AZ726</f>
        <v>0.30961360167972701</v>
      </c>
      <c r="BL726" s="9">
        <f>AW726/AZ726</f>
        <v>0.17301385250916734</v>
      </c>
      <c r="BM726" s="2">
        <v>391.52054270550661</v>
      </c>
      <c r="BN726" s="2">
        <v>286.21700922721931</v>
      </c>
      <c r="BO726" s="2">
        <v>105.30353347828732</v>
      </c>
      <c r="BP726" s="2">
        <v>0</v>
      </c>
      <c r="BQ726" s="2"/>
      <c r="BR726" s="2"/>
      <c r="BS726" s="2"/>
      <c r="BT726" s="2"/>
      <c r="BU726" s="2">
        <v>0</v>
      </c>
      <c r="BV726" s="2"/>
      <c r="BW726" s="9"/>
      <c r="BX726" s="2"/>
      <c r="BY726" s="2"/>
      <c r="BZ726" s="9"/>
      <c r="CA726" s="2"/>
      <c r="CB726" s="2"/>
      <c r="CC726" s="2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</row>
    <row r="727" spans="1:152" hidden="1" x14ac:dyDescent="0.45">
      <c r="A727" t="s">
        <v>129</v>
      </c>
      <c r="C727" s="1">
        <v>39911</v>
      </c>
      <c r="D727" s="2"/>
      <c r="E727" s="1"/>
      <c r="G727">
        <v>91</v>
      </c>
      <c r="H727" t="s">
        <v>106</v>
      </c>
      <c r="I727" s="19">
        <v>8.3000000000000007</v>
      </c>
      <c r="J727">
        <v>750</v>
      </c>
      <c r="K727" s="2">
        <f t="shared" si="9"/>
        <v>160.64257028112448</v>
      </c>
      <c r="L727" s="2"/>
      <c r="M727" s="9"/>
      <c r="N727" s="19">
        <v>20.7</v>
      </c>
      <c r="O727" s="19"/>
      <c r="P727" s="19"/>
      <c r="Q727" s="2"/>
      <c r="R727" s="2"/>
      <c r="S727" s="2"/>
      <c r="T727" s="2"/>
      <c r="U727" s="2"/>
      <c r="V727" s="2"/>
      <c r="W727" s="2"/>
      <c r="X727" s="9"/>
      <c r="Y727" s="9"/>
      <c r="Z727" s="9"/>
      <c r="AA727" s="9"/>
      <c r="AB727" s="9"/>
      <c r="AC727" s="2"/>
      <c r="AD727" s="9"/>
      <c r="AE727" s="9"/>
      <c r="AF727" s="2"/>
      <c r="AG727" s="9"/>
      <c r="AH727" s="9"/>
      <c r="AI727" s="9"/>
      <c r="AJ727" s="9"/>
      <c r="AK727" s="9"/>
      <c r="AL727" s="9"/>
      <c r="AM727" s="15"/>
      <c r="AN727" s="9"/>
      <c r="AO727" s="9"/>
      <c r="AP727" s="9"/>
      <c r="AQ727" s="2"/>
      <c r="AR727" s="2"/>
      <c r="AS727" s="2"/>
      <c r="AT727" s="2"/>
      <c r="AU727" s="2"/>
      <c r="AV727" s="2"/>
      <c r="AW727" s="2"/>
      <c r="AX727" s="9"/>
      <c r="AY727" s="2"/>
      <c r="AZ727" s="2"/>
      <c r="BA727" s="2"/>
      <c r="BB727" s="9"/>
      <c r="BC727" s="19"/>
      <c r="BD727" s="2"/>
      <c r="BE727" s="2"/>
      <c r="BF727" s="19"/>
      <c r="BG727" s="19"/>
      <c r="BH727" s="19"/>
      <c r="BI727" s="19"/>
      <c r="BJ727" s="19"/>
      <c r="BK727" s="19"/>
      <c r="BL727" s="19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9"/>
      <c r="BX727" s="2"/>
      <c r="BY727" s="2"/>
      <c r="BZ727" s="9"/>
      <c r="CA727" s="2"/>
      <c r="CB727" s="2"/>
      <c r="CC727" s="2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</row>
    <row r="728" spans="1:152" hidden="1" x14ac:dyDescent="0.45">
      <c r="A728" t="s">
        <v>129</v>
      </c>
      <c r="C728" s="1">
        <v>39919</v>
      </c>
      <c r="D728" s="2"/>
      <c r="E728" s="1"/>
      <c r="G728">
        <v>99</v>
      </c>
      <c r="H728" t="s">
        <v>106</v>
      </c>
      <c r="I728" s="19">
        <v>8.3000000000000007</v>
      </c>
      <c r="J728">
        <v>750</v>
      </c>
      <c r="K728" s="2">
        <f t="shared" si="9"/>
        <v>160.64257028112448</v>
      </c>
      <c r="L728" s="2"/>
      <c r="M728" s="9"/>
      <c r="N728" s="9"/>
      <c r="O728" s="9"/>
      <c r="P728" s="9"/>
      <c r="Q728" s="2"/>
      <c r="R728" s="2"/>
      <c r="S728" s="2"/>
      <c r="T728" s="2"/>
      <c r="U728" s="2"/>
      <c r="V728" s="2"/>
      <c r="W728" s="2"/>
      <c r="X728" s="9"/>
      <c r="Y728" s="9"/>
      <c r="Z728" s="9"/>
      <c r="AA728" s="9"/>
      <c r="AB728" s="9"/>
      <c r="AC728" s="2">
        <v>396.70223091285743</v>
      </c>
      <c r="AD728" s="9"/>
      <c r="AE728" s="9"/>
      <c r="AF728" s="2">
        <v>219.09838894883882</v>
      </c>
      <c r="AG728" s="9">
        <v>2.9344375516821732</v>
      </c>
      <c r="AH728" s="9"/>
      <c r="AI728" s="9"/>
      <c r="AJ728" s="9"/>
      <c r="AK728" s="9"/>
      <c r="AL728" s="9"/>
      <c r="AM728" s="15">
        <f>AG728/AF728</f>
        <v>1.3393241117657818E-2</v>
      </c>
      <c r="AN728" s="9"/>
      <c r="AO728" s="9"/>
      <c r="AP728" s="9"/>
      <c r="AQ728" s="2">
        <v>13.425367724135686</v>
      </c>
      <c r="AR728" s="2"/>
      <c r="AS728" s="2">
        <v>299.22601394989755</v>
      </c>
      <c r="AT728" s="2"/>
      <c r="AU728" s="2">
        <v>0</v>
      </c>
      <c r="AV728" s="2">
        <v>0</v>
      </c>
      <c r="AW728" s="2">
        <v>312.65138167403325</v>
      </c>
      <c r="AX728" s="9"/>
      <c r="AY728" s="2"/>
      <c r="AZ728" s="2">
        <f>AC728+AF728+AW728</f>
        <v>928.45200153572955</v>
      </c>
      <c r="BA728" s="2"/>
      <c r="BB728" s="9">
        <f>AW728/AZ728</f>
        <v>0.33674479796142859</v>
      </c>
      <c r="BC728" s="19"/>
      <c r="BD728" s="2"/>
      <c r="BE728" s="2"/>
      <c r="BF728" s="19"/>
      <c r="BG728" s="19"/>
      <c r="BH728" s="19"/>
      <c r="BI728" s="19"/>
      <c r="BJ728" s="9">
        <f>AC728/AZ728</f>
        <v>0.42727274027809953</v>
      </c>
      <c r="BK728" s="9">
        <f>AF728/AZ728</f>
        <v>0.2359824617604718</v>
      </c>
      <c r="BL728" s="9">
        <f>AW728/AZ728</f>
        <v>0.33674479796142859</v>
      </c>
      <c r="BM728" s="2">
        <v>172.6134195864818</v>
      </c>
      <c r="BN728" s="2">
        <v>60.372869709283151</v>
      </c>
      <c r="BO728" s="2">
        <v>112.24054987719865</v>
      </c>
      <c r="BP728" s="2">
        <v>0</v>
      </c>
      <c r="BQ728" s="2"/>
      <c r="BR728" s="2"/>
      <c r="BS728" s="2"/>
      <c r="BT728" s="2"/>
      <c r="BU728" s="2">
        <v>0</v>
      </c>
      <c r="BV728" s="2"/>
      <c r="BW728" s="9"/>
      <c r="BX728" s="2"/>
      <c r="BY728" s="2"/>
      <c r="BZ728" s="9"/>
      <c r="CA728" s="2"/>
      <c r="CB728" s="2"/>
      <c r="CC728" s="2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</row>
    <row r="729" spans="1:152" hidden="1" x14ac:dyDescent="0.45">
      <c r="A729" t="s">
        <v>129</v>
      </c>
      <c r="C729" s="1">
        <v>39928</v>
      </c>
      <c r="D729" s="2"/>
      <c r="E729" s="1"/>
      <c r="G729">
        <v>108</v>
      </c>
      <c r="H729" t="s">
        <v>106</v>
      </c>
      <c r="I729" s="19">
        <v>8.3000000000000007</v>
      </c>
      <c r="J729">
        <v>750</v>
      </c>
      <c r="K729" s="2">
        <f t="shared" si="9"/>
        <v>160.64257028112448</v>
      </c>
      <c r="L729" s="2"/>
      <c r="M729" s="9"/>
      <c r="N729" s="19">
        <v>24.2</v>
      </c>
      <c r="O729" s="19"/>
      <c r="P729" s="19"/>
      <c r="Q729" s="2"/>
      <c r="R729" s="2"/>
      <c r="S729" s="2"/>
      <c r="T729" s="2"/>
      <c r="U729" s="2"/>
      <c r="V729" s="2"/>
      <c r="W729" s="2"/>
      <c r="X729" s="9"/>
      <c r="Y729" s="9"/>
      <c r="Z729" s="9"/>
      <c r="AA729" s="9"/>
      <c r="AB729" s="9"/>
      <c r="AC729" s="2"/>
      <c r="AD729" s="9"/>
      <c r="AE729" s="9"/>
      <c r="AF729" s="2"/>
      <c r="AG729" s="9"/>
      <c r="AH729" s="9"/>
      <c r="AI729" s="9"/>
      <c r="AJ729" s="9"/>
      <c r="AK729" s="9"/>
      <c r="AL729" s="9"/>
      <c r="AM729" s="15"/>
      <c r="AN729" s="9"/>
      <c r="AO729" s="9"/>
      <c r="AP729" s="9"/>
      <c r="AQ729" s="2"/>
      <c r="AR729" s="2"/>
      <c r="AS729" s="2"/>
      <c r="AT729" s="2"/>
      <c r="AU729" s="2"/>
      <c r="AV729" s="2"/>
      <c r="AW729" s="2"/>
      <c r="AX729" s="9"/>
      <c r="AY729" s="2"/>
      <c r="AZ729" s="2"/>
      <c r="BA729" s="2"/>
      <c r="BB729" s="9"/>
      <c r="BC729" s="19"/>
      <c r="BD729" s="2"/>
      <c r="BE729" s="2"/>
      <c r="BF729" s="19"/>
      <c r="BG729" s="19"/>
      <c r="BH729" s="19"/>
      <c r="BI729" s="19"/>
      <c r="BJ729" s="19"/>
      <c r="BK729" s="19"/>
      <c r="BL729" s="19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9"/>
      <c r="BX729" s="2"/>
      <c r="BY729" s="2"/>
      <c r="BZ729" s="9"/>
      <c r="CA729" s="2"/>
      <c r="CB729" s="2"/>
      <c r="CC729" s="2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</row>
    <row r="730" spans="1:152" hidden="1" x14ac:dyDescent="0.45">
      <c r="A730" t="s">
        <v>129</v>
      </c>
      <c r="C730" s="1">
        <v>39938</v>
      </c>
      <c r="D730" s="2">
        <v>8</v>
      </c>
      <c r="E730" t="s">
        <v>197</v>
      </c>
      <c r="F730" t="s">
        <v>14</v>
      </c>
      <c r="G730">
        <v>118</v>
      </c>
      <c r="H730" t="s">
        <v>106</v>
      </c>
      <c r="I730" s="19">
        <v>8.3000000000000007</v>
      </c>
      <c r="J730">
        <v>750</v>
      </c>
      <c r="K730" s="2">
        <f t="shared" si="9"/>
        <v>160.64257028112448</v>
      </c>
      <c r="L730" s="2"/>
      <c r="M730" s="9"/>
      <c r="N730" s="9"/>
      <c r="O730" s="9"/>
      <c r="P730" s="9"/>
      <c r="Q730" s="2"/>
      <c r="R730" s="2"/>
      <c r="S730" s="2"/>
      <c r="T730" s="2"/>
      <c r="U730" s="2">
        <v>118</v>
      </c>
      <c r="V730" s="2"/>
      <c r="W730" s="2"/>
      <c r="X730" s="9"/>
      <c r="Y730" s="9"/>
      <c r="Z730" s="9"/>
      <c r="AA730" s="9"/>
      <c r="AB730" s="9"/>
      <c r="AC730" s="2">
        <v>476.691866680592</v>
      </c>
      <c r="AD730" s="9"/>
      <c r="AE730" s="9"/>
      <c r="AF730" s="2">
        <v>192.80198424875101</v>
      </c>
      <c r="AG730" s="9">
        <v>3.1049047058738437</v>
      </c>
      <c r="AH730" s="9"/>
      <c r="AI730" s="9"/>
      <c r="AJ730" s="9"/>
      <c r="AK730" s="9"/>
      <c r="AL730" s="9"/>
      <c r="AM730" s="15">
        <f>AG730/AF730</f>
        <v>1.6104111780654341E-2</v>
      </c>
      <c r="AN730" s="9"/>
      <c r="AO730" s="9"/>
      <c r="AP730" s="9"/>
      <c r="AQ730" s="2">
        <v>0</v>
      </c>
      <c r="AR730" s="2"/>
      <c r="AS730" s="2">
        <v>766.68949707923593</v>
      </c>
      <c r="AT730" s="2"/>
      <c r="AU730" s="2">
        <v>0</v>
      </c>
      <c r="AV730" s="2">
        <v>0</v>
      </c>
      <c r="AW730" s="2">
        <v>766.68949707923593</v>
      </c>
      <c r="AX730" s="9"/>
      <c r="AY730" s="2"/>
      <c r="AZ730" s="2">
        <f>AC730+AF730+AW730</f>
        <v>1436.1833480085788</v>
      </c>
      <c r="BA730" s="2"/>
      <c r="BB730" s="9">
        <f>AW730/AZ730</f>
        <v>0.53383817473049844</v>
      </c>
      <c r="BC730" s="19"/>
      <c r="BD730" s="2"/>
      <c r="BE730" s="2"/>
      <c r="BF730" s="19"/>
      <c r="BG730" s="19"/>
      <c r="BH730" s="19"/>
      <c r="BI730" s="19"/>
      <c r="BJ730" s="9">
        <f>AC730/AZ730</f>
        <v>0.33191574553595543</v>
      </c>
      <c r="BK730" s="9">
        <f>AF730/AZ730</f>
        <v>0.13424607973354621</v>
      </c>
      <c r="BL730" s="9">
        <f>AW730/AZ730</f>
        <v>0.53383817473049844</v>
      </c>
      <c r="BM730" s="2">
        <v>191.16295907481052</v>
      </c>
      <c r="BN730" s="2">
        <v>0</v>
      </c>
      <c r="BO730" s="2">
        <v>191.16295907481052</v>
      </c>
      <c r="BP730" s="2">
        <v>0</v>
      </c>
      <c r="BQ730" s="2"/>
      <c r="BR730" s="2"/>
      <c r="BS730" s="2"/>
      <c r="BT730" s="2"/>
      <c r="BU730" s="2">
        <v>0</v>
      </c>
      <c r="BV730" s="2"/>
      <c r="BW730" s="9"/>
      <c r="BX730" s="2"/>
      <c r="BY730" s="2"/>
      <c r="BZ730" s="9"/>
      <c r="CA730" s="2"/>
      <c r="CB730" s="2"/>
      <c r="CC730" s="2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</row>
    <row r="731" spans="1:152" hidden="1" x14ac:dyDescent="0.45">
      <c r="A731" t="s">
        <v>129</v>
      </c>
      <c r="C731" s="1">
        <v>39954</v>
      </c>
      <c r="D731" s="2"/>
      <c r="E731" s="1"/>
      <c r="G731">
        <v>134</v>
      </c>
      <c r="H731" t="s">
        <v>106</v>
      </c>
      <c r="I731" s="19">
        <v>8.3000000000000007</v>
      </c>
      <c r="J731">
        <v>750</v>
      </c>
      <c r="K731" s="2">
        <f t="shared" ref="K731:K794" si="10">1000000/I731/J731</f>
        <v>160.64257028112448</v>
      </c>
      <c r="L731" s="2"/>
      <c r="M731" s="9"/>
      <c r="N731" s="9"/>
      <c r="O731" s="9"/>
      <c r="P731" s="9"/>
      <c r="Q731" s="2"/>
      <c r="R731" s="2"/>
      <c r="S731" s="2"/>
      <c r="T731" s="2"/>
      <c r="U731" s="2"/>
      <c r="V731" s="2"/>
      <c r="W731" s="2"/>
      <c r="X731" s="9"/>
      <c r="Y731" s="9"/>
      <c r="Z731" s="9"/>
      <c r="AA731" s="9"/>
      <c r="AB731" s="9"/>
      <c r="AC731" s="2"/>
      <c r="AD731" s="9"/>
      <c r="AE731" s="9"/>
      <c r="AF731" s="2"/>
      <c r="AG731" s="9"/>
      <c r="AH731" s="9"/>
      <c r="AI731" s="9"/>
      <c r="AJ731" s="9"/>
      <c r="AK731" s="9"/>
      <c r="AL731" s="9"/>
      <c r="AM731" s="15"/>
      <c r="AN731" s="9"/>
      <c r="AO731" s="9"/>
      <c r="AP731" s="9"/>
      <c r="AQ731" s="2"/>
      <c r="AR731" s="2"/>
      <c r="AS731" s="2"/>
      <c r="AT731" s="2"/>
      <c r="AU731" s="2"/>
      <c r="AV731" s="2"/>
      <c r="AW731" s="2"/>
      <c r="AX731" s="9"/>
      <c r="AY731" s="2"/>
      <c r="AZ731" s="2"/>
      <c r="BA731" s="2"/>
      <c r="BB731" s="9"/>
      <c r="BC731" s="19"/>
      <c r="BD731" s="2"/>
      <c r="BE731" s="2"/>
      <c r="BF731" s="19"/>
      <c r="BG731" s="19"/>
      <c r="BH731" s="19"/>
      <c r="BI731" s="19"/>
      <c r="BJ731" s="19"/>
      <c r="BK731" s="19"/>
      <c r="BL731" s="19"/>
      <c r="BM731" s="2"/>
      <c r="BN731" s="2"/>
      <c r="BO731" s="2"/>
      <c r="BP731" s="2"/>
      <c r="BQ731" s="2"/>
      <c r="BR731" s="2"/>
      <c r="BS731" s="2"/>
      <c r="BT731" s="2"/>
      <c r="BU731" s="2"/>
      <c r="BV731" s="2">
        <v>9.1863472401823998</v>
      </c>
      <c r="BW731" s="9">
        <v>6.3087845622119811</v>
      </c>
      <c r="BX731" s="2"/>
      <c r="BY731" s="2"/>
      <c r="BZ731" s="9"/>
      <c r="CA731" s="2"/>
      <c r="CB731" s="2"/>
      <c r="CC731" s="2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</row>
    <row r="732" spans="1:152" hidden="1" x14ac:dyDescent="0.45">
      <c r="A732" t="s">
        <v>129</v>
      </c>
      <c r="C732" s="1">
        <v>39960</v>
      </c>
      <c r="D732" s="2"/>
      <c r="E732" s="1"/>
      <c r="G732">
        <v>140</v>
      </c>
      <c r="H732" t="s">
        <v>106</v>
      </c>
      <c r="I732" s="19">
        <v>8.3000000000000007</v>
      </c>
      <c r="J732">
        <v>750</v>
      </c>
      <c r="K732" s="2">
        <f t="shared" si="10"/>
        <v>160.64257028112448</v>
      </c>
      <c r="L732" s="2"/>
      <c r="M732" s="9"/>
      <c r="N732" s="9"/>
      <c r="O732" s="9"/>
      <c r="P732" s="9"/>
      <c r="Q732" s="2"/>
      <c r="R732" s="2"/>
      <c r="S732" s="2"/>
      <c r="T732" s="2"/>
      <c r="U732" s="2"/>
      <c r="V732" s="2"/>
      <c r="W732" s="2"/>
      <c r="X732" s="9"/>
      <c r="Y732" s="9"/>
      <c r="Z732" s="9"/>
      <c r="AA732" s="9"/>
      <c r="AB732" s="9"/>
      <c r="AC732" s="2"/>
      <c r="AD732" s="9"/>
      <c r="AE732" s="9"/>
      <c r="AF732" s="2"/>
      <c r="AG732" s="9"/>
      <c r="AH732" s="9"/>
      <c r="AI732" s="9"/>
      <c r="AJ732" s="9"/>
      <c r="AK732" s="9"/>
      <c r="AL732" s="9"/>
      <c r="AM732" s="15"/>
      <c r="AN732" s="9"/>
      <c r="AO732" s="9"/>
      <c r="AP732" s="9"/>
      <c r="AQ732" s="2"/>
      <c r="AR732" s="2"/>
      <c r="AS732" s="2"/>
      <c r="AT732" s="2"/>
      <c r="AU732" s="2"/>
      <c r="AV732" s="2"/>
      <c r="AW732" s="2"/>
      <c r="AX732" s="9"/>
      <c r="AY732" s="2"/>
      <c r="AZ732" s="2"/>
      <c r="BA732" s="2"/>
      <c r="BB732" s="9"/>
      <c r="BC732" s="19"/>
      <c r="BD732" s="2"/>
      <c r="BE732" s="2"/>
      <c r="BF732" s="19"/>
      <c r="BG732" s="19"/>
      <c r="BH732" s="19"/>
      <c r="BI732" s="19"/>
      <c r="BJ732" s="19"/>
      <c r="BK732" s="19"/>
      <c r="BL732" s="19"/>
      <c r="BM732" s="2"/>
      <c r="BN732" s="2"/>
      <c r="BO732" s="2"/>
      <c r="BP732" s="2"/>
      <c r="BQ732" s="2"/>
      <c r="BR732" s="2"/>
      <c r="BS732" s="2"/>
      <c r="BT732" s="2"/>
      <c r="BU732" s="2"/>
      <c r="BV732" s="2">
        <v>19.388484312257539</v>
      </c>
      <c r="BW732" s="9">
        <v>6.9614871364288513</v>
      </c>
      <c r="BX732" s="2"/>
      <c r="BY732" s="2"/>
      <c r="BZ732" s="9"/>
      <c r="CA732" s="2"/>
      <c r="CB732" s="2"/>
      <c r="CC732" s="2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</row>
    <row r="733" spans="1:152" hidden="1" x14ac:dyDescent="0.45">
      <c r="A733" t="s">
        <v>129</v>
      </c>
      <c r="C733" s="1">
        <v>39966</v>
      </c>
      <c r="D733" s="2"/>
      <c r="E733" s="1"/>
      <c r="G733">
        <v>146</v>
      </c>
      <c r="H733" t="s">
        <v>106</v>
      </c>
      <c r="I733" s="19">
        <v>8.3000000000000007</v>
      </c>
      <c r="J733">
        <v>750</v>
      </c>
      <c r="K733" s="2">
        <f t="shared" si="10"/>
        <v>160.64257028112448</v>
      </c>
      <c r="L733" s="2"/>
      <c r="M733" s="9"/>
      <c r="N733" s="9"/>
      <c r="O733" s="9"/>
      <c r="P733" s="9"/>
      <c r="Q733" s="2"/>
      <c r="R733" s="2"/>
      <c r="S733" s="2"/>
      <c r="T733" s="2"/>
      <c r="U733" s="2"/>
      <c r="V733" s="2"/>
      <c r="W733" s="2"/>
      <c r="X733" s="9"/>
      <c r="Y733" s="9"/>
      <c r="Z733" s="9"/>
      <c r="AA733" s="9"/>
      <c r="AB733" s="9"/>
      <c r="AC733" s="2">
        <v>561.83730510695761</v>
      </c>
      <c r="AD733" s="9"/>
      <c r="AE733" s="9"/>
      <c r="AF733" s="2">
        <v>162.71456885854002</v>
      </c>
      <c r="AG733" s="9">
        <v>2.4473524655878371</v>
      </c>
      <c r="AH733" s="9"/>
      <c r="AI733" s="9"/>
      <c r="AJ733" s="9"/>
      <c r="AK733" s="9"/>
      <c r="AL733" s="9"/>
      <c r="AM733" s="15">
        <f>AG733/AF733</f>
        <v>1.5040770367129844E-2</v>
      </c>
      <c r="AN733" s="9"/>
      <c r="AO733" s="9"/>
      <c r="AP733" s="9"/>
      <c r="AQ733" s="2">
        <v>0</v>
      </c>
      <c r="AR733" s="2"/>
      <c r="AS733" s="2">
        <v>702.96932722939584</v>
      </c>
      <c r="AT733" s="2"/>
      <c r="AU733" s="2">
        <v>56.433162320081252</v>
      </c>
      <c r="AV733" s="2">
        <v>392.95827244115594</v>
      </c>
      <c r="AW733" s="2">
        <v>1152.3607619906329</v>
      </c>
      <c r="AX733" s="9"/>
      <c r="AY733" s="2"/>
      <c r="AZ733" s="2">
        <f>AC733+AF733+AW733</f>
        <v>1876.9126359561305</v>
      </c>
      <c r="BA733" s="2"/>
      <c r="BB733" s="9">
        <f>AW733/AZ733</f>
        <v>0.61396611643759391</v>
      </c>
      <c r="BC733" s="19"/>
      <c r="BD733" s="2"/>
      <c r="BE733" s="2"/>
      <c r="BF733" s="19"/>
      <c r="BG733" s="19"/>
      <c r="BH733" s="19"/>
      <c r="BI733" s="19"/>
      <c r="BJ733" s="9">
        <f>AC733/AZ733</f>
        <v>0.29934121298125754</v>
      </c>
      <c r="BK733" s="9">
        <f>AF733/AZ733</f>
        <v>8.6692670581148545E-2</v>
      </c>
      <c r="BL733" s="9">
        <f>AW733/AZ733</f>
        <v>0.61396611643759391</v>
      </c>
      <c r="BM733" s="2">
        <v>195.12830540396507</v>
      </c>
      <c r="BN733" s="2">
        <v>0</v>
      </c>
      <c r="BO733" s="2">
        <v>133.33343269584878</v>
      </c>
      <c r="BP733" s="2">
        <v>54.525015809078539</v>
      </c>
      <c r="BQ733" s="2"/>
      <c r="BR733" s="2"/>
      <c r="BS733" s="2"/>
      <c r="BT733" s="2"/>
      <c r="BU733" s="2">
        <v>7.2698568990377641</v>
      </c>
      <c r="BV733" s="2"/>
      <c r="BW733" s="9"/>
      <c r="BX733" s="2"/>
      <c r="BY733" s="2"/>
      <c r="BZ733" s="9"/>
      <c r="CA733" s="2"/>
      <c r="CB733" s="2"/>
      <c r="CC733" s="2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</row>
    <row r="734" spans="1:152" hidden="1" x14ac:dyDescent="0.45">
      <c r="A734" t="s">
        <v>129</v>
      </c>
      <c r="C734" s="1">
        <v>39969</v>
      </c>
      <c r="D734" s="2"/>
      <c r="E734" s="1"/>
      <c r="G734">
        <v>149</v>
      </c>
      <c r="H734" t="s">
        <v>106</v>
      </c>
      <c r="I734" s="19">
        <v>8.3000000000000007</v>
      </c>
      <c r="J734">
        <v>750</v>
      </c>
      <c r="K734" s="2">
        <f t="shared" si="10"/>
        <v>160.64257028112448</v>
      </c>
      <c r="L734" s="2"/>
      <c r="M734" s="9"/>
      <c r="N734" s="9"/>
      <c r="O734" s="9"/>
      <c r="P734" s="9"/>
      <c r="Q734" s="2"/>
      <c r="R734" s="2"/>
      <c r="S734" s="2"/>
      <c r="T734" s="2"/>
      <c r="U734" s="2"/>
      <c r="V734" s="2"/>
      <c r="W734" s="2"/>
      <c r="X734" s="9"/>
      <c r="Y734" s="9"/>
      <c r="Z734" s="9"/>
      <c r="AA734" s="9"/>
      <c r="AB734" s="9"/>
      <c r="AC734" s="2"/>
      <c r="AD734" s="9"/>
      <c r="AE734" s="9"/>
      <c r="AF734" s="2"/>
      <c r="AG734" s="9"/>
      <c r="AH734" s="9"/>
      <c r="AI734" s="9"/>
      <c r="AJ734" s="9"/>
      <c r="AK734" s="9"/>
      <c r="AL734" s="9"/>
      <c r="AM734" s="15"/>
      <c r="AN734" s="9"/>
      <c r="AO734" s="9"/>
      <c r="AP734" s="9"/>
      <c r="AQ734" s="2"/>
      <c r="AR734" s="2"/>
      <c r="AS734" s="2"/>
      <c r="AT734" s="2"/>
      <c r="AU734" s="2"/>
      <c r="AV734" s="2"/>
      <c r="AW734" s="2"/>
      <c r="AX734" s="9"/>
      <c r="AY734" s="2"/>
      <c r="AZ734" s="2"/>
      <c r="BA734" s="2"/>
      <c r="BB734" s="9"/>
      <c r="BC734" s="19"/>
      <c r="BD734" s="2"/>
      <c r="BE734" s="2"/>
      <c r="BF734" s="19"/>
      <c r="BG734" s="19"/>
      <c r="BH734" s="19"/>
      <c r="BI734" s="19"/>
      <c r="BJ734" s="19"/>
      <c r="BK734" s="19"/>
      <c r="BL734" s="19"/>
      <c r="BM734" s="2"/>
      <c r="BN734" s="2"/>
      <c r="BO734" s="2"/>
      <c r="BP734" s="2"/>
      <c r="BQ734" s="2"/>
      <c r="BR734" s="2"/>
      <c r="BS734" s="2"/>
      <c r="BT734" s="2"/>
      <c r="BU734" s="2"/>
      <c r="BV734" s="2">
        <v>39.668549649492959</v>
      </c>
      <c r="BW734" s="9">
        <v>6.1900306408361132</v>
      </c>
      <c r="BX734" s="2"/>
      <c r="BY734" s="2"/>
      <c r="BZ734" s="9"/>
      <c r="CA734" s="2"/>
      <c r="CB734" s="2"/>
      <c r="CC734" s="2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</row>
    <row r="735" spans="1:152" hidden="1" x14ac:dyDescent="0.45">
      <c r="A735" t="s">
        <v>129</v>
      </c>
      <c r="C735" s="1">
        <v>39974</v>
      </c>
      <c r="D735" s="2">
        <v>9</v>
      </c>
      <c r="E735" s="1" t="s">
        <v>196</v>
      </c>
      <c r="F735" t="s">
        <v>15</v>
      </c>
      <c r="G735">
        <v>154</v>
      </c>
      <c r="H735" t="s">
        <v>106</v>
      </c>
      <c r="I735" s="19">
        <v>8.3000000000000007</v>
      </c>
      <c r="J735">
        <v>750</v>
      </c>
      <c r="K735" s="2">
        <f t="shared" si="10"/>
        <v>160.64257028112448</v>
      </c>
      <c r="L735" s="2"/>
      <c r="M735" s="9"/>
      <c r="N735" s="9"/>
      <c r="O735" s="9"/>
      <c r="P735" s="9"/>
      <c r="Q735" s="2"/>
      <c r="R735" s="2"/>
      <c r="S735" s="2"/>
      <c r="T735" s="2"/>
      <c r="U735" s="2"/>
      <c r="V735" s="2">
        <v>154</v>
      </c>
      <c r="W735" s="2"/>
      <c r="X735" s="9"/>
      <c r="Y735" s="9"/>
      <c r="Z735" s="9"/>
      <c r="AA735" s="9"/>
      <c r="AB735" s="9"/>
      <c r="AC735" s="2"/>
      <c r="AD735" s="9"/>
      <c r="AE735" s="9"/>
      <c r="AF735" s="2"/>
      <c r="AG735" s="9"/>
      <c r="AH735" s="9"/>
      <c r="AI735" s="9"/>
      <c r="AJ735" s="9"/>
      <c r="AK735" s="9"/>
      <c r="AL735" s="9"/>
      <c r="AM735" s="15"/>
      <c r="AN735" s="9"/>
      <c r="AO735" s="9"/>
      <c r="AP735" s="9"/>
      <c r="AQ735" s="2"/>
      <c r="AR735" s="2"/>
      <c r="AS735" s="2"/>
      <c r="AT735" s="2"/>
      <c r="AU735" s="2"/>
      <c r="AV735" s="2"/>
      <c r="AW735" s="2"/>
      <c r="AX735" s="9"/>
      <c r="AY735" s="2"/>
      <c r="AZ735" s="2"/>
      <c r="BA735" s="2"/>
      <c r="BB735" s="9"/>
      <c r="BC735" s="19"/>
      <c r="BD735" s="2"/>
      <c r="BE735" s="2"/>
      <c r="BF735" s="19"/>
      <c r="BG735" s="19"/>
      <c r="BH735" s="19"/>
      <c r="BI735" s="19"/>
      <c r="BJ735" s="19"/>
      <c r="BK735" s="19"/>
      <c r="BL735" s="19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9"/>
      <c r="BX735" s="2"/>
      <c r="BY735" s="2"/>
      <c r="BZ735" s="9"/>
      <c r="CA735" s="2"/>
      <c r="CB735" s="2"/>
      <c r="CC735" s="2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</row>
    <row r="736" spans="1:152" hidden="1" x14ac:dyDescent="0.45">
      <c r="A736" t="s">
        <v>129</v>
      </c>
      <c r="C736" s="1">
        <v>39976</v>
      </c>
      <c r="D736" s="2"/>
      <c r="E736" s="1"/>
      <c r="G736">
        <v>156</v>
      </c>
      <c r="H736" t="s">
        <v>106</v>
      </c>
      <c r="I736" s="19">
        <v>8.3000000000000007</v>
      </c>
      <c r="J736">
        <v>750</v>
      </c>
      <c r="K736" s="2">
        <f t="shared" si="10"/>
        <v>160.64257028112448</v>
      </c>
      <c r="L736" s="2"/>
      <c r="M736" s="9"/>
      <c r="N736" s="9"/>
      <c r="O736" s="9"/>
      <c r="P736" s="9"/>
      <c r="Q736" s="2"/>
      <c r="R736" s="2"/>
      <c r="S736" s="2"/>
      <c r="T736" s="2"/>
      <c r="U736" s="2"/>
      <c r="V736" s="2"/>
      <c r="W736" s="2"/>
      <c r="X736" s="9"/>
      <c r="Y736" s="9"/>
      <c r="Z736" s="9"/>
      <c r="AA736" s="9"/>
      <c r="AB736" s="9"/>
      <c r="AC736" s="2"/>
      <c r="AD736" s="9"/>
      <c r="AE736" s="9"/>
      <c r="AF736" s="2"/>
      <c r="AG736" s="9"/>
      <c r="AH736" s="9"/>
      <c r="AI736" s="9"/>
      <c r="AJ736" s="9"/>
      <c r="AK736" s="9"/>
      <c r="AL736" s="9"/>
      <c r="AM736" s="15"/>
      <c r="AN736" s="9"/>
      <c r="AO736" s="9"/>
      <c r="AP736" s="9"/>
      <c r="AQ736" s="2"/>
      <c r="AR736" s="2"/>
      <c r="AS736" s="2"/>
      <c r="AT736" s="2"/>
      <c r="AU736" s="2"/>
      <c r="AV736" s="2"/>
      <c r="AW736" s="2"/>
      <c r="AX736" s="9"/>
      <c r="AY736" s="2"/>
      <c r="AZ736" s="2"/>
      <c r="BA736" s="2"/>
      <c r="BB736" s="9"/>
      <c r="BC736" s="19"/>
      <c r="BD736" s="2"/>
      <c r="BE736" s="2"/>
      <c r="BF736" s="19"/>
      <c r="BG736" s="19"/>
      <c r="BH736" s="19"/>
      <c r="BI736" s="19"/>
      <c r="BJ736" s="19"/>
      <c r="BK736" s="19"/>
      <c r="BL736" s="19"/>
      <c r="BM736" s="2"/>
      <c r="BN736" s="2"/>
      <c r="BO736" s="2"/>
      <c r="BP736" s="2"/>
      <c r="BQ736" s="2"/>
      <c r="BR736" s="2"/>
      <c r="BS736" s="2"/>
      <c r="BT736" s="2"/>
      <c r="BU736" s="2"/>
      <c r="BV736" s="2">
        <v>63.457088409446683</v>
      </c>
      <c r="BW736" s="9">
        <v>5.3846300004825558</v>
      </c>
      <c r="BX736" s="2"/>
      <c r="BY736" s="2"/>
      <c r="BZ736" s="9"/>
      <c r="CA736" s="2"/>
      <c r="CB736" s="2"/>
      <c r="CC736" s="2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</row>
    <row r="737" spans="1:152" hidden="1" x14ac:dyDescent="0.45">
      <c r="A737" t="s">
        <v>129</v>
      </c>
      <c r="C737" s="1">
        <v>39983</v>
      </c>
      <c r="D737" s="2"/>
      <c r="E737" s="1"/>
      <c r="G737">
        <v>163</v>
      </c>
      <c r="H737" t="s">
        <v>106</v>
      </c>
      <c r="I737" s="19">
        <v>8.3000000000000007</v>
      </c>
      <c r="J737">
        <v>750</v>
      </c>
      <c r="K737" s="2">
        <f t="shared" si="10"/>
        <v>160.64257028112448</v>
      </c>
      <c r="L737" s="2"/>
      <c r="M737" s="9"/>
      <c r="N737" s="9"/>
      <c r="O737" s="9"/>
      <c r="P737" s="9"/>
      <c r="Q737" s="2"/>
      <c r="R737" s="2"/>
      <c r="S737" s="2"/>
      <c r="T737" s="2"/>
      <c r="U737" s="2"/>
      <c r="V737" s="2"/>
      <c r="W737" s="2"/>
      <c r="X737" s="9"/>
      <c r="Y737" s="9"/>
      <c r="Z737" s="9"/>
      <c r="AA737" s="9"/>
      <c r="AB737" s="9"/>
      <c r="AC737" s="2"/>
      <c r="AD737" s="9"/>
      <c r="AE737" s="9"/>
      <c r="AF737" s="2"/>
      <c r="AG737" s="9"/>
      <c r="AH737" s="9"/>
      <c r="AI737" s="9"/>
      <c r="AJ737" s="9"/>
      <c r="AK737" s="9"/>
      <c r="AL737" s="9"/>
      <c r="AM737" s="15"/>
      <c r="AN737" s="9"/>
      <c r="AO737" s="9"/>
      <c r="AP737" s="9"/>
      <c r="AQ737" s="2"/>
      <c r="AR737" s="2"/>
      <c r="AS737" s="2"/>
      <c r="AT737" s="2"/>
      <c r="AU737" s="2"/>
      <c r="AV737" s="2"/>
      <c r="AW737" s="2"/>
      <c r="AX737" s="9"/>
      <c r="AY737" s="2"/>
      <c r="AZ737" s="2"/>
      <c r="BA737" s="2"/>
      <c r="BB737" s="9"/>
      <c r="BC737" s="19"/>
      <c r="BD737" s="2"/>
      <c r="BE737" s="2"/>
      <c r="BF737" s="19"/>
      <c r="BG737" s="19"/>
      <c r="BH737" s="19"/>
      <c r="BI737" s="19"/>
      <c r="BJ737" s="19"/>
      <c r="BK737" s="19"/>
      <c r="BL737" s="19"/>
      <c r="BM737" s="2"/>
      <c r="BN737" s="2"/>
      <c r="BO737" s="2"/>
      <c r="BP737" s="2"/>
      <c r="BQ737" s="2"/>
      <c r="BR737" s="2"/>
      <c r="BS737" s="2"/>
      <c r="BT737" s="2"/>
      <c r="BU737" s="2"/>
      <c r="BV737" s="2">
        <v>75.319880215068409</v>
      </c>
      <c r="BW737" s="9">
        <v>4.9687628699637614</v>
      </c>
      <c r="BX737" s="2"/>
      <c r="BY737" s="2"/>
      <c r="BZ737" s="9"/>
      <c r="CA737" s="2"/>
      <c r="CB737" s="2"/>
      <c r="CC737" s="2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</row>
    <row r="738" spans="1:152" hidden="1" x14ac:dyDescent="0.45">
      <c r="A738" t="s">
        <v>129</v>
      </c>
      <c r="C738" s="1">
        <v>39988</v>
      </c>
      <c r="D738" s="2">
        <v>10</v>
      </c>
      <c r="E738" s="1" t="s">
        <v>97</v>
      </c>
      <c r="F738" t="s">
        <v>16</v>
      </c>
      <c r="G738">
        <v>168</v>
      </c>
      <c r="H738" t="s">
        <v>106</v>
      </c>
      <c r="I738" s="19">
        <v>8.3000000000000007</v>
      </c>
      <c r="J738">
        <v>750</v>
      </c>
      <c r="K738" s="2">
        <f t="shared" si="10"/>
        <v>160.64257028112448</v>
      </c>
      <c r="L738" s="2"/>
      <c r="M738" s="9"/>
      <c r="N738" s="9"/>
      <c r="O738" s="9"/>
      <c r="P738" s="9"/>
      <c r="Q738" s="2"/>
      <c r="R738" s="2"/>
      <c r="S738" s="2"/>
      <c r="T738" s="2"/>
      <c r="U738" s="2"/>
      <c r="V738" s="2"/>
      <c r="W738" s="2"/>
      <c r="X738" s="9"/>
      <c r="Y738" s="9"/>
      <c r="Z738" s="9"/>
      <c r="AA738" s="9"/>
      <c r="AB738" s="9"/>
      <c r="AC738" s="2"/>
      <c r="AD738" s="9"/>
      <c r="AE738" s="9"/>
      <c r="AF738" s="2"/>
      <c r="AG738" s="9"/>
      <c r="AH738" s="9"/>
      <c r="AI738" s="9"/>
      <c r="AJ738" s="9"/>
      <c r="AK738" s="9"/>
      <c r="AL738" s="9"/>
      <c r="AM738" s="15"/>
      <c r="AN738" s="9"/>
      <c r="AO738" s="9"/>
      <c r="AP738" s="9"/>
      <c r="AQ738" s="2"/>
      <c r="AR738" s="2"/>
      <c r="AS738" s="2"/>
      <c r="AT738" s="2"/>
      <c r="AU738" s="2"/>
      <c r="AV738" s="2">
        <v>755.72926456514062</v>
      </c>
      <c r="AW738" s="2"/>
      <c r="AX738" s="9"/>
      <c r="AY738" s="2"/>
      <c r="AZ738" s="2"/>
      <c r="BA738" s="2"/>
      <c r="BB738" s="9"/>
      <c r="BC738" s="19">
        <v>36.078313813434676</v>
      </c>
      <c r="BD738" s="2">
        <v>272.65437564977344</v>
      </c>
      <c r="BE738" s="2"/>
      <c r="BF738" s="19">
        <v>12.011205975760944</v>
      </c>
      <c r="BG738" s="19"/>
      <c r="BH738" s="19"/>
      <c r="BI738" s="19"/>
      <c r="BJ738" s="19"/>
      <c r="BK738" s="19"/>
      <c r="BL738" s="19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9"/>
      <c r="BX738" s="2"/>
      <c r="BY738" s="2"/>
      <c r="BZ738" s="9"/>
      <c r="CA738" s="2"/>
      <c r="CB738" s="2"/>
      <c r="CC738" s="2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</row>
    <row r="739" spans="1:152" hidden="1" x14ac:dyDescent="0.45">
      <c r="A739" t="s">
        <v>129</v>
      </c>
      <c r="C739" s="1">
        <v>39990</v>
      </c>
      <c r="D739" s="2"/>
      <c r="E739" s="1"/>
      <c r="G739">
        <v>170</v>
      </c>
      <c r="H739" t="s">
        <v>106</v>
      </c>
      <c r="I739" s="19">
        <v>8.3000000000000007</v>
      </c>
      <c r="J739">
        <v>750</v>
      </c>
      <c r="K739" s="2">
        <f t="shared" si="10"/>
        <v>160.64257028112448</v>
      </c>
      <c r="L739" s="2"/>
      <c r="M739" s="9"/>
      <c r="N739" s="9"/>
      <c r="O739" s="9"/>
      <c r="P739" s="9"/>
      <c r="Q739" s="2"/>
      <c r="R739" s="2"/>
      <c r="S739" s="2"/>
      <c r="T739" s="2"/>
      <c r="U739" s="2"/>
      <c r="V739" s="2"/>
      <c r="W739" s="2"/>
      <c r="X739" s="9"/>
      <c r="Y739" s="9"/>
      <c r="Z739" s="9"/>
      <c r="AA739" s="9"/>
      <c r="AB739" s="9"/>
      <c r="AC739" s="2"/>
      <c r="AD739" s="9"/>
      <c r="AE739" s="9"/>
      <c r="AF739" s="2"/>
      <c r="AG739" s="9"/>
      <c r="AH739" s="9"/>
      <c r="AI739" s="9"/>
      <c r="AJ739" s="9"/>
      <c r="AK739" s="9"/>
      <c r="AL739" s="9"/>
      <c r="AM739" s="15"/>
      <c r="AN739" s="9"/>
      <c r="AO739" s="9"/>
      <c r="AP739" s="9"/>
      <c r="AQ739" s="2"/>
      <c r="AR739" s="2"/>
      <c r="AS739" s="2"/>
      <c r="AT739" s="2"/>
      <c r="AU739" s="2"/>
      <c r="AV739" s="2"/>
      <c r="AW739" s="2"/>
      <c r="AX739" s="9"/>
      <c r="AY739" s="2"/>
      <c r="AZ739" s="2"/>
      <c r="BA739" s="2"/>
      <c r="BB739" s="9"/>
      <c r="BC739" s="19"/>
      <c r="BD739" s="2"/>
      <c r="BE739" s="2"/>
      <c r="BF739" s="19"/>
      <c r="BG739" s="19"/>
      <c r="BH739" s="19"/>
      <c r="BI739" s="19"/>
      <c r="BJ739" s="19"/>
      <c r="BK739" s="19"/>
      <c r="BL739" s="19"/>
      <c r="BM739" s="2"/>
      <c r="BN739" s="2"/>
      <c r="BO739" s="2"/>
      <c r="BP739" s="2"/>
      <c r="BQ739" s="2"/>
      <c r="BR739" s="2"/>
      <c r="BS739" s="2"/>
      <c r="BT739" s="2"/>
      <c r="BU739" s="2"/>
      <c r="BV739" s="2">
        <v>93.905261008643564</v>
      </c>
      <c r="BW739" s="9">
        <v>4.740374835309618</v>
      </c>
      <c r="BX739" s="2"/>
      <c r="BY739" s="2"/>
      <c r="BZ739" s="9"/>
      <c r="CA739" s="2"/>
      <c r="CB739" s="2"/>
      <c r="CC739" s="2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</row>
    <row r="740" spans="1:152" hidden="1" x14ac:dyDescent="0.45">
      <c r="A740" t="s">
        <v>129</v>
      </c>
      <c r="C740" s="1">
        <v>39995</v>
      </c>
      <c r="D740" s="2"/>
      <c r="E740" s="1"/>
      <c r="G740">
        <v>175</v>
      </c>
      <c r="H740" t="s">
        <v>106</v>
      </c>
      <c r="I740" s="19">
        <v>8.3000000000000007</v>
      </c>
      <c r="J740">
        <v>750</v>
      </c>
      <c r="K740" s="2">
        <f t="shared" si="10"/>
        <v>160.64257028112448</v>
      </c>
      <c r="L740" s="2"/>
      <c r="M740" s="9"/>
      <c r="N740" s="9"/>
      <c r="O740" s="9"/>
      <c r="P740" s="9"/>
      <c r="Q740" s="2"/>
      <c r="R740" s="2"/>
      <c r="S740" s="2"/>
      <c r="T740" s="2"/>
      <c r="U740" s="2"/>
      <c r="V740" s="2"/>
      <c r="W740" s="2"/>
      <c r="X740" s="9"/>
      <c r="Y740" s="9"/>
      <c r="Z740" s="9"/>
      <c r="AA740" s="9"/>
      <c r="AB740" s="9"/>
      <c r="AC740" s="2"/>
      <c r="AD740" s="9"/>
      <c r="AE740" s="9"/>
      <c r="AF740" s="2"/>
      <c r="AG740" s="9"/>
      <c r="AH740" s="9"/>
      <c r="AI740" s="9"/>
      <c r="AJ740" s="9"/>
      <c r="AK740" s="9"/>
      <c r="AL740" s="9"/>
      <c r="AM740" s="15"/>
      <c r="AN740" s="9"/>
      <c r="AO740" s="9"/>
      <c r="AP740" s="9"/>
      <c r="AQ740" s="2"/>
      <c r="AR740" s="2"/>
      <c r="AS740" s="2"/>
      <c r="AT740" s="2"/>
      <c r="AU740" s="2"/>
      <c r="AV740" s="2"/>
      <c r="AW740" s="2"/>
      <c r="AX740" s="9"/>
      <c r="AY740" s="2"/>
      <c r="AZ740" s="2"/>
      <c r="BA740" s="2"/>
      <c r="BB740" s="9"/>
      <c r="BC740" s="19"/>
      <c r="BD740" s="2"/>
      <c r="BE740" s="2"/>
      <c r="BF740" s="19"/>
      <c r="BG740" s="19"/>
      <c r="BH740" s="19"/>
      <c r="BI740" s="19"/>
      <c r="BJ740" s="19"/>
      <c r="BK740" s="19"/>
      <c r="BL740" s="19"/>
      <c r="BM740" s="2"/>
      <c r="BN740" s="2"/>
      <c r="BO740" s="2"/>
      <c r="BP740" s="2"/>
      <c r="BQ740" s="2"/>
      <c r="BR740" s="2"/>
      <c r="BS740" s="2"/>
      <c r="BT740" s="2"/>
      <c r="BU740" s="2"/>
      <c r="BV740" s="2">
        <v>100</v>
      </c>
      <c r="BW740" s="9">
        <v>3.7495967311896758</v>
      </c>
      <c r="BX740" s="2"/>
      <c r="BY740" s="2"/>
      <c r="BZ740" s="9"/>
      <c r="CA740" s="2"/>
      <c r="CB740" s="2"/>
      <c r="CC740" s="2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</row>
    <row r="741" spans="1:152" hidden="1" x14ac:dyDescent="0.45">
      <c r="A741" t="s">
        <v>152</v>
      </c>
      <c r="C741" s="1">
        <v>40148</v>
      </c>
      <c r="D741" s="2">
        <v>1</v>
      </c>
      <c r="E741" s="1" t="s">
        <v>198</v>
      </c>
      <c r="F741" s="6" t="s">
        <v>10</v>
      </c>
      <c r="G741" s="2">
        <v>0</v>
      </c>
      <c r="H741" t="s">
        <v>103</v>
      </c>
      <c r="I741" s="19">
        <v>6.9</v>
      </c>
      <c r="J741">
        <v>750</v>
      </c>
      <c r="K741" s="2">
        <f t="shared" si="10"/>
        <v>193.23671497584542</v>
      </c>
      <c r="L741" s="2"/>
      <c r="M741" s="9"/>
      <c r="N741" s="9"/>
      <c r="O741" s="9"/>
      <c r="P741" s="9"/>
      <c r="Q741" s="2"/>
      <c r="R741" s="2"/>
      <c r="S741" s="2"/>
      <c r="T741" s="2"/>
      <c r="U741" s="2"/>
      <c r="V741" s="2"/>
      <c r="W741" s="2"/>
      <c r="X741" s="9"/>
      <c r="Y741" s="9"/>
      <c r="Z741" s="9"/>
      <c r="AA741" s="9"/>
      <c r="AB741" s="9"/>
      <c r="AC741" s="2"/>
      <c r="AD741" s="9"/>
      <c r="AE741" s="9"/>
      <c r="AF741" s="2"/>
      <c r="AG741" s="9"/>
      <c r="AH741" s="9"/>
      <c r="AI741" s="9"/>
      <c r="AJ741" s="9"/>
      <c r="AK741" s="9"/>
      <c r="AL741" s="9"/>
      <c r="AM741" s="15"/>
      <c r="AN741" s="9"/>
      <c r="AO741" s="9"/>
      <c r="AP741" s="9"/>
      <c r="AQ741" s="2">
        <v>0</v>
      </c>
      <c r="AR741" s="2"/>
      <c r="AS741" s="2">
        <v>0</v>
      </c>
      <c r="AT741" s="2"/>
      <c r="AU741" s="2">
        <v>0</v>
      </c>
      <c r="AV741" s="2">
        <v>0</v>
      </c>
      <c r="AW741" s="2"/>
      <c r="AX741" s="9"/>
      <c r="AY741" s="2"/>
      <c r="AZ741" s="2"/>
      <c r="BA741" s="2"/>
      <c r="BB741" s="9"/>
      <c r="BC741" s="19"/>
      <c r="BD741" s="2"/>
      <c r="BE741" s="2"/>
      <c r="BF741" s="19"/>
      <c r="BG741" s="19"/>
      <c r="BH741" s="19"/>
      <c r="BI741" s="19"/>
      <c r="BJ741" s="19"/>
      <c r="BK741" s="19"/>
      <c r="BL741" s="19"/>
      <c r="BM741" s="2">
        <f>BN741+BO741+BP741+BU741</f>
        <v>0</v>
      </c>
      <c r="BN741" s="2">
        <v>0</v>
      </c>
      <c r="BO741" s="2">
        <v>0</v>
      </c>
      <c r="BP741" s="2">
        <v>0</v>
      </c>
      <c r="BQ741" s="2"/>
      <c r="BR741" s="2"/>
      <c r="BS741" s="2"/>
      <c r="BT741" s="2"/>
      <c r="BU741" s="2">
        <v>0</v>
      </c>
      <c r="BV741" s="2"/>
      <c r="BW741" s="9"/>
      <c r="BX741" s="2"/>
      <c r="BY741" s="2"/>
      <c r="BZ741" s="9"/>
      <c r="CA741" s="2"/>
      <c r="CB741" s="2"/>
      <c r="CC741" s="2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</row>
    <row r="742" spans="1:152" hidden="1" x14ac:dyDescent="0.45">
      <c r="A742" t="s">
        <v>152</v>
      </c>
      <c r="C742" s="1">
        <v>40173</v>
      </c>
      <c r="D742" s="2"/>
      <c r="E742" s="1"/>
      <c r="F742" s="6"/>
      <c r="G742" s="2">
        <v>25</v>
      </c>
      <c r="H742" t="s">
        <v>103</v>
      </c>
      <c r="I742" s="19">
        <v>6.9</v>
      </c>
      <c r="J742">
        <v>750</v>
      </c>
      <c r="K742" s="2">
        <f t="shared" si="10"/>
        <v>193.23671497584542</v>
      </c>
      <c r="L742" s="2"/>
      <c r="M742" s="9"/>
      <c r="N742" s="19">
        <v>6</v>
      </c>
      <c r="O742" s="19"/>
      <c r="P742" s="19"/>
      <c r="Q742" s="2"/>
      <c r="R742" s="2"/>
      <c r="S742" s="2"/>
      <c r="T742" s="2"/>
      <c r="U742" s="2"/>
      <c r="V742" s="2"/>
      <c r="W742" s="2"/>
      <c r="X742" s="9"/>
      <c r="Y742" s="9"/>
      <c r="Z742" s="9"/>
      <c r="AA742" s="9"/>
      <c r="AB742" s="9"/>
      <c r="AC742" s="2"/>
      <c r="AD742" s="9"/>
      <c r="AE742" s="9"/>
      <c r="AF742" s="2"/>
      <c r="AG742" s="9">
        <v>0.20022039473684208</v>
      </c>
      <c r="AH742" s="9"/>
      <c r="AI742" s="9"/>
      <c r="AJ742" s="9"/>
      <c r="AK742" s="9"/>
      <c r="AL742" s="9"/>
      <c r="AM742" s="15"/>
      <c r="AN742" s="9"/>
      <c r="AO742" s="9"/>
      <c r="AP742" s="9"/>
      <c r="AQ742" s="2">
        <v>0</v>
      </c>
      <c r="AR742" s="2"/>
      <c r="AS742" s="2">
        <v>0</v>
      </c>
      <c r="AT742" s="2"/>
      <c r="AU742" s="2">
        <v>0</v>
      </c>
      <c r="AV742" s="2">
        <v>0</v>
      </c>
      <c r="AW742" s="2"/>
      <c r="AX742" s="9"/>
      <c r="AY742" s="2"/>
      <c r="AZ742" s="2"/>
      <c r="BA742" s="2"/>
      <c r="BB742" s="9"/>
      <c r="BC742" s="19"/>
      <c r="BD742" s="2"/>
      <c r="BE742" s="2"/>
      <c r="BF742" s="19"/>
      <c r="BG742" s="19"/>
      <c r="BH742" s="19"/>
      <c r="BI742" s="19"/>
      <c r="BJ742" s="19"/>
      <c r="BK742" s="19"/>
      <c r="BL742" s="19"/>
      <c r="BM742" s="2">
        <f>BN742+BO742+BP742+BU742</f>
        <v>0</v>
      </c>
      <c r="BN742" s="2">
        <v>0</v>
      </c>
      <c r="BO742" s="2">
        <v>0</v>
      </c>
      <c r="BP742" s="2">
        <v>0</v>
      </c>
      <c r="BQ742" s="2"/>
      <c r="BR742" s="2"/>
      <c r="BS742" s="2"/>
      <c r="BT742" s="2"/>
      <c r="BU742" s="2">
        <v>0</v>
      </c>
      <c r="BV742" s="2"/>
      <c r="BW742" s="9"/>
      <c r="BX742" s="2"/>
      <c r="BY742" s="2"/>
      <c r="BZ742" s="9"/>
      <c r="CA742" s="2"/>
      <c r="CB742" s="2"/>
      <c r="CC742" s="2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</row>
    <row r="743" spans="1:152" hidden="1" x14ac:dyDescent="0.45">
      <c r="A743" t="s">
        <v>152</v>
      </c>
      <c r="C743" s="1">
        <v>40174</v>
      </c>
      <c r="D743" s="2">
        <v>4</v>
      </c>
      <c r="E743" t="s">
        <v>199</v>
      </c>
      <c r="F743" t="s">
        <v>12</v>
      </c>
      <c r="G743" s="2">
        <v>26</v>
      </c>
      <c r="H743" t="s">
        <v>103</v>
      </c>
      <c r="I743" s="19">
        <v>6.9</v>
      </c>
      <c r="J743">
        <v>750</v>
      </c>
      <c r="K743" s="2">
        <f t="shared" si="10"/>
        <v>193.23671497584542</v>
      </c>
      <c r="L743" s="2"/>
      <c r="M743" s="9"/>
      <c r="N743" s="9"/>
      <c r="O743" s="9"/>
      <c r="P743" s="9"/>
      <c r="Q743" s="2"/>
      <c r="R743" s="2">
        <v>26</v>
      </c>
      <c r="S743" s="2"/>
      <c r="T743" s="2"/>
      <c r="U743" s="2"/>
      <c r="V743" s="2"/>
      <c r="W743" s="2"/>
      <c r="X743" s="9"/>
      <c r="Y743" s="9"/>
      <c r="Z743" s="9"/>
      <c r="AA743" s="9"/>
      <c r="AB743" s="9"/>
      <c r="AC743" s="2"/>
      <c r="AD743" s="9"/>
      <c r="AE743" s="9"/>
      <c r="AF743" s="2"/>
      <c r="AG743" s="9"/>
      <c r="AH743" s="9"/>
      <c r="AI743" s="9"/>
      <c r="AJ743" s="9"/>
      <c r="AK743" s="9"/>
      <c r="AL743" s="9"/>
      <c r="AM743" s="15"/>
      <c r="AN743" s="9"/>
      <c r="AO743" s="9"/>
      <c r="AP743" s="9"/>
      <c r="AQ743" s="2"/>
      <c r="AR743" s="2"/>
      <c r="AS743" s="2"/>
      <c r="AT743" s="2"/>
      <c r="AU743" s="2"/>
      <c r="AV743" s="2"/>
      <c r="AW743" s="2"/>
      <c r="AX743" s="9"/>
      <c r="AY743" s="2"/>
      <c r="AZ743" s="2"/>
      <c r="BA743" s="2"/>
      <c r="BB743" s="9"/>
      <c r="BC743" s="19"/>
      <c r="BD743" s="2"/>
      <c r="BE743" s="2"/>
      <c r="BF743" s="19"/>
      <c r="BG743" s="19"/>
      <c r="BH743" s="19"/>
      <c r="BI743" s="19"/>
      <c r="BJ743" s="19"/>
      <c r="BK743" s="19"/>
      <c r="BL743" s="19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9"/>
      <c r="BX743" s="2"/>
      <c r="BY743" s="2"/>
      <c r="BZ743" s="9"/>
      <c r="CA743" s="2"/>
      <c r="CB743" s="2"/>
      <c r="CC743" s="2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</row>
    <row r="744" spans="1:152" hidden="1" x14ac:dyDescent="0.45">
      <c r="A744" t="s">
        <v>152</v>
      </c>
      <c r="C744" s="1">
        <v>40184</v>
      </c>
      <c r="D744" s="2"/>
      <c r="E744" s="1"/>
      <c r="G744" s="2">
        <v>36</v>
      </c>
      <c r="H744" t="s">
        <v>103</v>
      </c>
      <c r="I744" s="19">
        <v>6.9</v>
      </c>
      <c r="J744">
        <v>750</v>
      </c>
      <c r="K744" s="2">
        <f t="shared" si="10"/>
        <v>193.23671497584542</v>
      </c>
      <c r="L744" s="2"/>
      <c r="M744" s="9"/>
      <c r="N744" s="19">
        <v>11.35</v>
      </c>
      <c r="O744" s="19"/>
      <c r="P744" s="19"/>
      <c r="Q744" s="2"/>
      <c r="R744" s="2"/>
      <c r="S744" s="2"/>
      <c r="T744" s="2"/>
      <c r="U744" s="2"/>
      <c r="V744" s="2"/>
      <c r="W744" s="2"/>
      <c r="X744" s="9"/>
      <c r="Y744" s="9"/>
      <c r="Z744" s="9"/>
      <c r="AA744" s="9"/>
      <c r="AB744" s="9"/>
      <c r="AC744" s="2"/>
      <c r="AD744" s="9"/>
      <c r="AE744" s="9"/>
      <c r="AF744" s="2"/>
      <c r="AG744" s="9"/>
      <c r="AH744" s="9"/>
      <c r="AI744" s="9"/>
      <c r="AJ744" s="9"/>
      <c r="AK744" s="9"/>
      <c r="AL744" s="9"/>
      <c r="AM744" s="15"/>
      <c r="AN744" s="9"/>
      <c r="AO744" s="9"/>
      <c r="AP744" s="9"/>
      <c r="AQ744" s="2"/>
      <c r="AR744" s="2"/>
      <c r="AS744" s="2"/>
      <c r="AT744" s="2"/>
      <c r="AU744" s="2"/>
      <c r="AV744" s="2"/>
      <c r="AW744" s="2"/>
      <c r="AX744" s="9"/>
      <c r="AY744" s="2"/>
      <c r="AZ744" s="2"/>
      <c r="BA744" s="2"/>
      <c r="BB744" s="9"/>
      <c r="BC744" s="19"/>
      <c r="BD744" s="2"/>
      <c r="BE744" s="2"/>
      <c r="BF744" s="19"/>
      <c r="BG744" s="19"/>
      <c r="BH744" s="19"/>
      <c r="BI744" s="19"/>
      <c r="BJ744" s="19"/>
      <c r="BK744" s="19"/>
      <c r="BL744" s="19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9"/>
      <c r="BX744" s="2"/>
      <c r="BY744" s="2"/>
      <c r="BZ744" s="9"/>
      <c r="CA744" s="2"/>
      <c r="CB744" s="2"/>
      <c r="CC744" s="2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</row>
    <row r="745" spans="1:152" hidden="1" x14ac:dyDescent="0.45">
      <c r="A745" t="s">
        <v>152</v>
      </c>
      <c r="C745" s="1">
        <v>40189</v>
      </c>
      <c r="D745" s="2"/>
      <c r="E745" s="1"/>
      <c r="F745" s="6"/>
      <c r="G745" s="2">
        <v>41</v>
      </c>
      <c r="H745" t="s">
        <v>103</v>
      </c>
      <c r="I745" s="19">
        <v>6.9</v>
      </c>
      <c r="J745">
        <v>750</v>
      </c>
      <c r="K745" s="2">
        <f t="shared" si="10"/>
        <v>193.23671497584542</v>
      </c>
      <c r="L745" s="2"/>
      <c r="M745" s="9"/>
      <c r="N745" s="19">
        <v>11.9</v>
      </c>
      <c r="O745" s="19"/>
      <c r="P745" s="19"/>
      <c r="Q745" s="2"/>
      <c r="R745" s="2"/>
      <c r="S745" s="2"/>
      <c r="T745" s="2"/>
      <c r="U745" s="2"/>
      <c r="V745" s="2"/>
      <c r="W745" s="2"/>
      <c r="X745" s="9"/>
      <c r="Y745" s="9"/>
      <c r="Z745" s="9"/>
      <c r="AA745" s="9"/>
      <c r="AB745" s="9"/>
      <c r="AC745" s="2">
        <v>76.241318038620435</v>
      </c>
      <c r="AD745" s="9"/>
      <c r="AE745" s="9"/>
      <c r="AF745" s="2">
        <v>98.844107982588653</v>
      </c>
      <c r="AG745" s="9">
        <v>1.3767997861490047</v>
      </c>
      <c r="AH745" s="9"/>
      <c r="AI745" s="9"/>
      <c r="AJ745" s="9"/>
      <c r="AK745" s="9"/>
      <c r="AL745" s="9"/>
      <c r="AM745" s="15">
        <f>AG745/AF745</f>
        <v>1.3929002084692062E-2</v>
      </c>
      <c r="AN745" s="9"/>
      <c r="AO745" s="9"/>
      <c r="AP745" s="9"/>
      <c r="AQ745" s="2">
        <v>6.6267319540286085</v>
      </c>
      <c r="AR745" s="2"/>
      <c r="AS745" s="2">
        <v>0</v>
      </c>
      <c r="AT745" s="2"/>
      <c r="AU745" s="2">
        <v>0</v>
      </c>
      <c r="AV745" s="2">
        <v>0</v>
      </c>
      <c r="AW745" s="2">
        <v>6.6267319540286085</v>
      </c>
      <c r="AX745" s="9"/>
      <c r="AY745" s="2"/>
      <c r="AZ745" s="2">
        <f>AC745+AF745+AW745</f>
        <v>181.71215797523769</v>
      </c>
      <c r="BA745" s="2"/>
      <c r="BB745" s="9">
        <f>AW745/AZ745</f>
        <v>3.6468291543440078E-2</v>
      </c>
      <c r="BC745" s="19"/>
      <c r="BD745" s="2"/>
      <c r="BE745" s="2"/>
      <c r="BF745" s="19"/>
      <c r="BG745" s="19"/>
      <c r="BH745" s="19"/>
      <c r="BI745" s="19"/>
      <c r="BJ745" s="9">
        <f>AC745/AZ745</f>
        <v>0.41957191465972249</v>
      </c>
      <c r="BK745" s="9">
        <f>AF745/AZ745</f>
        <v>0.54395979379683745</v>
      </c>
      <c r="BL745" s="9">
        <f>AW745/AZ745</f>
        <v>3.6468291543440078E-2</v>
      </c>
      <c r="BM745" s="2">
        <f>BN745+BO745+BP745+BU745</f>
        <v>136.70253567597325</v>
      </c>
      <c r="BN745" s="2">
        <v>136.70253567597325</v>
      </c>
      <c r="BO745" s="2">
        <v>0</v>
      </c>
      <c r="BP745" s="2">
        <v>0</v>
      </c>
      <c r="BQ745" s="2"/>
      <c r="BR745" s="2"/>
      <c r="BS745" s="2"/>
      <c r="BT745" s="2"/>
      <c r="BU745" s="2">
        <v>0</v>
      </c>
      <c r="BV745" s="2"/>
      <c r="BW745" s="9"/>
      <c r="BX745" s="2"/>
      <c r="BY745" s="2"/>
      <c r="BZ745" s="9"/>
      <c r="CA745" s="2"/>
      <c r="CB745" s="2"/>
      <c r="CC745" s="2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</row>
    <row r="746" spans="1:152" hidden="1" x14ac:dyDescent="0.45">
      <c r="A746" t="s">
        <v>152</v>
      </c>
      <c r="C746" s="1">
        <v>40196</v>
      </c>
      <c r="D746" s="2">
        <v>4</v>
      </c>
      <c r="E746" t="s">
        <v>195</v>
      </c>
      <c r="F746" t="s">
        <v>13</v>
      </c>
      <c r="G746" s="2">
        <v>48</v>
      </c>
      <c r="H746" t="s">
        <v>103</v>
      </c>
      <c r="I746" s="19">
        <v>6.9</v>
      </c>
      <c r="J746">
        <v>750</v>
      </c>
      <c r="K746" s="2">
        <f t="shared" si="10"/>
        <v>193.23671497584542</v>
      </c>
      <c r="L746" s="2"/>
      <c r="M746" s="9"/>
      <c r="N746" s="9"/>
      <c r="O746" s="9"/>
      <c r="P746" s="9"/>
      <c r="Q746" s="2"/>
      <c r="R746" s="2"/>
      <c r="S746" s="2">
        <v>48</v>
      </c>
      <c r="T746" s="2"/>
      <c r="U746" s="2"/>
      <c r="V746" s="2"/>
      <c r="W746" s="2"/>
      <c r="X746" s="9"/>
      <c r="Y746" s="9"/>
      <c r="Z746" s="9"/>
      <c r="AA746" s="9"/>
      <c r="AB746" s="9"/>
      <c r="AC746" s="2">
        <v>129.08247936066306</v>
      </c>
      <c r="AD746" s="9"/>
      <c r="AE746" s="9"/>
      <c r="AF746" s="2">
        <v>147.94219133452543</v>
      </c>
      <c r="AG746" s="9">
        <v>1.6247737800938831</v>
      </c>
      <c r="AH746" s="9"/>
      <c r="AI746" s="9"/>
      <c r="AJ746" s="9"/>
      <c r="AK746" s="9"/>
      <c r="AL746" s="9"/>
      <c r="AM746" s="15">
        <f>AG746/AF746</f>
        <v>1.0982490967840002E-2</v>
      </c>
      <c r="AN746" s="9"/>
      <c r="AO746" s="9"/>
      <c r="AP746" s="9"/>
      <c r="AQ746" s="2">
        <v>22.816064933653244</v>
      </c>
      <c r="AR746" s="2"/>
      <c r="AS746" s="2">
        <v>0.27404896093640768</v>
      </c>
      <c r="AT746" s="2"/>
      <c r="AU746" s="2">
        <v>0</v>
      </c>
      <c r="AV746" s="2">
        <v>0</v>
      </c>
      <c r="AW746" s="2">
        <v>23.090113894589656</v>
      </c>
      <c r="AX746" s="9"/>
      <c r="AY746" s="2"/>
      <c r="AZ746" s="2">
        <f>AC746+AF746+AW746</f>
        <v>300.11478458977814</v>
      </c>
      <c r="BA746" s="2"/>
      <c r="BB746" s="9">
        <f>AW746/AZ746</f>
        <v>7.6937608809079988E-2</v>
      </c>
      <c r="BC746" s="19"/>
      <c r="BD746" s="2"/>
      <c r="BE746" s="2"/>
      <c r="BF746" s="19"/>
      <c r="BG746" s="19"/>
      <c r="BH746" s="19"/>
      <c r="BI746" s="19"/>
      <c r="BJ746" s="9">
        <f>AC746/AZ746</f>
        <v>0.43011036439642164</v>
      </c>
      <c r="BK746" s="9">
        <f>AF746/AZ746</f>
        <v>0.4929520267944984</v>
      </c>
      <c r="BL746" s="9">
        <f>AW746/AZ746</f>
        <v>7.6937608809079988E-2</v>
      </c>
      <c r="BM746" s="2">
        <f>BN746+BO746+BP746+BU746</f>
        <v>224.51226858632378</v>
      </c>
      <c r="BN746" s="2">
        <v>224.51226858632378</v>
      </c>
      <c r="BO746" s="2">
        <v>0</v>
      </c>
      <c r="BP746" s="2">
        <v>0</v>
      </c>
      <c r="BQ746" s="2"/>
      <c r="BR746" s="2"/>
      <c r="BS746" s="2"/>
      <c r="BT746" s="2"/>
      <c r="BU746" s="2">
        <v>0</v>
      </c>
      <c r="BV746" s="2"/>
      <c r="BW746" s="9"/>
      <c r="BX746" s="2"/>
      <c r="BY746" s="2"/>
      <c r="BZ746" s="9"/>
      <c r="CA746" s="2"/>
      <c r="CB746" s="2"/>
      <c r="CC746" s="2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</row>
    <row r="747" spans="1:152" hidden="1" x14ac:dyDescent="0.45">
      <c r="A747" t="s">
        <v>152</v>
      </c>
      <c r="C747" s="1">
        <v>40197</v>
      </c>
      <c r="D747" s="2"/>
      <c r="E747" s="1"/>
      <c r="G747" s="2">
        <v>49</v>
      </c>
      <c r="H747" t="s">
        <v>103</v>
      </c>
      <c r="I747" s="19">
        <v>6.9</v>
      </c>
      <c r="J747">
        <v>750</v>
      </c>
      <c r="K747" s="2">
        <f t="shared" si="10"/>
        <v>193.23671497584542</v>
      </c>
      <c r="L747" s="2"/>
      <c r="M747" s="9"/>
      <c r="N747" s="19">
        <v>13.9</v>
      </c>
      <c r="O747" s="19"/>
      <c r="P747" s="19"/>
      <c r="Q747" s="2"/>
      <c r="R747" s="2"/>
      <c r="S747" s="2"/>
      <c r="T747" s="2"/>
      <c r="U747" s="2"/>
      <c r="V747" s="2"/>
      <c r="W747" s="2"/>
      <c r="X747" s="9"/>
      <c r="Y747" s="9"/>
      <c r="Z747" s="9"/>
      <c r="AA747" s="9"/>
      <c r="AB747" s="9"/>
      <c r="AC747" s="2"/>
      <c r="AD747" s="9"/>
      <c r="AE747" s="9"/>
      <c r="AF747" s="2"/>
      <c r="AG747" s="9"/>
      <c r="AH747" s="9"/>
      <c r="AI747" s="9"/>
      <c r="AJ747" s="9"/>
      <c r="AK747" s="9"/>
      <c r="AL747" s="9"/>
      <c r="AM747" s="15"/>
      <c r="AN747" s="9"/>
      <c r="AO747" s="9"/>
      <c r="AP747" s="9"/>
      <c r="AQ747" s="2"/>
      <c r="AR747" s="2"/>
      <c r="AS747" s="2"/>
      <c r="AT747" s="2"/>
      <c r="AU747" s="2"/>
      <c r="AV747" s="2"/>
      <c r="AW747" s="2"/>
      <c r="AX747" s="9"/>
      <c r="AY747" s="2"/>
      <c r="AZ747" s="2"/>
      <c r="BA747" s="2"/>
      <c r="BB747" s="9"/>
      <c r="BC747" s="19"/>
      <c r="BD747" s="2"/>
      <c r="BE747" s="2"/>
      <c r="BF747" s="19"/>
      <c r="BG747" s="19"/>
      <c r="BH747" s="19"/>
      <c r="BI747" s="19"/>
      <c r="BJ747" s="19"/>
      <c r="BK747" s="19"/>
      <c r="BL747" s="19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9"/>
      <c r="BX747" s="2"/>
      <c r="BY747" s="2"/>
      <c r="BZ747" s="9"/>
      <c r="CA747" s="2"/>
      <c r="CB747" s="2"/>
      <c r="CC747" s="2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</row>
    <row r="748" spans="1:152" hidden="1" x14ac:dyDescent="0.45">
      <c r="A748" t="s">
        <v>152</v>
      </c>
      <c r="C748" s="1">
        <v>40200</v>
      </c>
      <c r="D748" s="2"/>
      <c r="E748" s="1"/>
      <c r="G748" s="2">
        <v>52</v>
      </c>
      <c r="H748" t="s">
        <v>103</v>
      </c>
      <c r="I748" s="19">
        <v>6.9</v>
      </c>
      <c r="J748">
        <v>750</v>
      </c>
      <c r="K748" s="2">
        <f t="shared" si="10"/>
        <v>193.23671497584542</v>
      </c>
      <c r="L748" s="2"/>
      <c r="M748" s="9"/>
      <c r="N748" s="19">
        <v>15</v>
      </c>
      <c r="O748" s="19"/>
      <c r="P748" s="19"/>
      <c r="Q748" s="2"/>
      <c r="R748" s="2"/>
      <c r="S748" s="2"/>
      <c r="T748" s="2"/>
      <c r="U748" s="2"/>
      <c r="V748" s="2"/>
      <c r="W748" s="2"/>
      <c r="X748" s="9"/>
      <c r="Y748" s="9"/>
      <c r="Z748" s="9"/>
      <c r="AA748" s="9"/>
      <c r="AB748" s="9"/>
      <c r="AC748" s="2"/>
      <c r="AD748" s="9"/>
      <c r="AE748" s="9"/>
      <c r="AF748" s="2"/>
      <c r="AG748" s="9"/>
      <c r="AH748" s="9"/>
      <c r="AI748" s="9"/>
      <c r="AJ748" s="9"/>
      <c r="AK748" s="9"/>
      <c r="AL748" s="9"/>
      <c r="AM748" s="15"/>
      <c r="AN748" s="9"/>
      <c r="AO748" s="9"/>
      <c r="AP748" s="9"/>
      <c r="AQ748" s="2"/>
      <c r="AR748" s="2"/>
      <c r="AS748" s="2"/>
      <c r="AT748" s="2"/>
      <c r="AU748" s="2"/>
      <c r="AV748" s="2"/>
      <c r="AW748" s="2"/>
      <c r="AX748" s="9"/>
      <c r="AY748" s="2"/>
      <c r="AZ748" s="2"/>
      <c r="BA748" s="2"/>
      <c r="BB748" s="9"/>
      <c r="BC748" s="19"/>
      <c r="BD748" s="2"/>
      <c r="BE748" s="2"/>
      <c r="BF748" s="19"/>
      <c r="BG748" s="19"/>
      <c r="BH748" s="19"/>
      <c r="BI748" s="19"/>
      <c r="BJ748" s="19"/>
      <c r="BK748" s="19"/>
      <c r="BL748" s="19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9"/>
      <c r="BX748" s="2"/>
      <c r="BY748" s="2"/>
      <c r="BZ748" s="9"/>
      <c r="CA748" s="2"/>
      <c r="CB748" s="2"/>
      <c r="CC748" s="2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</row>
    <row r="749" spans="1:152" hidden="1" x14ac:dyDescent="0.45">
      <c r="A749" t="s">
        <v>152</v>
      </c>
      <c r="C749" s="1">
        <v>40211</v>
      </c>
      <c r="D749" s="2"/>
      <c r="E749" s="1"/>
      <c r="F749" s="6"/>
      <c r="G749" s="2">
        <v>63</v>
      </c>
      <c r="H749" t="s">
        <v>103</v>
      </c>
      <c r="I749" s="19">
        <v>6.9</v>
      </c>
      <c r="J749">
        <v>750</v>
      </c>
      <c r="K749" s="2">
        <f t="shared" si="10"/>
        <v>193.23671497584542</v>
      </c>
      <c r="L749" s="2"/>
      <c r="M749" s="9"/>
      <c r="N749" s="19">
        <v>17.2</v>
      </c>
      <c r="O749" s="19"/>
      <c r="P749" s="19"/>
      <c r="Q749" s="2"/>
      <c r="R749" s="2"/>
      <c r="S749" s="2"/>
      <c r="T749" s="2"/>
      <c r="U749" s="2"/>
      <c r="V749" s="2"/>
      <c r="W749" s="2"/>
      <c r="X749" s="9"/>
      <c r="Y749" s="9"/>
      <c r="Z749" s="9"/>
      <c r="AA749" s="9"/>
      <c r="AB749" s="9"/>
      <c r="AC749" s="2">
        <v>249.95344064762443</v>
      </c>
      <c r="AD749" s="9"/>
      <c r="AE749" s="9"/>
      <c r="AF749" s="2">
        <v>219.33001264161891</v>
      </c>
      <c r="AG749" s="9">
        <v>4.4312831516015514</v>
      </c>
      <c r="AH749" s="9"/>
      <c r="AI749" s="9"/>
      <c r="AJ749" s="9"/>
      <c r="AK749" s="9"/>
      <c r="AL749" s="9"/>
      <c r="AM749" s="15">
        <f>AG749/AF749</f>
        <v>2.0203724507334909E-2</v>
      </c>
      <c r="AN749" s="9"/>
      <c r="AO749" s="9"/>
      <c r="AP749" s="9"/>
      <c r="AQ749" s="2">
        <v>39.205262746283104</v>
      </c>
      <c r="AR749" s="2"/>
      <c r="AS749" s="2">
        <v>42.975555825934691</v>
      </c>
      <c r="AT749" s="2"/>
      <c r="AU749" s="2">
        <v>0</v>
      </c>
      <c r="AV749" s="2">
        <v>0</v>
      </c>
      <c r="AW749" s="2">
        <v>82.180818572217802</v>
      </c>
      <c r="AX749" s="9"/>
      <c r="AY749" s="2"/>
      <c r="AZ749" s="2">
        <f>AC749+AF749+AW749</f>
        <v>551.46427186146116</v>
      </c>
      <c r="BA749" s="2"/>
      <c r="BB749" s="9">
        <f>AW749/AZ749</f>
        <v>0.14902292454018357</v>
      </c>
      <c r="BC749" s="19"/>
      <c r="BD749" s="2"/>
      <c r="BE749" s="2"/>
      <c r="BF749" s="19"/>
      <c r="BG749" s="19"/>
      <c r="BH749" s="19"/>
      <c r="BI749" s="19"/>
      <c r="BJ749" s="9">
        <f>AC749/AZ749</f>
        <v>0.45325409714016385</v>
      </c>
      <c r="BK749" s="9">
        <f>AF749/AZ749</f>
        <v>0.39772297831965259</v>
      </c>
      <c r="BL749" s="9">
        <f>AW749/AZ749</f>
        <v>0.14902292454018357</v>
      </c>
      <c r="BM749" s="2">
        <f>BN749+BO749+BP749+BU749</f>
        <v>307.80715582008725</v>
      </c>
      <c r="BN749" s="2">
        <v>260.99300601136889</v>
      </c>
      <c r="BO749" s="2">
        <v>46.814149808718334</v>
      </c>
      <c r="BP749" s="2">
        <v>0</v>
      </c>
      <c r="BQ749" s="2"/>
      <c r="BR749" s="2"/>
      <c r="BS749" s="2"/>
      <c r="BT749" s="2"/>
      <c r="BU749" s="2">
        <v>0</v>
      </c>
      <c r="BV749" s="2"/>
      <c r="BW749" s="9"/>
      <c r="BX749" s="2"/>
      <c r="BY749" s="2"/>
      <c r="BZ749" s="9"/>
      <c r="CA749" s="2"/>
      <c r="CB749" s="2"/>
      <c r="CC749" s="2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</row>
    <row r="750" spans="1:152" hidden="1" x14ac:dyDescent="0.45">
      <c r="A750" t="s">
        <v>152</v>
      </c>
      <c r="C750" s="1">
        <v>40217</v>
      </c>
      <c r="D750" s="2"/>
      <c r="E750" s="1"/>
      <c r="G750" s="2">
        <v>69</v>
      </c>
      <c r="H750" t="s">
        <v>103</v>
      </c>
      <c r="I750" s="19">
        <v>6.9</v>
      </c>
      <c r="J750">
        <v>750</v>
      </c>
      <c r="K750" s="2">
        <f t="shared" si="10"/>
        <v>193.23671497584542</v>
      </c>
      <c r="L750" s="2"/>
      <c r="M750" s="9"/>
      <c r="N750" s="19">
        <v>18.95</v>
      </c>
      <c r="O750" s="19"/>
      <c r="P750" s="19"/>
      <c r="Q750" s="2"/>
      <c r="R750" s="2"/>
      <c r="S750" s="2"/>
      <c r="T750" s="2"/>
      <c r="U750" s="2"/>
      <c r="V750" s="2"/>
      <c r="W750" s="2"/>
      <c r="X750" s="9"/>
      <c r="Y750" s="9"/>
      <c r="Z750" s="9"/>
      <c r="AA750" s="9"/>
      <c r="AB750" s="9"/>
      <c r="AC750" s="2"/>
      <c r="AD750" s="9"/>
      <c r="AE750" s="9"/>
      <c r="AF750" s="2"/>
      <c r="AG750" s="9"/>
      <c r="AH750" s="9"/>
      <c r="AI750" s="9"/>
      <c r="AJ750" s="9"/>
      <c r="AK750" s="9"/>
      <c r="AL750" s="9"/>
      <c r="AM750" s="15"/>
      <c r="AN750" s="9"/>
      <c r="AO750" s="9"/>
      <c r="AP750" s="9"/>
      <c r="AQ750" s="2"/>
      <c r="AR750" s="2"/>
      <c r="AS750" s="2"/>
      <c r="AT750" s="2"/>
      <c r="AU750" s="2"/>
      <c r="AV750" s="2"/>
      <c r="AW750" s="2"/>
      <c r="AX750" s="9"/>
      <c r="AY750" s="2"/>
      <c r="AZ750" s="2"/>
      <c r="BA750" s="2"/>
      <c r="BB750" s="9"/>
      <c r="BC750" s="19"/>
      <c r="BD750" s="2"/>
      <c r="BE750" s="2"/>
      <c r="BF750" s="19"/>
      <c r="BG750" s="19"/>
      <c r="BH750" s="19"/>
      <c r="BI750" s="19"/>
      <c r="BJ750" s="19"/>
      <c r="BK750" s="19"/>
      <c r="BL750" s="19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9"/>
      <c r="BX750" s="2"/>
      <c r="BY750" s="2"/>
      <c r="BZ750" s="9"/>
      <c r="CA750" s="2"/>
      <c r="CB750" s="2"/>
      <c r="CC750" s="2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</row>
    <row r="751" spans="1:152" hidden="1" x14ac:dyDescent="0.45">
      <c r="A751" t="s">
        <v>152</v>
      </c>
      <c r="C751" s="1">
        <v>40225</v>
      </c>
      <c r="D751" s="2"/>
      <c r="E751" s="1"/>
      <c r="G751" s="2">
        <v>77</v>
      </c>
      <c r="H751" t="s">
        <v>103</v>
      </c>
      <c r="I751" s="19">
        <v>6.9</v>
      </c>
      <c r="J751">
        <v>750</v>
      </c>
      <c r="K751" s="2">
        <f t="shared" si="10"/>
        <v>193.23671497584542</v>
      </c>
      <c r="L751" s="2"/>
      <c r="M751" s="9"/>
      <c r="N751" s="19">
        <v>21.55</v>
      </c>
      <c r="O751" s="19"/>
      <c r="P751" s="19"/>
      <c r="Q751" s="2"/>
      <c r="R751" s="2"/>
      <c r="S751" s="2"/>
      <c r="T751" s="2"/>
      <c r="U751" s="2"/>
      <c r="V751" s="2"/>
      <c r="W751" s="2"/>
      <c r="X751" s="9"/>
      <c r="Y751" s="9"/>
      <c r="Z751" s="9"/>
      <c r="AA751" s="9"/>
      <c r="AB751" s="9"/>
      <c r="AC751" s="2"/>
      <c r="AD751" s="9"/>
      <c r="AE751" s="9"/>
      <c r="AF751" s="2"/>
      <c r="AG751" s="9"/>
      <c r="AH751" s="9"/>
      <c r="AI751" s="9"/>
      <c r="AJ751" s="9"/>
      <c r="AK751" s="9"/>
      <c r="AL751" s="9"/>
      <c r="AM751" s="15"/>
      <c r="AN751" s="9"/>
      <c r="AO751" s="9"/>
      <c r="AP751" s="9"/>
      <c r="AQ751" s="2"/>
      <c r="AR751" s="2"/>
      <c r="AS751" s="2"/>
      <c r="AT751" s="2"/>
      <c r="AU751" s="2"/>
      <c r="AV751" s="2"/>
      <c r="AW751" s="2"/>
      <c r="AX751" s="9"/>
      <c r="AY751" s="2"/>
      <c r="AZ751" s="2"/>
      <c r="BA751" s="2"/>
      <c r="BB751" s="9"/>
      <c r="BC751" s="19"/>
      <c r="BD751" s="2"/>
      <c r="BE751" s="2"/>
      <c r="BF751" s="19"/>
      <c r="BG751" s="19"/>
      <c r="BH751" s="19"/>
      <c r="BI751" s="19"/>
      <c r="BJ751" s="19"/>
      <c r="BK751" s="19"/>
      <c r="BL751" s="19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9"/>
      <c r="BX751" s="2"/>
      <c r="BY751" s="2"/>
      <c r="BZ751" s="9"/>
      <c r="CA751" s="2"/>
      <c r="CB751" s="2"/>
      <c r="CC751" s="2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</row>
    <row r="752" spans="1:152" hidden="1" x14ac:dyDescent="0.45">
      <c r="A752" t="s">
        <v>152</v>
      </c>
      <c r="C752" s="1">
        <v>40226</v>
      </c>
      <c r="D752" s="2"/>
      <c r="E752" s="1"/>
      <c r="F752" s="6"/>
      <c r="G752" s="2">
        <v>78</v>
      </c>
      <c r="H752" t="s">
        <v>103</v>
      </c>
      <c r="I752" s="19">
        <v>6.9</v>
      </c>
      <c r="J752">
        <v>750</v>
      </c>
      <c r="K752" s="2">
        <f t="shared" si="10"/>
        <v>193.23671497584542</v>
      </c>
      <c r="L752" s="2"/>
      <c r="M752" s="9"/>
      <c r="N752" s="9"/>
      <c r="O752" s="9"/>
      <c r="P752" s="9"/>
      <c r="Q752" s="2"/>
      <c r="R752" s="2"/>
      <c r="S752" s="2"/>
      <c r="T752" s="2"/>
      <c r="U752" s="2"/>
      <c r="V752" s="2"/>
      <c r="W752" s="2"/>
      <c r="X752" s="9"/>
      <c r="Y752" s="9"/>
      <c r="Z752" s="9"/>
      <c r="AA752" s="9"/>
      <c r="AB752" s="9"/>
      <c r="AC752" s="2">
        <v>350.26565861230233</v>
      </c>
      <c r="AD752" s="9"/>
      <c r="AE752" s="9"/>
      <c r="AF752" s="2">
        <v>263.98163039909338</v>
      </c>
      <c r="AG752" s="9">
        <v>4.2617574766765474</v>
      </c>
      <c r="AH752" s="9"/>
      <c r="AI752" s="9"/>
      <c r="AJ752" s="9"/>
      <c r="AK752" s="9"/>
      <c r="AL752" s="9"/>
      <c r="AM752" s="15">
        <f>AG752/AF752</f>
        <v>1.6144144083940715E-2</v>
      </c>
      <c r="AN752" s="9"/>
      <c r="AO752" s="9"/>
      <c r="AP752" s="9"/>
      <c r="AQ752" s="2">
        <v>4.9254306260028473</v>
      </c>
      <c r="AR752" s="2"/>
      <c r="AS752" s="2">
        <v>211.97149003924523</v>
      </c>
      <c r="AT752" s="2"/>
      <c r="AU752" s="2">
        <v>0</v>
      </c>
      <c r="AV752" s="2">
        <v>0</v>
      </c>
      <c r="AW752" s="2">
        <v>216.89692066524808</v>
      </c>
      <c r="AX752" s="9"/>
      <c r="AY752" s="2"/>
      <c r="AZ752" s="2">
        <f>AC752+AF752+AW752</f>
        <v>831.14420967664375</v>
      </c>
      <c r="BA752" s="2"/>
      <c r="BB752" s="9">
        <f>AW752/AZ752</f>
        <v>0.26096183807817386</v>
      </c>
      <c r="BC752" s="19"/>
      <c r="BD752" s="2"/>
      <c r="BE752" s="2"/>
      <c r="BF752" s="19"/>
      <c r="BG752" s="19"/>
      <c r="BH752" s="19"/>
      <c r="BI752" s="19"/>
      <c r="BJ752" s="9">
        <f>AC752/AZ752</f>
        <v>0.42142585430339824</v>
      </c>
      <c r="BK752" s="9">
        <f>AF752/AZ752</f>
        <v>0.31761230761842796</v>
      </c>
      <c r="BL752" s="9">
        <f>AW752/AZ752</f>
        <v>0.26096183807817386</v>
      </c>
      <c r="BM752" s="2">
        <f>BN752+BO752+BP752+BU752</f>
        <v>199.40830073569862</v>
      </c>
      <c r="BN752" s="2">
        <v>77.187681950694028</v>
      </c>
      <c r="BO752" s="2">
        <v>122.22061878500459</v>
      </c>
      <c r="BP752" s="2">
        <v>0</v>
      </c>
      <c r="BQ752" s="2"/>
      <c r="BR752" s="2"/>
      <c r="BS752" s="2"/>
      <c r="BT752" s="2"/>
      <c r="BU752" s="2">
        <v>0</v>
      </c>
      <c r="BV752" s="2"/>
      <c r="BW752" s="9"/>
      <c r="BX752" s="2"/>
      <c r="BY752" s="2"/>
      <c r="BZ752" s="9"/>
      <c r="CA752" s="2"/>
      <c r="CB752" s="2"/>
      <c r="CC752" s="2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</row>
    <row r="753" spans="1:152" hidden="1" x14ac:dyDescent="0.45">
      <c r="A753" t="s">
        <v>152</v>
      </c>
      <c r="C753" s="1">
        <v>40233</v>
      </c>
      <c r="D753" s="2"/>
      <c r="E753" s="1"/>
      <c r="G753" s="2">
        <v>85</v>
      </c>
      <c r="H753" t="s">
        <v>103</v>
      </c>
      <c r="I753" s="19">
        <v>6.9</v>
      </c>
      <c r="J753">
        <v>750</v>
      </c>
      <c r="K753" s="2">
        <f t="shared" si="10"/>
        <v>193.23671497584542</v>
      </c>
      <c r="L753" s="2"/>
      <c r="M753" s="9"/>
      <c r="N753" s="19">
        <v>22.9</v>
      </c>
      <c r="O753" s="19"/>
      <c r="P753" s="19"/>
      <c r="Q753" s="2"/>
      <c r="R753" s="2"/>
      <c r="S753" s="2"/>
      <c r="T753" s="2"/>
      <c r="U753" s="2"/>
      <c r="V753" s="2"/>
      <c r="W753" s="2"/>
      <c r="X753" s="9"/>
      <c r="Y753" s="9"/>
      <c r="Z753" s="9"/>
      <c r="AA753" s="9"/>
      <c r="AB753" s="9"/>
      <c r="AC753" s="2"/>
      <c r="AD753" s="9"/>
      <c r="AE753" s="9"/>
      <c r="AF753" s="2"/>
      <c r="AG753" s="9"/>
      <c r="AH753" s="9"/>
      <c r="AI753" s="9"/>
      <c r="AJ753" s="9"/>
      <c r="AK753" s="9"/>
      <c r="AL753" s="9"/>
      <c r="AM753" s="15"/>
      <c r="AN753" s="9"/>
      <c r="AO753" s="9"/>
      <c r="AP753" s="9"/>
      <c r="AQ753" s="2"/>
      <c r="AR753" s="2"/>
      <c r="AS753" s="2"/>
      <c r="AT753" s="2"/>
      <c r="AU753" s="2"/>
      <c r="AV753" s="2"/>
      <c r="AW753" s="2"/>
      <c r="AX753" s="9"/>
      <c r="AY753" s="2"/>
      <c r="AZ753" s="2"/>
      <c r="BA753" s="2"/>
      <c r="BB753" s="9"/>
      <c r="BC753" s="19"/>
      <c r="BD753" s="2"/>
      <c r="BE753" s="2"/>
      <c r="BF753" s="19"/>
      <c r="BG753" s="19"/>
      <c r="BH753" s="19"/>
      <c r="BI753" s="19"/>
      <c r="BJ753" s="19"/>
      <c r="BK753" s="19"/>
      <c r="BL753" s="19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9"/>
      <c r="BX753" s="2"/>
      <c r="BY753" s="2"/>
      <c r="BZ753" s="9"/>
      <c r="CA753" s="2"/>
      <c r="CB753" s="2"/>
      <c r="CC753" s="2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</row>
    <row r="754" spans="1:152" hidden="1" x14ac:dyDescent="0.45">
      <c r="A754" t="s">
        <v>152</v>
      </c>
      <c r="C754" s="1">
        <v>40240</v>
      </c>
      <c r="D754" s="2">
        <v>6</v>
      </c>
      <c r="E754" s="1" t="s">
        <v>229</v>
      </c>
      <c r="F754" t="s">
        <v>78</v>
      </c>
      <c r="G754" s="2">
        <v>92</v>
      </c>
      <c r="H754" t="s">
        <v>103</v>
      </c>
      <c r="I754" s="19">
        <v>6.9</v>
      </c>
      <c r="J754">
        <v>750</v>
      </c>
      <c r="K754" s="2">
        <f t="shared" si="10"/>
        <v>193.23671497584542</v>
      </c>
      <c r="L754" s="2"/>
      <c r="M754" s="9"/>
      <c r="N754" s="9"/>
      <c r="O754" s="9"/>
      <c r="P754" s="9"/>
      <c r="Q754" s="2"/>
      <c r="R754" s="2"/>
      <c r="S754" s="2"/>
      <c r="T754" s="2"/>
      <c r="U754" s="2"/>
      <c r="V754" s="2"/>
      <c r="W754" s="2"/>
      <c r="X754" s="9"/>
      <c r="Y754" s="9"/>
      <c r="Z754" s="9"/>
      <c r="AA754" s="9"/>
      <c r="AB754" s="9"/>
      <c r="AC754" s="2"/>
      <c r="AD754" s="9"/>
      <c r="AE754" s="9"/>
      <c r="AF754" s="2"/>
      <c r="AG754" s="9"/>
      <c r="AH754" s="9"/>
      <c r="AI754" s="9"/>
      <c r="AJ754" s="9"/>
      <c r="AK754" s="9"/>
      <c r="AL754" s="9"/>
      <c r="AM754" s="15"/>
      <c r="AN754" s="9"/>
      <c r="AO754" s="9"/>
      <c r="AP754" s="9"/>
      <c r="AQ754" s="2"/>
      <c r="AR754" s="2"/>
      <c r="AS754" s="2"/>
      <c r="AT754" s="2"/>
      <c r="AU754" s="2"/>
      <c r="AV754" s="2"/>
      <c r="AW754" s="2"/>
      <c r="AX754" s="9"/>
      <c r="AY754" s="2"/>
      <c r="AZ754" s="2"/>
      <c r="BA754" s="2"/>
      <c r="BB754" s="9"/>
      <c r="BC754" s="19"/>
      <c r="BD754" s="2"/>
      <c r="BE754" s="2"/>
      <c r="BF754" s="19"/>
      <c r="BG754" s="19"/>
      <c r="BH754" s="19"/>
      <c r="BI754" s="19"/>
      <c r="BJ754" s="19"/>
      <c r="BK754" s="19"/>
      <c r="BL754" s="19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9"/>
      <c r="BX754" s="2"/>
      <c r="BY754" s="2"/>
      <c r="BZ754" s="9"/>
      <c r="CA754" s="2"/>
      <c r="CB754" s="2"/>
      <c r="CC754" s="2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</row>
    <row r="755" spans="1:152" hidden="1" x14ac:dyDescent="0.45">
      <c r="A755" t="s">
        <v>152</v>
      </c>
      <c r="C755" s="1">
        <v>40246</v>
      </c>
      <c r="D755" s="2">
        <v>8</v>
      </c>
      <c r="E755" t="s">
        <v>197</v>
      </c>
      <c r="F755" t="s">
        <v>14</v>
      </c>
      <c r="G755" s="2">
        <v>98</v>
      </c>
      <c r="H755" t="s">
        <v>103</v>
      </c>
      <c r="I755" s="19">
        <v>6.9</v>
      </c>
      <c r="J755">
        <v>750</v>
      </c>
      <c r="K755" s="2">
        <f t="shared" si="10"/>
        <v>193.23671497584542</v>
      </c>
      <c r="L755" s="2"/>
      <c r="M755" s="9"/>
      <c r="N755" s="9"/>
      <c r="O755" s="9"/>
      <c r="P755" s="9"/>
      <c r="Q755" s="2"/>
      <c r="R755" s="2"/>
      <c r="S755" s="2"/>
      <c r="T755" s="2"/>
      <c r="U755" s="2">
        <v>98</v>
      </c>
      <c r="V755" s="2"/>
      <c r="W755" s="2"/>
      <c r="X755" s="9"/>
      <c r="Y755" s="9"/>
      <c r="Z755" s="9"/>
      <c r="AA755" s="9"/>
      <c r="AB755" s="9"/>
      <c r="AC755" s="2"/>
      <c r="AD755" s="9"/>
      <c r="AE755" s="9"/>
      <c r="AF755" s="2"/>
      <c r="AG755" s="9"/>
      <c r="AH755" s="9"/>
      <c r="AI755" s="9"/>
      <c r="AJ755" s="9"/>
      <c r="AK755" s="9"/>
      <c r="AL755" s="9"/>
      <c r="AM755" s="15"/>
      <c r="AN755" s="9"/>
      <c r="AO755" s="9"/>
      <c r="AP755" s="9"/>
      <c r="AQ755" s="2"/>
      <c r="AR755" s="2"/>
      <c r="AS755" s="2"/>
      <c r="AT755" s="2"/>
      <c r="AU755" s="2"/>
      <c r="AV755" s="2"/>
      <c r="AW755" s="2"/>
      <c r="AX755" s="9"/>
      <c r="AY755" s="2"/>
      <c r="AZ755" s="2"/>
      <c r="BA755" s="2"/>
      <c r="BB755" s="9"/>
      <c r="BC755" s="19"/>
      <c r="BD755" s="2"/>
      <c r="BE755" s="2"/>
      <c r="BF755" s="19"/>
      <c r="BG755" s="19"/>
      <c r="BH755" s="19"/>
      <c r="BI755" s="19"/>
      <c r="BJ755" s="19"/>
      <c r="BK755" s="19"/>
      <c r="BL755" s="19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9"/>
      <c r="BX755" s="2"/>
      <c r="BY755" s="2"/>
      <c r="BZ755" s="9"/>
      <c r="CA755" s="2"/>
      <c r="CB755" s="2"/>
      <c r="CC755" s="2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</row>
    <row r="756" spans="1:152" hidden="1" x14ac:dyDescent="0.45">
      <c r="A756" t="s">
        <v>152</v>
      </c>
      <c r="C756" s="1">
        <v>40247</v>
      </c>
      <c r="D756" s="2"/>
      <c r="E756" s="1"/>
      <c r="F756" s="6"/>
      <c r="G756" s="2">
        <v>99</v>
      </c>
      <c r="H756" t="s">
        <v>103</v>
      </c>
      <c r="I756" s="19">
        <v>6.9</v>
      </c>
      <c r="J756">
        <v>750</v>
      </c>
      <c r="K756" s="2">
        <f t="shared" si="10"/>
        <v>193.23671497584542</v>
      </c>
      <c r="L756" s="2"/>
      <c r="M756" s="9"/>
      <c r="N756" s="19">
        <v>24.25</v>
      </c>
      <c r="O756" s="19"/>
      <c r="P756" s="19"/>
      <c r="Q756" s="2"/>
      <c r="R756" s="2"/>
      <c r="S756" s="2"/>
      <c r="T756" s="2"/>
      <c r="U756" s="2"/>
      <c r="V756" s="2"/>
      <c r="W756" s="2"/>
      <c r="X756" s="9"/>
      <c r="Y756" s="9"/>
      <c r="Z756" s="9"/>
      <c r="AA756" s="9"/>
      <c r="AB756" s="9"/>
      <c r="AC756" s="2">
        <v>371.36741735718101</v>
      </c>
      <c r="AD756" s="9"/>
      <c r="AE756" s="9"/>
      <c r="AF756" s="2">
        <v>177.69837747289279</v>
      </c>
      <c r="AG756" s="9">
        <v>2.3155058175524026</v>
      </c>
      <c r="AH756" s="9"/>
      <c r="AI756" s="9"/>
      <c r="AJ756" s="9"/>
      <c r="AK756" s="9"/>
      <c r="AL756" s="9"/>
      <c r="AM756" s="15">
        <f>AG756/AF756</f>
        <v>1.3030540011011773E-2</v>
      </c>
      <c r="AN756" s="9"/>
      <c r="AO756" s="9"/>
      <c r="AP756" s="9"/>
      <c r="AQ756" s="2">
        <v>0.64208493228452135</v>
      </c>
      <c r="AR756" s="2"/>
      <c r="AS756" s="2">
        <v>434.69997818246918</v>
      </c>
      <c r="AT756" s="2"/>
      <c r="AU756" s="2">
        <v>3.831197867403572</v>
      </c>
      <c r="AV756" s="2">
        <v>0</v>
      </c>
      <c r="AW756" s="2">
        <v>439.17326098215727</v>
      </c>
      <c r="AX756" s="9"/>
      <c r="AY756" s="2"/>
      <c r="AZ756" s="2">
        <f>AC756+AF756+AW756</f>
        <v>988.23905581223107</v>
      </c>
      <c r="BA756" s="2"/>
      <c r="BB756" s="9">
        <f>AW756/AZ756</f>
        <v>0.44439982249153465</v>
      </c>
      <c r="BC756" s="19"/>
      <c r="BD756" s="2"/>
      <c r="BE756" s="2"/>
      <c r="BF756" s="19"/>
      <c r="BG756" s="19"/>
      <c r="BH756" s="19"/>
      <c r="BI756" s="19"/>
      <c r="BJ756" s="9">
        <f>AC756/AZ756</f>
        <v>0.37578702761545396</v>
      </c>
      <c r="BK756" s="9">
        <f>AF756/AZ756</f>
        <v>0.17981314989301142</v>
      </c>
      <c r="BL756" s="9">
        <f>AW756/AZ756</f>
        <v>0.44439982249153465</v>
      </c>
      <c r="BM756" s="2">
        <f>BN756+BO756+BP756+BU756</f>
        <v>131.17220035935833</v>
      </c>
      <c r="BN756" s="2">
        <v>7.9780897176354486</v>
      </c>
      <c r="BO756" s="2">
        <v>107.66142163985127</v>
      </c>
      <c r="BP756" s="2">
        <v>0</v>
      </c>
      <c r="BQ756" s="2"/>
      <c r="BR756" s="2"/>
      <c r="BS756" s="2"/>
      <c r="BT756" s="2"/>
      <c r="BU756" s="2">
        <v>15.53268900187161</v>
      </c>
      <c r="BV756" s="2"/>
      <c r="BW756" s="9"/>
      <c r="BX756" s="2"/>
      <c r="BY756" s="2"/>
      <c r="BZ756" s="9"/>
      <c r="CA756" s="2"/>
      <c r="CB756" s="2"/>
      <c r="CC756" s="2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</row>
    <row r="757" spans="1:152" hidden="1" x14ac:dyDescent="0.45">
      <c r="A757" t="s">
        <v>152</v>
      </c>
      <c r="C757" s="1">
        <v>40262</v>
      </c>
      <c r="D757" s="2"/>
      <c r="E757" s="1"/>
      <c r="G757" s="2">
        <v>114</v>
      </c>
      <c r="H757" t="s">
        <v>103</v>
      </c>
      <c r="I757" s="19">
        <v>6.9</v>
      </c>
      <c r="J757">
        <v>750</v>
      </c>
      <c r="K757" s="2">
        <f t="shared" si="10"/>
        <v>193.23671497584542</v>
      </c>
      <c r="L757" s="2"/>
      <c r="M757" s="9"/>
      <c r="N757" s="19">
        <v>26.3</v>
      </c>
      <c r="O757" s="19"/>
      <c r="P757" s="19"/>
      <c r="Q757" s="2"/>
      <c r="R757" s="2"/>
      <c r="S757" s="2"/>
      <c r="T757" s="2"/>
      <c r="U757" s="2"/>
      <c r="V757" s="2"/>
      <c r="W757" s="2"/>
      <c r="X757" s="9"/>
      <c r="Y757" s="9"/>
      <c r="Z757" s="9"/>
      <c r="AA757" s="9"/>
      <c r="AB757" s="9"/>
      <c r="AC757" s="2"/>
      <c r="AD757" s="9"/>
      <c r="AE757" s="9"/>
      <c r="AF757" s="2"/>
      <c r="AG757" s="9"/>
      <c r="AH757" s="9"/>
      <c r="AI757" s="9"/>
      <c r="AJ757" s="9"/>
      <c r="AK757" s="9"/>
      <c r="AL757" s="9"/>
      <c r="AM757" s="15"/>
      <c r="AN757" s="9"/>
      <c r="AO757" s="9"/>
      <c r="AP757" s="9"/>
      <c r="AQ757" s="2"/>
      <c r="AR757" s="2"/>
      <c r="AS757" s="2"/>
      <c r="AT757" s="2"/>
      <c r="AU757" s="2"/>
      <c r="AV757" s="2"/>
      <c r="AW757" s="2"/>
      <c r="AX757" s="9"/>
      <c r="AY757" s="2"/>
      <c r="AZ757" s="2"/>
      <c r="BA757" s="2"/>
      <c r="BB757" s="9"/>
      <c r="BC757" s="19"/>
      <c r="BD757" s="2"/>
      <c r="BE757" s="2"/>
      <c r="BF757" s="19"/>
      <c r="BG757" s="19"/>
      <c r="BH757" s="19"/>
      <c r="BI757" s="19"/>
      <c r="BJ757" s="19"/>
      <c r="BK757" s="19"/>
      <c r="BL757" s="19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9"/>
      <c r="BX757" s="2"/>
      <c r="BY757" s="2"/>
      <c r="BZ757" s="9"/>
      <c r="CA757" s="2"/>
      <c r="CB757" s="2"/>
      <c r="CC757" s="2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</row>
    <row r="758" spans="1:152" hidden="1" x14ac:dyDescent="0.45">
      <c r="A758" t="s">
        <v>152</v>
      </c>
      <c r="C758" s="1">
        <v>40263</v>
      </c>
      <c r="D758" s="2"/>
      <c r="E758" s="1"/>
      <c r="G758" s="2">
        <v>115</v>
      </c>
      <c r="H758" t="s">
        <v>103</v>
      </c>
      <c r="I758" s="19">
        <v>6.9</v>
      </c>
      <c r="J758">
        <v>750</v>
      </c>
      <c r="K758" s="2">
        <f t="shared" si="10"/>
        <v>193.23671497584542</v>
      </c>
      <c r="L758" s="2"/>
      <c r="M758" s="9"/>
      <c r="N758" s="9"/>
      <c r="O758" s="9"/>
      <c r="P758" s="9"/>
      <c r="Q758" s="2"/>
      <c r="R758" s="2"/>
      <c r="S758" s="2"/>
      <c r="T758" s="2"/>
      <c r="U758" s="2"/>
      <c r="V758" s="2"/>
      <c r="W758" s="2"/>
      <c r="X758" s="9"/>
      <c r="Y758" s="9"/>
      <c r="Z758" s="9"/>
      <c r="AA758" s="9"/>
      <c r="AB758" s="9"/>
      <c r="AC758" s="2"/>
      <c r="AD758" s="9"/>
      <c r="AE758" s="9"/>
      <c r="AF758" s="2"/>
      <c r="AG758" s="9"/>
      <c r="AH758" s="9"/>
      <c r="AI758" s="9"/>
      <c r="AJ758" s="9"/>
      <c r="AK758" s="9"/>
      <c r="AL758" s="9"/>
      <c r="AM758" s="15"/>
      <c r="AN758" s="9"/>
      <c r="AO758" s="9"/>
      <c r="AP758" s="9"/>
      <c r="AQ758" s="2"/>
      <c r="AR758" s="2"/>
      <c r="AS758" s="2"/>
      <c r="AT758" s="2"/>
      <c r="AU758" s="2"/>
      <c r="AV758" s="2"/>
      <c r="AW758" s="2"/>
      <c r="AX758" s="9"/>
      <c r="AY758" s="2"/>
      <c r="AZ758" s="2"/>
      <c r="BA758" s="2"/>
      <c r="BB758" s="9"/>
      <c r="BC758" s="19"/>
      <c r="BD758" s="2"/>
      <c r="BE758" s="2"/>
      <c r="BF758" s="19"/>
      <c r="BG758" s="19"/>
      <c r="BH758" s="19"/>
      <c r="BI758" s="19"/>
      <c r="BJ758" s="19"/>
      <c r="BK758" s="19"/>
      <c r="BL758" s="19"/>
      <c r="BM758" s="2"/>
      <c r="BN758" s="2"/>
      <c r="BO758" s="2"/>
      <c r="BP758" s="2"/>
      <c r="BQ758" s="2"/>
      <c r="BR758" s="2"/>
      <c r="BS758" s="2"/>
      <c r="BT758" s="2"/>
      <c r="BU758" s="2"/>
      <c r="BV758" s="2">
        <v>12.822143003110737</v>
      </c>
      <c r="BW758" s="9">
        <v>4.5540322580645167</v>
      </c>
      <c r="BX758" s="2"/>
      <c r="BY758" s="2"/>
      <c r="BZ758" s="9"/>
      <c r="CA758" s="2"/>
      <c r="CB758" s="2"/>
      <c r="CC758" s="2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</row>
    <row r="759" spans="1:152" hidden="1" x14ac:dyDescent="0.45">
      <c r="A759" t="s">
        <v>152</v>
      </c>
      <c r="C759" s="1">
        <v>40269</v>
      </c>
      <c r="D759" s="2"/>
      <c r="E759" s="1"/>
      <c r="G759" s="2">
        <v>121</v>
      </c>
      <c r="H759" t="s">
        <v>103</v>
      </c>
      <c r="I759" s="19">
        <v>6.9</v>
      </c>
      <c r="J759">
        <v>750</v>
      </c>
      <c r="K759" s="2">
        <f t="shared" si="10"/>
        <v>193.23671497584542</v>
      </c>
      <c r="L759" s="2"/>
      <c r="M759" s="9"/>
      <c r="N759" s="9"/>
      <c r="O759" s="9"/>
      <c r="P759" s="9"/>
      <c r="Q759" s="2"/>
      <c r="R759" s="2"/>
      <c r="S759" s="2"/>
      <c r="T759" s="2"/>
      <c r="U759" s="2"/>
      <c r="V759" s="2"/>
      <c r="W759" s="2"/>
      <c r="X759" s="9"/>
      <c r="Y759" s="9"/>
      <c r="Z759" s="9"/>
      <c r="AA759" s="9"/>
      <c r="AB759" s="9"/>
      <c r="AC759" s="2"/>
      <c r="AD759" s="9"/>
      <c r="AE759" s="9"/>
      <c r="AF759" s="2"/>
      <c r="AG759" s="9"/>
      <c r="AH759" s="9"/>
      <c r="AI759" s="9"/>
      <c r="AJ759" s="9"/>
      <c r="AK759" s="9"/>
      <c r="AL759" s="9"/>
      <c r="AM759" s="15"/>
      <c r="AN759" s="9"/>
      <c r="AO759" s="9"/>
      <c r="AP759" s="9"/>
      <c r="AQ759" s="2"/>
      <c r="AR759" s="2"/>
      <c r="AS759" s="2"/>
      <c r="AT759" s="2"/>
      <c r="AU759" s="2"/>
      <c r="AV759" s="2"/>
      <c r="AW759" s="2"/>
      <c r="AX759" s="9"/>
      <c r="AY759" s="2"/>
      <c r="AZ759" s="2"/>
      <c r="BA759" s="2"/>
      <c r="BB759" s="9"/>
      <c r="BC759" s="19"/>
      <c r="BD759" s="2"/>
      <c r="BE759" s="2"/>
      <c r="BF759" s="19"/>
      <c r="BG759" s="19"/>
      <c r="BH759" s="19"/>
      <c r="BI759" s="19"/>
      <c r="BJ759" s="19"/>
      <c r="BK759" s="19"/>
      <c r="BL759" s="19"/>
      <c r="BM759" s="2"/>
      <c r="BN759" s="2"/>
      <c r="BO759" s="2"/>
      <c r="BP759" s="2"/>
      <c r="BQ759" s="2"/>
      <c r="BR759" s="2"/>
      <c r="BS759" s="2"/>
      <c r="BT759" s="2"/>
      <c r="BU759" s="2"/>
      <c r="BV759" s="2">
        <v>29.488431234531458</v>
      </c>
      <c r="BW759" s="9">
        <v>4.6751592356687901</v>
      </c>
      <c r="BX759" s="2"/>
      <c r="BY759" s="2"/>
      <c r="BZ759" s="9"/>
      <c r="CA759" s="2"/>
      <c r="CB759" s="2"/>
      <c r="CC759" s="2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</row>
    <row r="760" spans="1:152" hidden="1" x14ac:dyDescent="0.45">
      <c r="A760" t="s">
        <v>152</v>
      </c>
      <c r="C760" s="1">
        <v>40277</v>
      </c>
      <c r="D760" s="2"/>
      <c r="E760" s="1"/>
      <c r="G760" s="2">
        <v>129</v>
      </c>
      <c r="H760" t="s">
        <v>103</v>
      </c>
      <c r="I760" s="19">
        <v>6.9</v>
      </c>
      <c r="J760">
        <v>750</v>
      </c>
      <c r="K760" s="2">
        <f t="shared" si="10"/>
        <v>193.23671497584542</v>
      </c>
      <c r="L760" s="2"/>
      <c r="M760" s="9"/>
      <c r="N760" s="9"/>
      <c r="O760" s="9"/>
      <c r="P760" s="9"/>
      <c r="Q760" s="2"/>
      <c r="R760" s="2"/>
      <c r="S760" s="2"/>
      <c r="T760" s="2"/>
      <c r="U760" s="2"/>
      <c r="V760" s="2"/>
      <c r="W760" s="2"/>
      <c r="X760" s="9"/>
      <c r="Y760" s="9"/>
      <c r="Z760" s="9"/>
      <c r="AA760" s="9"/>
      <c r="AB760" s="9"/>
      <c r="AC760" s="2"/>
      <c r="AD760" s="9"/>
      <c r="AE760" s="9"/>
      <c r="AF760" s="2"/>
      <c r="AG760" s="9"/>
      <c r="AH760" s="9"/>
      <c r="AI760" s="9"/>
      <c r="AJ760" s="9"/>
      <c r="AK760" s="9"/>
      <c r="AL760" s="9"/>
      <c r="AM760" s="15"/>
      <c r="AN760" s="9"/>
      <c r="AO760" s="9"/>
      <c r="AP760" s="9"/>
      <c r="AQ760" s="2"/>
      <c r="AR760" s="2"/>
      <c r="AS760" s="2"/>
      <c r="AT760" s="2"/>
      <c r="AU760" s="2"/>
      <c r="AV760" s="2"/>
      <c r="AW760" s="2"/>
      <c r="AX760" s="9"/>
      <c r="AY760" s="2"/>
      <c r="AZ760" s="2"/>
      <c r="BA760" s="2"/>
      <c r="BB760" s="9"/>
      <c r="BC760" s="19"/>
      <c r="BD760" s="2"/>
      <c r="BE760" s="2"/>
      <c r="BF760" s="19"/>
      <c r="BG760" s="19"/>
      <c r="BH760" s="19"/>
      <c r="BI760" s="19"/>
      <c r="BJ760" s="19"/>
      <c r="BK760" s="19"/>
      <c r="BL760" s="19"/>
      <c r="BM760" s="2"/>
      <c r="BN760" s="2"/>
      <c r="BO760" s="2"/>
      <c r="BP760" s="2"/>
      <c r="BQ760" s="2"/>
      <c r="BR760" s="2"/>
      <c r="BS760" s="2"/>
      <c r="BT760" s="2"/>
      <c r="BU760" s="2"/>
      <c r="BV760" s="2">
        <v>52.165028042051716</v>
      </c>
      <c r="BW760" s="9">
        <v>4.6668224299065422</v>
      </c>
      <c r="BX760" s="2"/>
      <c r="BY760" s="2"/>
      <c r="BZ760" s="9"/>
      <c r="CA760" s="2"/>
      <c r="CB760" s="2"/>
      <c r="CC760" s="2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</row>
    <row r="761" spans="1:152" hidden="1" x14ac:dyDescent="0.45">
      <c r="A761" t="s">
        <v>152</v>
      </c>
      <c r="C761" s="1">
        <v>40283</v>
      </c>
      <c r="D761" s="2"/>
      <c r="E761" s="1"/>
      <c r="F761" s="6"/>
      <c r="G761" s="2">
        <v>135</v>
      </c>
      <c r="H761" t="s">
        <v>103</v>
      </c>
      <c r="I761" s="19">
        <v>6.9</v>
      </c>
      <c r="J761">
        <v>750</v>
      </c>
      <c r="K761" s="2">
        <f t="shared" si="10"/>
        <v>193.23671497584542</v>
      </c>
      <c r="L761" s="2"/>
      <c r="M761" s="9"/>
      <c r="N761" s="9"/>
      <c r="O761" s="9"/>
      <c r="P761" s="9"/>
      <c r="Q761" s="2"/>
      <c r="R761" s="2"/>
      <c r="S761" s="2"/>
      <c r="T761" s="2"/>
      <c r="U761" s="2"/>
      <c r="V761" s="2"/>
      <c r="W761" s="2"/>
      <c r="X761" s="9"/>
      <c r="Y761" s="9"/>
      <c r="Z761" s="9"/>
      <c r="AA761" s="9"/>
      <c r="AB761" s="9"/>
      <c r="AC761" s="2">
        <v>494.40299466139822</v>
      </c>
      <c r="AD761" s="9"/>
      <c r="AE761" s="9"/>
      <c r="AF761" s="2">
        <v>152.48544510124867</v>
      </c>
      <c r="AG761" s="9">
        <v>2.0469125836133797</v>
      </c>
      <c r="AH761" s="9"/>
      <c r="AI761" s="9"/>
      <c r="AJ761" s="9"/>
      <c r="AK761" s="9"/>
      <c r="AL761" s="9"/>
      <c r="AM761" s="15">
        <f>AG761/AF761</f>
        <v>1.3423658777755818E-2</v>
      </c>
      <c r="AN761" s="9"/>
      <c r="AO761" s="9"/>
      <c r="AP761" s="9"/>
      <c r="AQ761" s="2">
        <v>0</v>
      </c>
      <c r="AR761" s="2"/>
      <c r="AS761" s="2">
        <v>138.97097564821189</v>
      </c>
      <c r="AT761" s="2"/>
      <c r="AU761" s="2">
        <v>20.659851793148455</v>
      </c>
      <c r="AV761" s="2">
        <v>381.55661140909353</v>
      </c>
      <c r="AW761" s="2">
        <v>541.18743885045387</v>
      </c>
      <c r="AX761" s="9"/>
      <c r="AY761" s="2"/>
      <c r="AZ761" s="2">
        <f>AC761+AF761+AW761</f>
        <v>1188.0758786131007</v>
      </c>
      <c r="BA761" s="2"/>
      <c r="BB761" s="9">
        <f>AW761/AZ761</f>
        <v>0.45551588799379422</v>
      </c>
      <c r="BC761" s="19"/>
      <c r="BD761" s="2"/>
      <c r="BE761" s="2"/>
      <c r="BF761" s="19"/>
      <c r="BG761" s="19"/>
      <c r="BH761" s="19"/>
      <c r="BI761" s="19"/>
      <c r="BJ761" s="9">
        <f>AC761/AZ761</f>
        <v>0.41613755784566481</v>
      </c>
      <c r="BK761" s="9">
        <f>AF761/AZ761</f>
        <v>0.128346554160541</v>
      </c>
      <c r="BL761" s="9">
        <f>AW761/AZ761</f>
        <v>0.45551588799379422</v>
      </c>
      <c r="BM761" s="2">
        <f>BN761+BO761+BP761+BU761</f>
        <v>155.9765730496745</v>
      </c>
      <c r="BN761" s="2">
        <v>0</v>
      </c>
      <c r="BO761" s="2">
        <v>20.791822721303216</v>
      </c>
      <c r="BP761" s="2">
        <v>70.905955476132505</v>
      </c>
      <c r="BQ761" s="2"/>
      <c r="BR761" s="2"/>
      <c r="BS761" s="2"/>
      <c r="BT761" s="2"/>
      <c r="BU761" s="2">
        <v>64.278794852238775</v>
      </c>
      <c r="BV761" s="2"/>
      <c r="BW761" s="9"/>
      <c r="BX761" s="2"/>
      <c r="BY761" s="2"/>
      <c r="BZ761" s="9"/>
      <c r="CA761" s="2"/>
      <c r="CB761" s="2"/>
      <c r="CC761" s="2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</row>
    <row r="762" spans="1:152" hidden="1" x14ac:dyDescent="0.45">
      <c r="A762" t="s">
        <v>152</v>
      </c>
      <c r="C762" s="1">
        <v>40284</v>
      </c>
      <c r="D762" s="2"/>
      <c r="E762" s="1"/>
      <c r="G762" s="2">
        <v>136</v>
      </c>
      <c r="H762" t="s">
        <v>103</v>
      </c>
      <c r="I762" s="19">
        <v>6.9</v>
      </c>
      <c r="J762">
        <v>750</v>
      </c>
      <c r="K762" s="2">
        <f t="shared" si="10"/>
        <v>193.23671497584542</v>
      </c>
      <c r="L762" s="2"/>
      <c r="M762" s="9"/>
      <c r="N762" s="9"/>
      <c r="O762" s="9"/>
      <c r="P762" s="9"/>
      <c r="Q762" s="2"/>
      <c r="R762" s="2"/>
      <c r="S762" s="2"/>
      <c r="T762" s="2"/>
      <c r="U762" s="2"/>
      <c r="V762" s="2"/>
      <c r="W762" s="2"/>
      <c r="X762" s="9"/>
      <c r="Y762" s="9"/>
      <c r="Z762" s="9"/>
      <c r="AA762" s="9"/>
      <c r="AB762" s="9"/>
      <c r="AC762" s="2"/>
      <c r="AD762" s="9"/>
      <c r="AE762" s="9"/>
      <c r="AF762" s="2"/>
      <c r="AG762" s="9"/>
      <c r="AH762" s="9"/>
      <c r="AI762" s="9"/>
      <c r="AJ762" s="9"/>
      <c r="AK762" s="9"/>
      <c r="AL762" s="9"/>
      <c r="AM762" s="15"/>
      <c r="AN762" s="9"/>
      <c r="AO762" s="9"/>
      <c r="AP762" s="9"/>
      <c r="AQ762" s="2"/>
      <c r="AR762" s="2"/>
      <c r="AS762" s="2"/>
      <c r="AT762" s="2"/>
      <c r="AU762" s="2"/>
      <c r="AV762" s="2"/>
      <c r="AW762" s="2"/>
      <c r="AX762" s="9"/>
      <c r="AY762" s="2"/>
      <c r="AZ762" s="2"/>
      <c r="BA762" s="2"/>
      <c r="BB762" s="9"/>
      <c r="BC762" s="19"/>
      <c r="BD762" s="2"/>
      <c r="BE762" s="2"/>
      <c r="BF762" s="19"/>
      <c r="BG762" s="19"/>
      <c r="BH762" s="19"/>
      <c r="BI762" s="19"/>
      <c r="BJ762" s="19"/>
      <c r="BK762" s="19"/>
      <c r="BL762" s="19"/>
      <c r="BM762" s="2"/>
      <c r="BN762" s="2"/>
      <c r="BO762" s="2"/>
      <c r="BP762" s="2"/>
      <c r="BQ762" s="2"/>
      <c r="BR762" s="2"/>
      <c r="BS762" s="2"/>
      <c r="BT762" s="2"/>
      <c r="BU762" s="2"/>
      <c r="BV762" s="2">
        <v>59.203923616629964</v>
      </c>
      <c r="BW762" s="9">
        <v>4.2465753424657535</v>
      </c>
      <c r="BX762" s="2"/>
      <c r="BY762" s="2"/>
      <c r="BZ762" s="9"/>
      <c r="CA762" s="2"/>
      <c r="CB762" s="2"/>
      <c r="CC762" s="2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</row>
    <row r="763" spans="1:152" hidden="1" x14ac:dyDescent="0.45">
      <c r="A763" t="s">
        <v>152</v>
      </c>
      <c r="C763" s="1">
        <v>40286</v>
      </c>
      <c r="D763" s="2">
        <v>9</v>
      </c>
      <c r="E763" s="1" t="s">
        <v>196</v>
      </c>
      <c r="F763" t="s">
        <v>15</v>
      </c>
      <c r="G763" s="2">
        <v>138</v>
      </c>
      <c r="H763" t="s">
        <v>103</v>
      </c>
      <c r="I763" s="19">
        <v>6.9</v>
      </c>
      <c r="J763">
        <v>750</v>
      </c>
      <c r="K763" s="2">
        <f t="shared" si="10"/>
        <v>193.23671497584542</v>
      </c>
      <c r="L763" s="2"/>
      <c r="M763" s="9"/>
      <c r="N763" s="9"/>
      <c r="O763" s="9"/>
      <c r="P763" s="9"/>
      <c r="Q763" s="2"/>
      <c r="R763" s="2"/>
      <c r="S763" s="2"/>
      <c r="T763" s="2"/>
      <c r="U763" s="2"/>
      <c r="V763" s="2">
        <v>138</v>
      </c>
      <c r="W763" s="2"/>
      <c r="X763" s="9"/>
      <c r="Y763" s="9"/>
      <c r="Z763" s="9"/>
      <c r="AA763" s="9"/>
      <c r="AB763" s="9"/>
      <c r="AC763" s="2"/>
      <c r="AD763" s="9"/>
      <c r="AE763" s="9"/>
      <c r="AF763" s="2"/>
      <c r="AG763" s="9"/>
      <c r="AH763" s="9"/>
      <c r="AI763" s="9"/>
      <c r="AJ763" s="9"/>
      <c r="AK763" s="9"/>
      <c r="AL763" s="9"/>
      <c r="AM763" s="15"/>
      <c r="AN763" s="9"/>
      <c r="AO763" s="9"/>
      <c r="AP763" s="9"/>
      <c r="AQ763" s="2"/>
      <c r="AR763" s="2"/>
      <c r="AS763" s="2"/>
      <c r="AT763" s="2"/>
      <c r="AU763" s="2"/>
      <c r="AV763" s="2"/>
      <c r="AW763" s="2"/>
      <c r="AX763" s="9"/>
      <c r="AY763" s="2"/>
      <c r="AZ763" s="2"/>
      <c r="BA763" s="2"/>
      <c r="BB763" s="9"/>
      <c r="BC763" s="19"/>
      <c r="BD763" s="2"/>
      <c r="BE763" s="2"/>
      <c r="BF763" s="19"/>
      <c r="BG763" s="19"/>
      <c r="BH763" s="19"/>
      <c r="BI763" s="19"/>
      <c r="BJ763" s="19"/>
      <c r="BK763" s="19"/>
      <c r="BL763" s="19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9"/>
      <c r="BX763" s="2"/>
      <c r="BY763" s="2"/>
      <c r="BZ763" s="9"/>
      <c r="CA763" s="2"/>
      <c r="CB763" s="2"/>
      <c r="CC763" s="2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</row>
    <row r="764" spans="1:152" hidden="1" x14ac:dyDescent="0.45">
      <c r="A764" t="s">
        <v>152</v>
      </c>
      <c r="C764" s="1">
        <v>40290</v>
      </c>
      <c r="D764" s="2"/>
      <c r="E764" s="1"/>
      <c r="G764" s="2">
        <v>142</v>
      </c>
      <c r="H764" t="s">
        <v>103</v>
      </c>
      <c r="I764" s="19">
        <v>6.9</v>
      </c>
      <c r="J764">
        <v>750</v>
      </c>
      <c r="K764" s="2">
        <f t="shared" si="10"/>
        <v>193.23671497584542</v>
      </c>
      <c r="L764" s="2"/>
      <c r="M764" s="9"/>
      <c r="N764" s="9"/>
      <c r="O764" s="9"/>
      <c r="P764" s="9"/>
      <c r="Q764" s="2"/>
      <c r="R764" s="2"/>
      <c r="S764" s="2"/>
      <c r="T764" s="2"/>
      <c r="U764" s="2"/>
      <c r="V764" s="2"/>
      <c r="W764" s="2"/>
      <c r="X764" s="9"/>
      <c r="Y764" s="9"/>
      <c r="Z764" s="9"/>
      <c r="AA764" s="9"/>
      <c r="AB764" s="9"/>
      <c r="AC764" s="2"/>
      <c r="AD764" s="9"/>
      <c r="AE764" s="9"/>
      <c r="AF764" s="2"/>
      <c r="AG764" s="9"/>
      <c r="AH764" s="9"/>
      <c r="AI764" s="9"/>
      <c r="AJ764" s="9"/>
      <c r="AK764" s="9"/>
      <c r="AL764" s="9"/>
      <c r="AM764" s="15"/>
      <c r="AN764" s="9"/>
      <c r="AO764" s="9"/>
      <c r="AP764" s="9"/>
      <c r="AQ764" s="2"/>
      <c r="AR764" s="2"/>
      <c r="AS764" s="2"/>
      <c r="AT764" s="2"/>
      <c r="AU764" s="2"/>
      <c r="AV764" s="2"/>
      <c r="AW764" s="2"/>
      <c r="AX764" s="9"/>
      <c r="AY764" s="2"/>
      <c r="AZ764" s="2"/>
      <c r="BA764" s="2"/>
      <c r="BB764" s="9"/>
      <c r="BC764" s="19"/>
      <c r="BD764" s="2"/>
      <c r="BE764" s="2"/>
      <c r="BF764" s="19"/>
      <c r="BG764" s="19"/>
      <c r="BH764" s="19"/>
      <c r="BI764" s="19"/>
      <c r="BJ764" s="19"/>
      <c r="BK764" s="19"/>
      <c r="BL764" s="19"/>
      <c r="BM764" s="2"/>
      <c r="BN764" s="2"/>
      <c r="BO764" s="2"/>
      <c r="BP764" s="2"/>
      <c r="BQ764" s="2"/>
      <c r="BR764" s="2"/>
      <c r="BS764" s="2"/>
      <c r="BT764" s="2"/>
      <c r="BU764" s="2"/>
      <c r="BV764" s="2">
        <v>62.026293680888259</v>
      </c>
      <c r="BW764" s="9">
        <v>4.7807692307692307</v>
      </c>
      <c r="BX764" s="2"/>
      <c r="BY764" s="2"/>
      <c r="BZ764" s="9"/>
      <c r="CA764" s="2"/>
      <c r="CB764" s="2"/>
      <c r="CC764" s="2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</row>
    <row r="765" spans="1:152" hidden="1" x14ac:dyDescent="0.45">
      <c r="A765" t="s">
        <v>152</v>
      </c>
      <c r="C765" s="1">
        <v>40298</v>
      </c>
      <c r="D765" s="2"/>
      <c r="E765" s="1"/>
      <c r="G765" s="2">
        <v>150</v>
      </c>
      <c r="H765" t="s">
        <v>103</v>
      </c>
      <c r="I765" s="19">
        <v>6.9</v>
      </c>
      <c r="J765">
        <v>750</v>
      </c>
      <c r="K765" s="2">
        <f t="shared" si="10"/>
        <v>193.23671497584542</v>
      </c>
      <c r="L765" s="2"/>
      <c r="M765" s="9"/>
      <c r="N765" s="9"/>
      <c r="O765" s="9"/>
      <c r="P765" s="9"/>
      <c r="Q765" s="2"/>
      <c r="R765" s="2"/>
      <c r="S765" s="2"/>
      <c r="T765" s="2"/>
      <c r="U765" s="2"/>
      <c r="V765" s="2"/>
      <c r="W765" s="2"/>
      <c r="X765" s="9"/>
      <c r="Y765" s="9"/>
      <c r="Z765" s="9"/>
      <c r="AA765" s="9"/>
      <c r="AB765" s="9"/>
      <c r="AC765" s="2"/>
      <c r="AD765" s="9"/>
      <c r="AE765" s="9"/>
      <c r="AF765" s="2"/>
      <c r="AG765" s="9"/>
      <c r="AH765" s="9"/>
      <c r="AI765" s="9"/>
      <c r="AJ765" s="9"/>
      <c r="AK765" s="9"/>
      <c r="AL765" s="9"/>
      <c r="AM765" s="15"/>
      <c r="AN765" s="9"/>
      <c r="AO765" s="9"/>
      <c r="AP765" s="9"/>
      <c r="AQ765" s="2"/>
      <c r="AR765" s="2"/>
      <c r="AS765" s="2"/>
      <c r="AT765" s="2"/>
      <c r="AU765" s="2"/>
      <c r="AV765" s="2"/>
      <c r="AW765" s="2"/>
      <c r="AX765" s="9"/>
      <c r="AY765" s="2"/>
      <c r="AZ765" s="2"/>
      <c r="BA765" s="2"/>
      <c r="BB765" s="9"/>
      <c r="BC765" s="19"/>
      <c r="BD765" s="2"/>
      <c r="BE765" s="2"/>
      <c r="BF765" s="19"/>
      <c r="BG765" s="19"/>
      <c r="BH765" s="19"/>
      <c r="BI765" s="19"/>
      <c r="BJ765" s="19"/>
      <c r="BK765" s="19"/>
      <c r="BL765" s="19"/>
      <c r="BM765" s="2"/>
      <c r="BN765" s="2"/>
      <c r="BO765" s="2"/>
      <c r="BP765" s="2"/>
      <c r="BQ765" s="2"/>
      <c r="BR765" s="2"/>
      <c r="BS765" s="2"/>
      <c r="BT765" s="2"/>
      <c r="BU765" s="2"/>
      <c r="BV765" s="2">
        <v>70.250448445766438</v>
      </c>
      <c r="BW765" s="9">
        <v>5.4878787878787874</v>
      </c>
      <c r="BX765" s="2"/>
      <c r="BY765" s="2"/>
      <c r="BZ765" s="9"/>
      <c r="CA765" s="2"/>
      <c r="CB765" s="2"/>
      <c r="CC765" s="2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</row>
    <row r="766" spans="1:152" hidden="1" x14ac:dyDescent="0.45">
      <c r="A766" t="s">
        <v>152</v>
      </c>
      <c r="C766" s="1">
        <v>40305</v>
      </c>
      <c r="D766" s="2"/>
      <c r="E766" s="1"/>
      <c r="G766" s="2">
        <v>157</v>
      </c>
      <c r="H766" t="s">
        <v>103</v>
      </c>
      <c r="I766" s="19">
        <v>6.9</v>
      </c>
      <c r="J766">
        <v>750</v>
      </c>
      <c r="K766" s="2">
        <f t="shared" si="10"/>
        <v>193.23671497584542</v>
      </c>
      <c r="L766" s="2"/>
      <c r="M766" s="9"/>
      <c r="N766" s="9"/>
      <c r="O766" s="9"/>
      <c r="P766" s="9"/>
      <c r="Q766" s="2"/>
      <c r="R766" s="2"/>
      <c r="S766" s="2"/>
      <c r="T766" s="2"/>
      <c r="U766" s="2"/>
      <c r="V766" s="2"/>
      <c r="W766" s="2"/>
      <c r="X766" s="9"/>
      <c r="Y766" s="9"/>
      <c r="Z766" s="9"/>
      <c r="AA766" s="9"/>
      <c r="AB766" s="9"/>
      <c r="AC766" s="2"/>
      <c r="AD766" s="9"/>
      <c r="AE766" s="9"/>
      <c r="AF766" s="2"/>
      <c r="AG766" s="9"/>
      <c r="AH766" s="9"/>
      <c r="AI766" s="9"/>
      <c r="AJ766" s="9"/>
      <c r="AK766" s="9"/>
      <c r="AL766" s="9"/>
      <c r="AM766" s="15"/>
      <c r="AN766" s="9"/>
      <c r="AO766" s="9"/>
      <c r="AP766" s="9"/>
      <c r="AQ766" s="2"/>
      <c r="AR766" s="2"/>
      <c r="AS766" s="2"/>
      <c r="AT766" s="2"/>
      <c r="AU766" s="2"/>
      <c r="AV766" s="2"/>
      <c r="AW766" s="2"/>
      <c r="AX766" s="9"/>
      <c r="AY766" s="2"/>
      <c r="AZ766" s="2"/>
      <c r="BA766" s="2"/>
      <c r="BB766" s="9"/>
      <c r="BC766" s="19"/>
      <c r="BD766" s="2"/>
      <c r="BE766" s="2"/>
      <c r="BF766" s="19"/>
      <c r="BG766" s="19"/>
      <c r="BH766" s="19"/>
      <c r="BI766" s="19"/>
      <c r="BJ766" s="19"/>
      <c r="BK766" s="19"/>
      <c r="BL766" s="19"/>
      <c r="BM766" s="2"/>
      <c r="BN766" s="2"/>
      <c r="BO766" s="2"/>
      <c r="BP766" s="2"/>
      <c r="BQ766" s="2"/>
      <c r="BR766" s="2"/>
      <c r="BS766" s="2"/>
      <c r="BT766" s="2"/>
      <c r="BU766" s="2"/>
      <c r="BV766" s="2">
        <v>71.524261483617536</v>
      </c>
      <c r="BW766" s="9">
        <v>4.6749999999999998</v>
      </c>
      <c r="BX766" s="2"/>
      <c r="BY766" s="2"/>
      <c r="BZ766" s="9"/>
      <c r="CA766" s="2"/>
      <c r="CB766" s="2"/>
      <c r="CC766" s="2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</row>
    <row r="767" spans="1:152" hidden="1" x14ac:dyDescent="0.45">
      <c r="A767" t="s">
        <v>152</v>
      </c>
      <c r="C767" s="1">
        <v>40311</v>
      </c>
      <c r="D767" s="2"/>
      <c r="E767" s="1"/>
      <c r="G767" s="2">
        <v>163</v>
      </c>
      <c r="H767" t="s">
        <v>103</v>
      </c>
      <c r="I767" s="19">
        <v>6.9</v>
      </c>
      <c r="J767">
        <v>750</v>
      </c>
      <c r="K767" s="2">
        <f t="shared" si="10"/>
        <v>193.23671497584542</v>
      </c>
      <c r="L767" s="2"/>
      <c r="M767" s="9"/>
      <c r="N767" s="9"/>
      <c r="O767" s="9"/>
      <c r="P767" s="9"/>
      <c r="Q767" s="2"/>
      <c r="R767" s="2"/>
      <c r="S767" s="2"/>
      <c r="T767" s="2"/>
      <c r="U767" s="2"/>
      <c r="V767" s="2"/>
      <c r="W767" s="2"/>
      <c r="X767" s="9"/>
      <c r="Y767" s="9"/>
      <c r="Z767" s="9"/>
      <c r="AA767" s="9"/>
      <c r="AB767" s="9"/>
      <c r="AC767" s="2"/>
      <c r="AD767" s="9"/>
      <c r="AE767" s="9"/>
      <c r="AF767" s="2"/>
      <c r="AG767" s="9"/>
      <c r="AH767" s="9"/>
      <c r="AI767" s="9"/>
      <c r="AJ767" s="9"/>
      <c r="AK767" s="9"/>
      <c r="AL767" s="9"/>
      <c r="AM767" s="15"/>
      <c r="AN767" s="9"/>
      <c r="AO767" s="9"/>
      <c r="AP767" s="9"/>
      <c r="AQ767" s="2"/>
      <c r="AR767" s="2"/>
      <c r="AS767" s="2"/>
      <c r="AT767" s="2"/>
      <c r="AU767" s="2"/>
      <c r="AV767" s="2"/>
      <c r="AW767" s="2"/>
      <c r="AX767" s="9"/>
      <c r="AY767" s="2"/>
      <c r="AZ767" s="2"/>
      <c r="BA767" s="2"/>
      <c r="BB767" s="9"/>
      <c r="BC767" s="19"/>
      <c r="BD767" s="2"/>
      <c r="BE767" s="2"/>
      <c r="BF767" s="19"/>
      <c r="BG767" s="19"/>
      <c r="BH767" s="19"/>
      <c r="BI767" s="19"/>
      <c r="BJ767" s="19"/>
      <c r="BK767" s="19"/>
      <c r="BL767" s="19"/>
      <c r="BM767" s="2"/>
      <c r="BN767" s="2"/>
      <c r="BO767" s="2"/>
      <c r="BP767" s="2"/>
      <c r="BQ767" s="2"/>
      <c r="BR767" s="2"/>
      <c r="BS767" s="2"/>
      <c r="BT767" s="2"/>
      <c r="BU767" s="2"/>
      <c r="BV767" s="2">
        <v>72.248586544356385</v>
      </c>
      <c r="BW767" s="9">
        <v>4.5571428571428569</v>
      </c>
      <c r="BX767" s="2"/>
      <c r="BY767" s="2"/>
      <c r="BZ767" s="9"/>
      <c r="CA767" s="2"/>
      <c r="CB767" s="2"/>
      <c r="CC767" s="2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</row>
    <row r="768" spans="1:152" hidden="1" x14ac:dyDescent="0.45">
      <c r="A768" t="s">
        <v>152</v>
      </c>
      <c r="C768" s="1">
        <v>40337</v>
      </c>
      <c r="D768" s="2">
        <v>10</v>
      </c>
      <c r="E768" s="1" t="s">
        <v>97</v>
      </c>
      <c r="F768" t="s">
        <v>16</v>
      </c>
      <c r="G768" s="2">
        <v>189</v>
      </c>
      <c r="H768" t="s">
        <v>103</v>
      </c>
      <c r="I768" s="19">
        <v>6.9</v>
      </c>
      <c r="J768">
        <v>750</v>
      </c>
      <c r="K768" s="2">
        <f t="shared" si="10"/>
        <v>193.23671497584542</v>
      </c>
      <c r="L768" s="2"/>
      <c r="M768" s="9"/>
      <c r="N768" s="9"/>
      <c r="O768" s="9"/>
      <c r="P768" s="9"/>
      <c r="Q768" s="2"/>
      <c r="R768" s="2"/>
      <c r="S768" s="2"/>
      <c r="T768" s="2"/>
      <c r="U768" s="2"/>
      <c r="V768" s="2"/>
      <c r="W768" s="2"/>
      <c r="X768" s="9"/>
      <c r="Y768" s="9"/>
      <c r="Z768" s="9"/>
      <c r="AA768" s="9"/>
      <c r="AB768" s="9"/>
      <c r="AC768" s="2"/>
      <c r="AD768" s="9"/>
      <c r="AE768" s="9"/>
      <c r="AF768" s="2"/>
      <c r="AG768" s="9"/>
      <c r="AH768" s="9"/>
      <c r="AI768" s="9"/>
      <c r="AJ768" s="9"/>
      <c r="AK768" s="9"/>
      <c r="AL768" s="9"/>
      <c r="AM768" s="15"/>
      <c r="AN768" s="9"/>
      <c r="AO768" s="9"/>
      <c r="AP768" s="9"/>
      <c r="AQ768" s="2"/>
      <c r="AR768" s="2"/>
      <c r="AS768" s="2"/>
      <c r="AT768" s="2"/>
      <c r="AU768" s="2"/>
      <c r="AV768" s="2">
        <v>464.39876121684938</v>
      </c>
      <c r="AW768" s="2"/>
      <c r="AX768" s="9"/>
      <c r="AY768" s="2"/>
      <c r="AZ768" s="2"/>
      <c r="BA768" s="2"/>
      <c r="BB768" s="9"/>
      <c r="BC768" s="19">
        <v>37.071859427988521</v>
      </c>
      <c r="BD768" s="2">
        <v>172.16125594363047</v>
      </c>
      <c r="BE768" s="2"/>
      <c r="BF768" s="19">
        <v>7.5841962970762324</v>
      </c>
      <c r="BG768" s="19"/>
      <c r="BH768" s="19"/>
      <c r="BI768" s="19"/>
      <c r="BJ768" s="19"/>
      <c r="BK768" s="19"/>
      <c r="BL768" s="19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9"/>
      <c r="BX768" s="2"/>
      <c r="BY768" s="2"/>
      <c r="BZ768" s="9"/>
      <c r="CA768" s="2"/>
      <c r="CB768" s="2"/>
      <c r="CC768" s="2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</row>
    <row r="769" spans="1:152" hidden="1" x14ac:dyDescent="0.45">
      <c r="A769" t="s">
        <v>152</v>
      </c>
      <c r="C769" s="1">
        <v>40351</v>
      </c>
      <c r="D769" s="2"/>
      <c r="E769" s="1"/>
      <c r="G769" s="2">
        <v>203</v>
      </c>
      <c r="H769" t="s">
        <v>103</v>
      </c>
      <c r="I769" s="19">
        <v>6.9</v>
      </c>
      <c r="J769">
        <v>750</v>
      </c>
      <c r="K769" s="2">
        <f t="shared" si="10"/>
        <v>193.23671497584542</v>
      </c>
      <c r="L769" s="2"/>
      <c r="M769" s="9"/>
      <c r="N769" s="9"/>
      <c r="O769" s="9"/>
      <c r="P769" s="9"/>
      <c r="Q769" s="2"/>
      <c r="R769" s="2"/>
      <c r="S769" s="2"/>
      <c r="T769" s="2"/>
      <c r="U769" s="2"/>
      <c r="V769" s="2"/>
      <c r="W769" s="2"/>
      <c r="X769" s="9"/>
      <c r="Y769" s="9"/>
      <c r="Z769" s="9"/>
      <c r="AA769" s="9"/>
      <c r="AB769" s="9"/>
      <c r="AC769" s="2"/>
      <c r="AD769" s="9"/>
      <c r="AE769" s="9"/>
      <c r="AF769" s="2"/>
      <c r="AG769" s="9"/>
      <c r="AH769" s="9"/>
      <c r="AI769" s="9"/>
      <c r="AJ769" s="9"/>
      <c r="AK769" s="9"/>
      <c r="AL769" s="9"/>
      <c r="AM769" s="15"/>
      <c r="AN769" s="9"/>
      <c r="AO769" s="9"/>
      <c r="AP769" s="9"/>
      <c r="AQ769" s="2"/>
      <c r="AR769" s="2"/>
      <c r="AS769" s="2"/>
      <c r="AT769" s="2"/>
      <c r="AU769" s="2"/>
      <c r="AV769" s="2"/>
      <c r="AW769" s="2"/>
      <c r="AX769" s="9"/>
      <c r="AY769" s="2"/>
      <c r="AZ769" s="2"/>
      <c r="BA769" s="2"/>
      <c r="BB769" s="9"/>
      <c r="BC769" s="19"/>
      <c r="BD769" s="2"/>
      <c r="BE769" s="2"/>
      <c r="BF769" s="19"/>
      <c r="BG769" s="19"/>
      <c r="BH769" s="19"/>
      <c r="BI769" s="19"/>
      <c r="BJ769" s="19"/>
      <c r="BK769" s="19"/>
      <c r="BL769" s="19"/>
      <c r="BM769" s="2"/>
      <c r="BN769" s="2"/>
      <c r="BO769" s="2"/>
      <c r="BP769" s="2"/>
      <c r="BQ769" s="2"/>
      <c r="BR769" s="2"/>
      <c r="BS769" s="2"/>
      <c r="BT769" s="2"/>
      <c r="BU769" s="2"/>
      <c r="BV769" s="2">
        <v>100</v>
      </c>
      <c r="BW769" s="9">
        <v>4.3340425531914892</v>
      </c>
      <c r="BX769" s="2"/>
      <c r="BY769" s="2"/>
      <c r="BZ769" s="9"/>
      <c r="CA769" s="2"/>
      <c r="CB769" s="2"/>
      <c r="CC769" s="2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</row>
    <row r="770" spans="1:152" hidden="1" x14ac:dyDescent="0.45">
      <c r="A770" t="s">
        <v>145</v>
      </c>
      <c r="C770" s="1">
        <v>40148</v>
      </c>
      <c r="D770" s="2">
        <v>1</v>
      </c>
      <c r="E770" s="1" t="s">
        <v>198</v>
      </c>
      <c r="F770" s="6" t="s">
        <v>10</v>
      </c>
      <c r="G770" s="2">
        <v>0</v>
      </c>
      <c r="H770" t="s">
        <v>104</v>
      </c>
      <c r="I770" s="19">
        <v>6.9</v>
      </c>
      <c r="J770">
        <v>750</v>
      </c>
      <c r="K770" s="2">
        <f t="shared" si="10"/>
        <v>193.23671497584542</v>
      </c>
      <c r="L770" s="2"/>
      <c r="M770" s="9"/>
      <c r="N770" s="9"/>
      <c r="O770" s="9"/>
      <c r="P770" s="9"/>
      <c r="Q770" s="2"/>
      <c r="R770" s="2"/>
      <c r="S770" s="2"/>
      <c r="T770" s="2"/>
      <c r="U770" s="2"/>
      <c r="V770" s="2"/>
      <c r="W770" s="2"/>
      <c r="X770" s="9"/>
      <c r="Y770" s="9"/>
      <c r="Z770" s="9"/>
      <c r="AA770" s="9"/>
      <c r="AB770" s="9"/>
      <c r="AC770" s="2"/>
      <c r="AD770" s="9"/>
      <c r="AE770" s="9"/>
      <c r="AF770" s="2"/>
      <c r="AG770" s="9"/>
      <c r="AH770" s="9"/>
      <c r="AI770" s="9"/>
      <c r="AJ770" s="9"/>
      <c r="AK770" s="9"/>
      <c r="AL770" s="9"/>
      <c r="AM770" s="15"/>
      <c r="AN770" s="9"/>
      <c r="AO770" s="9"/>
      <c r="AP770" s="9"/>
      <c r="AQ770" s="2">
        <v>0</v>
      </c>
      <c r="AR770" s="2"/>
      <c r="AS770" s="2">
        <v>0</v>
      </c>
      <c r="AT770" s="2"/>
      <c r="AU770" s="2">
        <v>0</v>
      </c>
      <c r="AV770" s="2">
        <v>0</v>
      </c>
      <c r="AW770" s="2"/>
      <c r="AX770" s="9"/>
      <c r="AY770" s="2"/>
      <c r="AZ770" s="2"/>
      <c r="BA770" s="2"/>
      <c r="BB770" s="9"/>
      <c r="BC770" s="19"/>
      <c r="BD770" s="2"/>
      <c r="BE770" s="2"/>
      <c r="BF770" s="19"/>
      <c r="BG770" s="19"/>
      <c r="BH770" s="19"/>
      <c r="BI770" s="19"/>
      <c r="BJ770" s="19"/>
      <c r="BK770" s="19"/>
      <c r="BL770" s="19"/>
      <c r="BM770" s="2">
        <f>BN770+BO770+BP770+BU770</f>
        <v>0</v>
      </c>
      <c r="BN770" s="2">
        <v>0</v>
      </c>
      <c r="BO770" s="2">
        <v>0</v>
      </c>
      <c r="BP770" s="2">
        <v>0</v>
      </c>
      <c r="BQ770" s="2"/>
      <c r="BR770" s="2"/>
      <c r="BS770" s="2"/>
      <c r="BT770" s="2"/>
      <c r="BU770" s="2">
        <v>0</v>
      </c>
      <c r="BV770" s="2"/>
      <c r="BW770" s="9"/>
      <c r="BX770" s="2"/>
      <c r="BY770" s="2"/>
      <c r="BZ770" s="9"/>
      <c r="CA770" s="2"/>
      <c r="CB770" s="2"/>
      <c r="CC770" s="2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</row>
    <row r="771" spans="1:152" hidden="1" x14ac:dyDescent="0.45">
      <c r="A771" t="s">
        <v>145</v>
      </c>
      <c r="C771" s="1">
        <v>40173</v>
      </c>
      <c r="D771" s="2"/>
      <c r="E771" s="1"/>
      <c r="F771" s="6"/>
      <c r="G771" s="2">
        <v>25</v>
      </c>
      <c r="H771" t="s">
        <v>104</v>
      </c>
      <c r="I771" s="19">
        <v>6.9</v>
      </c>
      <c r="J771">
        <v>750</v>
      </c>
      <c r="K771" s="2">
        <f t="shared" si="10"/>
        <v>193.23671497584542</v>
      </c>
      <c r="L771" s="2"/>
      <c r="M771" s="9"/>
      <c r="N771" s="19">
        <v>5.85</v>
      </c>
      <c r="O771" s="19"/>
      <c r="P771" s="19"/>
      <c r="Q771" s="2"/>
      <c r="R771" s="2"/>
      <c r="S771" s="2"/>
      <c r="T771" s="2"/>
      <c r="U771" s="2"/>
      <c r="V771" s="2"/>
      <c r="W771" s="2"/>
      <c r="X771" s="9"/>
      <c r="Y771" s="9"/>
      <c r="Z771" s="9"/>
      <c r="AA771" s="9"/>
      <c r="AB771" s="9"/>
      <c r="AC771" s="2"/>
      <c r="AD771" s="9"/>
      <c r="AE771" s="9"/>
      <c r="AF771" s="2"/>
      <c r="AG771" s="9">
        <v>0.17125756578947368</v>
      </c>
      <c r="AH771" s="9"/>
      <c r="AI771" s="9"/>
      <c r="AJ771" s="9"/>
      <c r="AK771" s="9"/>
      <c r="AL771" s="9"/>
      <c r="AM771" s="15"/>
      <c r="AN771" s="9"/>
      <c r="AO771" s="9"/>
      <c r="AP771" s="9"/>
      <c r="AQ771" s="2">
        <v>0</v>
      </c>
      <c r="AR771" s="2"/>
      <c r="AS771" s="2">
        <v>0</v>
      </c>
      <c r="AT771" s="2"/>
      <c r="AU771" s="2">
        <v>0</v>
      </c>
      <c r="AV771" s="2">
        <v>0</v>
      </c>
      <c r="AW771" s="2"/>
      <c r="AX771" s="9"/>
      <c r="AY771" s="2"/>
      <c r="AZ771" s="2"/>
      <c r="BA771" s="2"/>
      <c r="BB771" s="9"/>
      <c r="BC771" s="19"/>
      <c r="BD771" s="2"/>
      <c r="BE771" s="2"/>
      <c r="BF771" s="19"/>
      <c r="BG771" s="19"/>
      <c r="BH771" s="19"/>
      <c r="BI771" s="19"/>
      <c r="BJ771" s="19"/>
      <c r="BK771" s="19"/>
      <c r="BL771" s="19"/>
      <c r="BM771" s="2">
        <f>BN771+BO771+BP771+BU771</f>
        <v>0</v>
      </c>
      <c r="BN771" s="2">
        <v>0</v>
      </c>
      <c r="BO771" s="2">
        <v>0</v>
      </c>
      <c r="BP771" s="2">
        <v>0</v>
      </c>
      <c r="BQ771" s="2"/>
      <c r="BR771" s="2"/>
      <c r="BS771" s="2"/>
      <c r="BT771" s="2"/>
      <c r="BU771" s="2">
        <v>0</v>
      </c>
      <c r="BV771" s="2"/>
      <c r="BW771" s="9"/>
      <c r="BX771" s="2"/>
      <c r="BY771" s="2"/>
      <c r="BZ771" s="9"/>
      <c r="CA771" s="2"/>
      <c r="CB771" s="2"/>
      <c r="CC771" s="2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</row>
    <row r="772" spans="1:152" hidden="1" x14ac:dyDescent="0.45">
      <c r="A772" t="s">
        <v>145</v>
      </c>
      <c r="C772" s="1">
        <v>40174</v>
      </c>
      <c r="D772" s="2">
        <v>4</v>
      </c>
      <c r="E772" t="s">
        <v>199</v>
      </c>
      <c r="F772" t="s">
        <v>12</v>
      </c>
      <c r="G772" s="2">
        <v>26</v>
      </c>
      <c r="H772" t="s">
        <v>104</v>
      </c>
      <c r="I772" s="19">
        <v>6.9</v>
      </c>
      <c r="J772">
        <v>750</v>
      </c>
      <c r="K772" s="2">
        <f t="shared" si="10"/>
        <v>193.23671497584542</v>
      </c>
      <c r="L772" s="2"/>
      <c r="M772" s="9"/>
      <c r="N772" s="9"/>
      <c r="O772" s="9"/>
      <c r="P772" s="9"/>
      <c r="Q772" s="2"/>
      <c r="R772" s="2">
        <v>26</v>
      </c>
      <c r="S772" s="2"/>
      <c r="T772" s="2"/>
      <c r="U772" s="2"/>
      <c r="V772" s="2"/>
      <c r="W772" s="2"/>
      <c r="X772" s="9"/>
      <c r="Y772" s="9"/>
      <c r="Z772" s="9"/>
      <c r="AA772" s="9"/>
      <c r="AB772" s="9"/>
      <c r="AC772" s="2"/>
      <c r="AD772" s="9"/>
      <c r="AE772" s="9"/>
      <c r="AF772" s="2"/>
      <c r="AG772" s="9"/>
      <c r="AH772" s="9"/>
      <c r="AI772" s="9"/>
      <c r="AJ772" s="9"/>
      <c r="AK772" s="9"/>
      <c r="AL772" s="9"/>
      <c r="AM772" s="15"/>
      <c r="AN772" s="9"/>
      <c r="AO772" s="9"/>
      <c r="AP772" s="9"/>
      <c r="AQ772" s="2"/>
      <c r="AR772" s="2"/>
      <c r="AS772" s="2"/>
      <c r="AT772" s="2"/>
      <c r="AU772" s="2"/>
      <c r="AV772" s="2"/>
      <c r="AW772" s="2"/>
      <c r="AX772" s="9"/>
      <c r="AY772" s="2"/>
      <c r="AZ772" s="2"/>
      <c r="BA772" s="2"/>
      <c r="BB772" s="9"/>
      <c r="BC772" s="19"/>
      <c r="BD772" s="2"/>
      <c r="BE772" s="2"/>
      <c r="BF772" s="19"/>
      <c r="BG772" s="19"/>
      <c r="BH772" s="19"/>
      <c r="BI772" s="19"/>
      <c r="BJ772" s="19"/>
      <c r="BK772" s="19"/>
      <c r="BL772" s="19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9"/>
      <c r="BX772" s="2"/>
      <c r="BY772" s="2"/>
      <c r="BZ772" s="9"/>
      <c r="CA772" s="2"/>
      <c r="CB772" s="2"/>
      <c r="CC772" s="2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</row>
    <row r="773" spans="1:152" hidden="1" x14ac:dyDescent="0.45">
      <c r="A773" t="s">
        <v>145</v>
      </c>
      <c r="C773" s="1">
        <v>40184</v>
      </c>
      <c r="D773" s="2"/>
      <c r="E773" s="1"/>
      <c r="G773" s="2">
        <v>36</v>
      </c>
      <c r="H773" t="s">
        <v>104</v>
      </c>
      <c r="I773" s="19">
        <v>6.9</v>
      </c>
      <c r="J773">
        <v>750</v>
      </c>
      <c r="K773" s="2">
        <f t="shared" si="10"/>
        <v>193.23671497584542</v>
      </c>
      <c r="L773" s="2"/>
      <c r="M773" s="9"/>
      <c r="N773" s="19">
        <v>11.15</v>
      </c>
      <c r="O773" s="19"/>
      <c r="P773" s="19"/>
      <c r="Q773" s="2"/>
      <c r="R773" s="2"/>
      <c r="S773" s="2"/>
      <c r="T773" s="2"/>
      <c r="U773" s="2"/>
      <c r="V773" s="2"/>
      <c r="W773" s="2"/>
      <c r="X773" s="9"/>
      <c r="Y773" s="9"/>
      <c r="Z773" s="9"/>
      <c r="AA773" s="9"/>
      <c r="AB773" s="9"/>
      <c r="AC773" s="2"/>
      <c r="AD773" s="9"/>
      <c r="AE773" s="9"/>
      <c r="AF773" s="2"/>
      <c r="AG773" s="9"/>
      <c r="AH773" s="9"/>
      <c r="AI773" s="9"/>
      <c r="AJ773" s="9"/>
      <c r="AK773" s="9"/>
      <c r="AL773" s="9"/>
      <c r="AM773" s="15"/>
      <c r="AN773" s="9"/>
      <c r="AO773" s="9"/>
      <c r="AP773" s="9"/>
      <c r="AQ773" s="2"/>
      <c r="AR773" s="2"/>
      <c r="AS773" s="2"/>
      <c r="AT773" s="2"/>
      <c r="AU773" s="2"/>
      <c r="AV773" s="2"/>
      <c r="AW773" s="2"/>
      <c r="AX773" s="9"/>
      <c r="AY773" s="2"/>
      <c r="AZ773" s="2"/>
      <c r="BA773" s="2"/>
      <c r="BB773" s="9"/>
      <c r="BC773" s="19"/>
      <c r="BD773" s="2"/>
      <c r="BE773" s="2"/>
      <c r="BF773" s="19"/>
      <c r="BG773" s="19"/>
      <c r="BH773" s="19"/>
      <c r="BI773" s="19"/>
      <c r="BJ773" s="19"/>
      <c r="BK773" s="19"/>
      <c r="BL773" s="19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9"/>
      <c r="BX773" s="2"/>
      <c r="BY773" s="2"/>
      <c r="BZ773" s="9"/>
      <c r="CA773" s="2"/>
      <c r="CB773" s="2"/>
      <c r="CC773" s="2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</row>
    <row r="774" spans="1:152" hidden="1" x14ac:dyDescent="0.45">
      <c r="A774" t="s">
        <v>145</v>
      </c>
      <c r="C774" s="1">
        <v>40189</v>
      </c>
      <c r="D774" s="2"/>
      <c r="E774" s="1"/>
      <c r="F774" s="6"/>
      <c r="G774" s="2">
        <v>41</v>
      </c>
      <c r="H774" t="s">
        <v>104</v>
      </c>
      <c r="I774" s="19">
        <v>6.9</v>
      </c>
      <c r="J774">
        <v>750</v>
      </c>
      <c r="K774" s="2">
        <f t="shared" si="10"/>
        <v>193.23671497584542</v>
      </c>
      <c r="L774" s="2"/>
      <c r="M774" s="9"/>
      <c r="N774" s="19">
        <v>11.65</v>
      </c>
      <c r="O774" s="19"/>
      <c r="P774" s="19"/>
      <c r="Q774" s="2"/>
      <c r="R774" s="2"/>
      <c r="S774" s="2"/>
      <c r="T774" s="2"/>
      <c r="U774" s="2"/>
      <c r="V774" s="2"/>
      <c r="W774" s="2"/>
      <c r="X774" s="9"/>
      <c r="Y774" s="9"/>
      <c r="Z774" s="9"/>
      <c r="AA774" s="9"/>
      <c r="AB774" s="9"/>
      <c r="AC774" s="2">
        <v>79.69304170566636</v>
      </c>
      <c r="AD774" s="9"/>
      <c r="AE774" s="9"/>
      <c r="AF774" s="2">
        <v>100.85577268953277</v>
      </c>
      <c r="AG774" s="9">
        <v>1.3214196857470855</v>
      </c>
      <c r="AH774" s="9"/>
      <c r="AI774" s="9"/>
      <c r="AJ774" s="9"/>
      <c r="AK774" s="9"/>
      <c r="AL774" s="9"/>
      <c r="AM774" s="15">
        <f>AG774/AF774</f>
        <v>1.3102072895865364E-2</v>
      </c>
      <c r="AN774" s="9"/>
      <c r="AO774" s="9"/>
      <c r="AP774" s="9"/>
      <c r="AQ774" s="2">
        <v>7.9853772955530644</v>
      </c>
      <c r="AR774" s="2"/>
      <c r="AS774" s="2">
        <v>0</v>
      </c>
      <c r="AT774" s="2"/>
      <c r="AU774" s="2">
        <v>0</v>
      </c>
      <c r="AV774" s="2">
        <v>0</v>
      </c>
      <c r="AW774" s="2">
        <v>7.9853772955530644</v>
      </c>
      <c r="AX774" s="9"/>
      <c r="AY774" s="2"/>
      <c r="AZ774" s="2">
        <f>AC774+AF774+AW774</f>
        <v>188.53419169075221</v>
      </c>
      <c r="BA774" s="2"/>
      <c r="BB774" s="9">
        <f>AW774/AZ774</f>
        <v>4.2355061561731328E-2</v>
      </c>
      <c r="BC774" s="19"/>
      <c r="BD774" s="2"/>
      <c r="BE774" s="2"/>
      <c r="BF774" s="19"/>
      <c r="BG774" s="19"/>
      <c r="BH774" s="19"/>
      <c r="BI774" s="19"/>
      <c r="BJ774" s="9">
        <f>AC774/AZ774</f>
        <v>0.4226980845807789</v>
      </c>
      <c r="BK774" s="9">
        <f>AF774/AZ774</f>
        <v>0.53494685385748975</v>
      </c>
      <c r="BL774" s="9">
        <f>AW774/AZ774</f>
        <v>4.2355061561731328E-2</v>
      </c>
      <c r="BM774" s="2">
        <f>BN774+BO774+BP774+BU774</f>
        <v>130.31009287639984</v>
      </c>
      <c r="BN774" s="2">
        <v>130.31009287639984</v>
      </c>
      <c r="BO774" s="2">
        <v>0</v>
      </c>
      <c r="BP774" s="2">
        <v>0</v>
      </c>
      <c r="BQ774" s="2"/>
      <c r="BR774" s="2"/>
      <c r="BS774" s="2"/>
      <c r="BT774" s="2"/>
      <c r="BU774" s="2">
        <v>0</v>
      </c>
      <c r="BV774" s="2"/>
      <c r="BW774" s="9"/>
      <c r="BX774" s="2"/>
      <c r="BY774" s="2"/>
      <c r="BZ774" s="9"/>
      <c r="CA774" s="2"/>
      <c r="CB774" s="2"/>
      <c r="CC774" s="2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</row>
    <row r="775" spans="1:152" hidden="1" x14ac:dyDescent="0.45">
      <c r="A775" t="s">
        <v>145</v>
      </c>
      <c r="C775" s="1">
        <v>40196</v>
      </c>
      <c r="D775" s="2">
        <v>4</v>
      </c>
      <c r="E775" t="s">
        <v>195</v>
      </c>
      <c r="F775" t="s">
        <v>13</v>
      </c>
      <c r="G775" s="2">
        <v>48</v>
      </c>
      <c r="H775" t="s">
        <v>104</v>
      </c>
      <c r="I775" s="19">
        <v>6.9</v>
      </c>
      <c r="J775">
        <v>750</v>
      </c>
      <c r="K775" s="2">
        <f t="shared" si="10"/>
        <v>193.23671497584542</v>
      </c>
      <c r="L775" s="2"/>
      <c r="M775" s="9"/>
      <c r="N775" s="9"/>
      <c r="O775" s="9"/>
      <c r="P775" s="9"/>
      <c r="Q775" s="2"/>
      <c r="R775" s="2"/>
      <c r="S775" s="2">
        <v>48</v>
      </c>
      <c r="T775" s="2"/>
      <c r="U775" s="2"/>
      <c r="V775" s="2"/>
      <c r="W775" s="2"/>
      <c r="X775" s="9"/>
      <c r="Y775" s="9"/>
      <c r="Z775" s="9"/>
      <c r="AA775" s="9"/>
      <c r="AB775" s="9"/>
      <c r="AC775" s="2">
        <v>135.76782851947152</v>
      </c>
      <c r="AD775" s="9"/>
      <c r="AE775" s="9"/>
      <c r="AF775" s="2">
        <v>138.67664346867275</v>
      </c>
      <c r="AG775" s="9">
        <v>1.730105024204772</v>
      </c>
      <c r="AH775" s="9"/>
      <c r="AI775" s="9"/>
      <c r="AJ775" s="9"/>
      <c r="AK775" s="9"/>
      <c r="AL775" s="9"/>
      <c r="AM775" s="15">
        <f>AG775/AF775</f>
        <v>1.2475821313021648E-2</v>
      </c>
      <c r="AN775" s="9"/>
      <c r="AO775" s="9"/>
      <c r="AP775" s="9"/>
      <c r="AQ775" s="2">
        <v>24.225930000502608</v>
      </c>
      <c r="AR775" s="2"/>
      <c r="AS775" s="2">
        <v>0</v>
      </c>
      <c r="AT775" s="2"/>
      <c r="AU775" s="2">
        <v>0</v>
      </c>
      <c r="AV775" s="2">
        <v>0</v>
      </c>
      <c r="AW775" s="2">
        <v>24.225930000502608</v>
      </c>
      <c r="AX775" s="9"/>
      <c r="AY775" s="2"/>
      <c r="AZ775" s="2">
        <f>AC775+AF775+AW775</f>
        <v>298.67040198864692</v>
      </c>
      <c r="BA775" s="2"/>
      <c r="BB775" s="9">
        <f>AW775/AZ775</f>
        <v>8.1112590464934936E-2</v>
      </c>
      <c r="BC775" s="19"/>
      <c r="BD775" s="2"/>
      <c r="BE775" s="2"/>
      <c r="BF775" s="19"/>
      <c r="BG775" s="19"/>
      <c r="BH775" s="19"/>
      <c r="BI775" s="19"/>
      <c r="BJ775" s="9">
        <f>AC775/AZ775</f>
        <v>0.45457409778633617</v>
      </c>
      <c r="BK775" s="9">
        <f>AF775/AZ775</f>
        <v>0.46431331174872875</v>
      </c>
      <c r="BL775" s="9">
        <f>AW775/AZ775</f>
        <v>8.1112590464934936E-2</v>
      </c>
      <c r="BM775" s="2">
        <f>BN775+BO775+BP775+BU775</f>
        <v>229.87167579061628</v>
      </c>
      <c r="BN775" s="2">
        <v>229.87167579061628</v>
      </c>
      <c r="BO775" s="2">
        <v>0</v>
      </c>
      <c r="BP775" s="2">
        <v>0</v>
      </c>
      <c r="BQ775" s="2"/>
      <c r="BR775" s="2"/>
      <c r="BS775" s="2"/>
      <c r="BT775" s="2"/>
      <c r="BU775" s="2">
        <v>0</v>
      </c>
      <c r="BV775" s="2"/>
      <c r="BW775" s="9"/>
      <c r="BX775" s="2"/>
      <c r="BY775" s="2"/>
      <c r="BZ775" s="9"/>
      <c r="CA775" s="2"/>
      <c r="CB775" s="2"/>
      <c r="CC775" s="2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</row>
    <row r="776" spans="1:152" hidden="1" x14ac:dyDescent="0.45">
      <c r="A776" t="s">
        <v>145</v>
      </c>
      <c r="C776" s="1">
        <v>40197</v>
      </c>
      <c r="D776" s="2"/>
      <c r="E776" s="1"/>
      <c r="G776" s="2">
        <v>49</v>
      </c>
      <c r="H776" t="s">
        <v>104</v>
      </c>
      <c r="I776" s="19">
        <v>6.9</v>
      </c>
      <c r="J776">
        <v>750</v>
      </c>
      <c r="K776" s="2">
        <f t="shared" si="10"/>
        <v>193.23671497584542</v>
      </c>
      <c r="L776" s="2"/>
      <c r="M776" s="9"/>
      <c r="N776" s="19">
        <v>13.25</v>
      </c>
      <c r="O776" s="19"/>
      <c r="P776" s="19"/>
      <c r="Q776" s="2"/>
      <c r="R776" s="2"/>
      <c r="S776" s="2"/>
      <c r="T776" s="2"/>
      <c r="U776" s="2"/>
      <c r="V776" s="2"/>
      <c r="W776" s="2"/>
      <c r="X776" s="9"/>
      <c r="Y776" s="9"/>
      <c r="Z776" s="9"/>
      <c r="AA776" s="9"/>
      <c r="AB776" s="9"/>
      <c r="AC776" s="2"/>
      <c r="AD776" s="9"/>
      <c r="AE776" s="9"/>
      <c r="AF776" s="2"/>
      <c r="AG776" s="9"/>
      <c r="AH776" s="9"/>
      <c r="AI776" s="9"/>
      <c r="AJ776" s="9"/>
      <c r="AK776" s="9"/>
      <c r="AL776" s="9"/>
      <c r="AM776" s="15"/>
      <c r="AN776" s="9"/>
      <c r="AO776" s="9"/>
      <c r="AP776" s="9"/>
      <c r="AQ776" s="2"/>
      <c r="AR776" s="2"/>
      <c r="AS776" s="2"/>
      <c r="AT776" s="2"/>
      <c r="AU776" s="2"/>
      <c r="AV776" s="2"/>
      <c r="AW776" s="2"/>
      <c r="AX776" s="9"/>
      <c r="AY776" s="2"/>
      <c r="AZ776" s="2"/>
      <c r="BA776" s="2"/>
      <c r="BB776" s="9"/>
      <c r="BC776" s="19"/>
      <c r="BD776" s="2"/>
      <c r="BE776" s="2"/>
      <c r="BF776" s="19"/>
      <c r="BG776" s="19"/>
      <c r="BH776" s="19"/>
      <c r="BI776" s="19"/>
      <c r="BJ776" s="19"/>
      <c r="BK776" s="19"/>
      <c r="BL776" s="19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9"/>
      <c r="BX776" s="2"/>
      <c r="BY776" s="2"/>
      <c r="BZ776" s="9"/>
      <c r="CA776" s="2"/>
      <c r="CB776" s="2"/>
      <c r="CC776" s="2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</row>
    <row r="777" spans="1:152" hidden="1" x14ac:dyDescent="0.45">
      <c r="A777" t="s">
        <v>145</v>
      </c>
      <c r="C777" s="1">
        <v>40200</v>
      </c>
      <c r="D777" s="2"/>
      <c r="E777" s="1"/>
      <c r="G777" s="2">
        <v>52</v>
      </c>
      <c r="H777" t="s">
        <v>104</v>
      </c>
      <c r="I777" s="19">
        <v>6.9</v>
      </c>
      <c r="J777">
        <v>750</v>
      </c>
      <c r="K777" s="2">
        <f t="shared" si="10"/>
        <v>193.23671497584542</v>
      </c>
      <c r="L777" s="2"/>
      <c r="M777" s="9"/>
      <c r="N777" s="19">
        <v>14.3</v>
      </c>
      <c r="O777" s="19"/>
      <c r="P777" s="19"/>
      <c r="Q777" s="2"/>
      <c r="R777" s="2"/>
      <c r="S777" s="2"/>
      <c r="T777" s="2"/>
      <c r="U777" s="2"/>
      <c r="V777" s="2"/>
      <c r="W777" s="2"/>
      <c r="X777" s="9"/>
      <c r="Y777" s="9"/>
      <c r="Z777" s="9"/>
      <c r="AA777" s="9"/>
      <c r="AB777" s="9"/>
      <c r="AC777" s="2"/>
      <c r="AD777" s="9"/>
      <c r="AE777" s="9"/>
      <c r="AF777" s="2"/>
      <c r="AG777" s="9"/>
      <c r="AH777" s="9"/>
      <c r="AI777" s="9"/>
      <c r="AJ777" s="9"/>
      <c r="AK777" s="9"/>
      <c r="AL777" s="9"/>
      <c r="AM777" s="15"/>
      <c r="AN777" s="9"/>
      <c r="AO777" s="9"/>
      <c r="AP777" s="9"/>
      <c r="AQ777" s="2"/>
      <c r="AR777" s="2"/>
      <c r="AS777" s="2"/>
      <c r="AT777" s="2"/>
      <c r="AU777" s="2"/>
      <c r="AV777" s="2"/>
      <c r="AW777" s="2"/>
      <c r="AX777" s="9"/>
      <c r="AY777" s="2"/>
      <c r="AZ777" s="2"/>
      <c r="BA777" s="2"/>
      <c r="BB777" s="9"/>
      <c r="BC777" s="19"/>
      <c r="BD777" s="2"/>
      <c r="BE777" s="2"/>
      <c r="BF777" s="19"/>
      <c r="BG777" s="19"/>
      <c r="BH777" s="19"/>
      <c r="BI777" s="19"/>
      <c r="BJ777" s="19"/>
      <c r="BK777" s="19"/>
      <c r="BL777" s="19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9"/>
      <c r="BX777" s="2"/>
      <c r="BY777" s="2"/>
      <c r="BZ777" s="9"/>
      <c r="CA777" s="2"/>
      <c r="CB777" s="2"/>
      <c r="CC777" s="2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</row>
    <row r="778" spans="1:152" hidden="1" x14ac:dyDescent="0.45">
      <c r="A778" t="s">
        <v>145</v>
      </c>
      <c r="C778" s="1">
        <v>40211</v>
      </c>
      <c r="D778" s="2"/>
      <c r="E778" s="1"/>
      <c r="F778" s="6"/>
      <c r="G778" s="2">
        <v>63</v>
      </c>
      <c r="H778" t="s">
        <v>104</v>
      </c>
      <c r="I778" s="19">
        <v>6.9</v>
      </c>
      <c r="J778">
        <v>750</v>
      </c>
      <c r="K778" s="2">
        <f t="shared" si="10"/>
        <v>193.23671497584542</v>
      </c>
      <c r="L778" s="2"/>
      <c r="M778" s="9"/>
      <c r="N778" s="19">
        <v>16.5</v>
      </c>
      <c r="O778" s="19"/>
      <c r="P778" s="19"/>
      <c r="Q778" s="2"/>
      <c r="R778" s="2"/>
      <c r="S778" s="2"/>
      <c r="T778" s="2"/>
      <c r="U778" s="2"/>
      <c r="V778" s="2"/>
      <c r="W778" s="2"/>
      <c r="X778" s="9"/>
      <c r="Y778" s="9"/>
      <c r="Z778" s="9"/>
      <c r="AA778" s="9"/>
      <c r="AB778" s="9"/>
      <c r="AC778" s="2">
        <v>239.25662381681551</v>
      </c>
      <c r="AD778" s="9"/>
      <c r="AE778" s="9"/>
      <c r="AF778" s="2">
        <v>208.21290474447719</v>
      </c>
      <c r="AG778" s="9">
        <v>4.0086563061497769</v>
      </c>
      <c r="AH778" s="9"/>
      <c r="AI778" s="9"/>
      <c r="AJ778" s="9"/>
      <c r="AK778" s="9"/>
      <c r="AL778" s="9"/>
      <c r="AM778" s="15">
        <f>AG778/AF778</f>
        <v>1.9252679419987324E-2</v>
      </c>
      <c r="AN778" s="9"/>
      <c r="AO778" s="9"/>
      <c r="AP778" s="9"/>
      <c r="AQ778" s="2">
        <v>34.910208669327638</v>
      </c>
      <c r="AR778" s="2"/>
      <c r="AS778" s="2">
        <v>37.62562870012799</v>
      </c>
      <c r="AT778" s="2"/>
      <c r="AU778" s="2">
        <v>0</v>
      </c>
      <c r="AV778" s="2">
        <v>0</v>
      </c>
      <c r="AW778" s="2">
        <v>72.535837369455635</v>
      </c>
      <c r="AX778" s="9"/>
      <c r="AY778" s="2"/>
      <c r="AZ778" s="2">
        <f>AC778+AF778+AW778</f>
        <v>520.00536593074833</v>
      </c>
      <c r="BA778" s="2"/>
      <c r="BB778" s="9">
        <f>AW778/AZ778</f>
        <v>0.1394905555246051</v>
      </c>
      <c r="BC778" s="19"/>
      <c r="BD778" s="2"/>
      <c r="BE778" s="2"/>
      <c r="BF778" s="19"/>
      <c r="BG778" s="19"/>
      <c r="BH778" s="19"/>
      <c r="BI778" s="19"/>
      <c r="BJ778" s="9">
        <f>AC778/AZ778</f>
        <v>0.4601041440958486</v>
      </c>
      <c r="BK778" s="9">
        <f>AF778/AZ778</f>
        <v>0.4004053003795463</v>
      </c>
      <c r="BL778" s="9">
        <f>AW778/AZ778</f>
        <v>0.1394905555246051</v>
      </c>
      <c r="BM778" s="2">
        <f>BN778+BO778+BP778+BU778</f>
        <v>322.78855736335765</v>
      </c>
      <c r="BN778" s="2">
        <v>281.01710758540116</v>
      </c>
      <c r="BO778" s="2">
        <v>41.771449777956519</v>
      </c>
      <c r="BP778" s="2">
        <v>0</v>
      </c>
      <c r="BQ778" s="2"/>
      <c r="BR778" s="2"/>
      <c r="BS778" s="2"/>
      <c r="BT778" s="2"/>
      <c r="BU778" s="2">
        <v>0</v>
      </c>
      <c r="BV778" s="2"/>
      <c r="BW778" s="9"/>
      <c r="BX778" s="2"/>
      <c r="BY778" s="2"/>
      <c r="BZ778" s="9"/>
      <c r="CA778" s="2"/>
      <c r="CB778" s="2"/>
      <c r="CC778" s="2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</row>
    <row r="779" spans="1:152" hidden="1" x14ac:dyDescent="0.45">
      <c r="A779" t="s">
        <v>145</v>
      </c>
      <c r="C779" s="1">
        <v>40217</v>
      </c>
      <c r="D779" s="2"/>
      <c r="E779" s="1"/>
      <c r="G779" s="2">
        <v>69</v>
      </c>
      <c r="H779" t="s">
        <v>104</v>
      </c>
      <c r="I779" s="19">
        <v>6.9</v>
      </c>
      <c r="J779">
        <v>750</v>
      </c>
      <c r="K779" s="2">
        <f t="shared" si="10"/>
        <v>193.23671497584542</v>
      </c>
      <c r="L779" s="2"/>
      <c r="M779" s="9"/>
      <c r="N779" s="19">
        <v>17.75</v>
      </c>
      <c r="O779" s="19"/>
      <c r="P779" s="19"/>
      <c r="Q779" s="2"/>
      <c r="R779" s="2"/>
      <c r="S779" s="2"/>
      <c r="T779" s="2"/>
      <c r="U779" s="2"/>
      <c r="V779" s="2"/>
      <c r="W779" s="2"/>
      <c r="X779" s="9"/>
      <c r="Y779" s="9"/>
      <c r="Z779" s="9"/>
      <c r="AA779" s="9"/>
      <c r="AB779" s="9"/>
      <c r="AC779" s="2"/>
      <c r="AD779" s="9"/>
      <c r="AE779" s="9"/>
      <c r="AF779" s="2"/>
      <c r="AG779" s="9"/>
      <c r="AH779" s="9"/>
      <c r="AI779" s="9"/>
      <c r="AJ779" s="9"/>
      <c r="AK779" s="9"/>
      <c r="AL779" s="9"/>
      <c r="AM779" s="15"/>
      <c r="AN779" s="9"/>
      <c r="AO779" s="9"/>
      <c r="AP779" s="9"/>
      <c r="AQ779" s="2"/>
      <c r="AR779" s="2"/>
      <c r="AS779" s="2"/>
      <c r="AT779" s="2"/>
      <c r="AU779" s="2"/>
      <c r="AV779" s="2"/>
      <c r="AW779" s="2"/>
      <c r="AX779" s="9"/>
      <c r="AY779" s="2"/>
      <c r="AZ779" s="2"/>
      <c r="BA779" s="2"/>
      <c r="BB779" s="9"/>
      <c r="BC779" s="19"/>
      <c r="BD779" s="2"/>
      <c r="BE779" s="2"/>
      <c r="BF779" s="19"/>
      <c r="BG779" s="19"/>
      <c r="BH779" s="19"/>
      <c r="BI779" s="19"/>
      <c r="BJ779" s="19"/>
      <c r="BK779" s="19"/>
      <c r="BL779" s="19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9"/>
      <c r="BX779" s="2"/>
      <c r="BY779" s="2"/>
      <c r="BZ779" s="9"/>
      <c r="CA779" s="2"/>
      <c r="CB779" s="2"/>
      <c r="CC779" s="2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</row>
    <row r="780" spans="1:152" hidden="1" x14ac:dyDescent="0.45">
      <c r="A780" t="s">
        <v>145</v>
      </c>
      <c r="C780" s="1">
        <v>40225</v>
      </c>
      <c r="D780" s="2"/>
      <c r="E780" s="1"/>
      <c r="G780" s="2">
        <v>77</v>
      </c>
      <c r="H780" t="s">
        <v>104</v>
      </c>
      <c r="I780" s="19">
        <v>6.9</v>
      </c>
      <c r="J780">
        <v>750</v>
      </c>
      <c r="K780" s="2">
        <f t="shared" si="10"/>
        <v>193.23671497584542</v>
      </c>
      <c r="L780" s="2"/>
      <c r="M780" s="9"/>
      <c r="N780" s="19">
        <v>20.3</v>
      </c>
      <c r="O780" s="19"/>
      <c r="P780" s="19"/>
      <c r="Q780" s="2"/>
      <c r="R780" s="2"/>
      <c r="S780" s="2"/>
      <c r="T780" s="2"/>
      <c r="U780" s="2"/>
      <c r="V780" s="2"/>
      <c r="W780" s="2"/>
      <c r="X780" s="9"/>
      <c r="Y780" s="9"/>
      <c r="Z780" s="9"/>
      <c r="AA780" s="9"/>
      <c r="AB780" s="9"/>
      <c r="AC780" s="2"/>
      <c r="AD780" s="9"/>
      <c r="AE780" s="9"/>
      <c r="AF780" s="2"/>
      <c r="AG780" s="9"/>
      <c r="AH780" s="9"/>
      <c r="AI780" s="9"/>
      <c r="AJ780" s="9"/>
      <c r="AK780" s="9"/>
      <c r="AL780" s="9"/>
      <c r="AM780" s="15"/>
      <c r="AN780" s="9"/>
      <c r="AO780" s="9"/>
      <c r="AP780" s="9"/>
      <c r="AQ780" s="2"/>
      <c r="AR780" s="2"/>
      <c r="AS780" s="2"/>
      <c r="AT780" s="2"/>
      <c r="AU780" s="2"/>
      <c r="AV780" s="2"/>
      <c r="AW780" s="2"/>
      <c r="AX780" s="9"/>
      <c r="AY780" s="2"/>
      <c r="AZ780" s="2"/>
      <c r="BA780" s="2"/>
      <c r="BB780" s="9"/>
      <c r="BC780" s="19"/>
      <c r="BD780" s="2"/>
      <c r="BE780" s="2"/>
      <c r="BF780" s="19"/>
      <c r="BG780" s="19"/>
      <c r="BH780" s="19"/>
      <c r="BI780" s="19"/>
      <c r="BJ780" s="19"/>
      <c r="BK780" s="19"/>
      <c r="BL780" s="19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9"/>
      <c r="BX780" s="2"/>
      <c r="BY780" s="2"/>
      <c r="BZ780" s="9"/>
      <c r="CA780" s="2"/>
      <c r="CB780" s="2"/>
      <c r="CC780" s="2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</row>
    <row r="781" spans="1:152" hidden="1" x14ac:dyDescent="0.45">
      <c r="A781" t="s">
        <v>145</v>
      </c>
      <c r="C781" s="1">
        <v>40226</v>
      </c>
      <c r="D781" s="2"/>
      <c r="E781" s="1"/>
      <c r="F781" s="6"/>
      <c r="G781" s="2">
        <v>78</v>
      </c>
      <c r="H781" t="s">
        <v>104</v>
      </c>
      <c r="I781" s="19">
        <v>6.9</v>
      </c>
      <c r="J781">
        <v>750</v>
      </c>
      <c r="K781" s="2">
        <f t="shared" si="10"/>
        <v>193.23671497584542</v>
      </c>
      <c r="L781" s="2"/>
      <c r="M781" s="9"/>
      <c r="N781" s="9"/>
      <c r="O781" s="9"/>
      <c r="P781" s="9"/>
      <c r="Q781" s="2"/>
      <c r="R781" s="2"/>
      <c r="S781" s="2"/>
      <c r="T781" s="2"/>
      <c r="U781" s="2"/>
      <c r="V781" s="2"/>
      <c r="W781" s="2"/>
      <c r="X781" s="9"/>
      <c r="Y781" s="9"/>
      <c r="Z781" s="9"/>
      <c r="AA781" s="9"/>
      <c r="AB781" s="9"/>
      <c r="AC781" s="2">
        <v>351.43070989556099</v>
      </c>
      <c r="AD781" s="9"/>
      <c r="AE781" s="9"/>
      <c r="AF781" s="2">
        <v>249.42617311444923</v>
      </c>
      <c r="AG781" s="9">
        <v>3.875142657841657</v>
      </c>
      <c r="AH781" s="9"/>
      <c r="AI781" s="9"/>
      <c r="AJ781" s="9"/>
      <c r="AK781" s="9"/>
      <c r="AL781" s="9"/>
      <c r="AM781" s="15">
        <f>AG781/AF781</f>
        <v>1.5536231059695357E-2</v>
      </c>
      <c r="AN781" s="9"/>
      <c r="AO781" s="9"/>
      <c r="AP781" s="9"/>
      <c r="AQ781" s="2">
        <v>8.2662138529542055</v>
      </c>
      <c r="AR781" s="2"/>
      <c r="AS781" s="2">
        <v>157.99065362361523</v>
      </c>
      <c r="AT781" s="2"/>
      <c r="AU781" s="2">
        <v>0</v>
      </c>
      <c r="AV781" s="2">
        <v>0</v>
      </c>
      <c r="AW781" s="2">
        <v>166.25686747656943</v>
      </c>
      <c r="AX781" s="9"/>
      <c r="AY781" s="2"/>
      <c r="AZ781" s="2">
        <f>AC781+AF781+AW781</f>
        <v>767.11375048657965</v>
      </c>
      <c r="BA781" s="2"/>
      <c r="BB781" s="9">
        <f>AW781/AZ781</f>
        <v>0.21673039672553493</v>
      </c>
      <c r="BC781" s="19"/>
      <c r="BD781" s="2"/>
      <c r="BE781" s="2"/>
      <c r="BF781" s="19"/>
      <c r="BG781" s="19"/>
      <c r="BH781" s="19"/>
      <c r="BI781" s="19"/>
      <c r="BJ781" s="9">
        <f>AC781/AZ781</f>
        <v>0.45812072808321941</v>
      </c>
      <c r="BK781" s="9">
        <f>AF781/AZ781</f>
        <v>0.32514887519124563</v>
      </c>
      <c r="BL781" s="9">
        <f>AW781/AZ781</f>
        <v>0.21673039672553493</v>
      </c>
      <c r="BM781" s="2">
        <f>BN781+BO781+BP781+BU781</f>
        <v>233.63860420839077</v>
      </c>
      <c r="BN781" s="2">
        <v>132.85625016927781</v>
      </c>
      <c r="BO781" s="2">
        <v>100.78235403911296</v>
      </c>
      <c r="BP781" s="2">
        <v>0</v>
      </c>
      <c r="BQ781" s="2"/>
      <c r="BR781" s="2"/>
      <c r="BS781" s="2"/>
      <c r="BT781" s="2"/>
      <c r="BU781" s="2">
        <v>0</v>
      </c>
      <c r="BV781" s="2"/>
      <c r="BW781" s="9"/>
      <c r="BX781" s="2"/>
      <c r="BY781" s="2"/>
      <c r="BZ781" s="9"/>
      <c r="CA781" s="2"/>
      <c r="CB781" s="2"/>
      <c r="CC781" s="2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</row>
    <row r="782" spans="1:152" hidden="1" x14ac:dyDescent="0.45">
      <c r="A782" t="s">
        <v>145</v>
      </c>
      <c r="C782" s="1">
        <v>40233</v>
      </c>
      <c r="D782" s="2"/>
      <c r="E782" s="1"/>
      <c r="G782" s="2">
        <v>85</v>
      </c>
      <c r="H782" t="s">
        <v>104</v>
      </c>
      <c r="I782" s="19">
        <v>6.9</v>
      </c>
      <c r="J782">
        <v>750</v>
      </c>
      <c r="K782" s="2">
        <f t="shared" si="10"/>
        <v>193.23671497584542</v>
      </c>
      <c r="L782" s="2"/>
      <c r="M782" s="9"/>
      <c r="N782" s="19">
        <v>20.9</v>
      </c>
      <c r="O782" s="19"/>
      <c r="P782" s="19"/>
      <c r="Q782" s="2"/>
      <c r="R782" s="2"/>
      <c r="S782" s="2"/>
      <c r="T782" s="2"/>
      <c r="U782" s="2"/>
      <c r="V782" s="2"/>
      <c r="W782" s="2"/>
      <c r="X782" s="9"/>
      <c r="Y782" s="9"/>
      <c r="Z782" s="9"/>
      <c r="AA782" s="9"/>
      <c r="AB782" s="9"/>
      <c r="AC782" s="2"/>
      <c r="AD782" s="9"/>
      <c r="AE782" s="9"/>
      <c r="AF782" s="2"/>
      <c r="AG782" s="9"/>
      <c r="AH782" s="9"/>
      <c r="AI782" s="9"/>
      <c r="AJ782" s="9"/>
      <c r="AK782" s="9"/>
      <c r="AL782" s="9"/>
      <c r="AM782" s="15"/>
      <c r="AN782" s="9"/>
      <c r="AO782" s="9"/>
      <c r="AP782" s="9"/>
      <c r="AQ782" s="2"/>
      <c r="AR782" s="2"/>
      <c r="AS782" s="2"/>
      <c r="AT782" s="2"/>
      <c r="AU782" s="2"/>
      <c r="AV782" s="2"/>
      <c r="AW782" s="2"/>
      <c r="AX782" s="9"/>
      <c r="AY782" s="2"/>
      <c r="AZ782" s="2"/>
      <c r="BA782" s="2"/>
      <c r="BB782" s="9"/>
      <c r="BC782" s="19"/>
      <c r="BD782" s="2"/>
      <c r="BE782" s="2"/>
      <c r="BF782" s="19"/>
      <c r="BG782" s="19"/>
      <c r="BH782" s="19"/>
      <c r="BI782" s="19"/>
      <c r="BJ782" s="19"/>
      <c r="BK782" s="19"/>
      <c r="BL782" s="19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9"/>
      <c r="BX782" s="2"/>
      <c r="BY782" s="2"/>
      <c r="BZ782" s="9"/>
      <c r="CA782" s="2"/>
      <c r="CB782" s="2"/>
      <c r="CC782" s="2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</row>
    <row r="783" spans="1:152" hidden="1" x14ac:dyDescent="0.45">
      <c r="A783" t="s">
        <v>145</v>
      </c>
      <c r="C783" s="1">
        <v>40240</v>
      </c>
      <c r="D783" s="2">
        <v>6</v>
      </c>
      <c r="E783" s="1" t="s">
        <v>229</v>
      </c>
      <c r="F783" t="s">
        <v>78</v>
      </c>
      <c r="G783" s="2">
        <v>92</v>
      </c>
      <c r="H783" t="s">
        <v>104</v>
      </c>
      <c r="I783" s="19">
        <v>6.9</v>
      </c>
      <c r="J783">
        <v>750</v>
      </c>
      <c r="K783" s="2">
        <f t="shared" si="10"/>
        <v>193.23671497584542</v>
      </c>
      <c r="L783" s="2"/>
      <c r="M783" s="9"/>
      <c r="N783" s="9"/>
      <c r="O783" s="9"/>
      <c r="P783" s="9"/>
      <c r="Q783" s="2"/>
      <c r="R783" s="2"/>
      <c r="S783" s="2"/>
      <c r="T783" s="2"/>
      <c r="U783" s="2"/>
      <c r="V783" s="2"/>
      <c r="W783" s="2"/>
      <c r="X783" s="9"/>
      <c r="Y783" s="9"/>
      <c r="Z783" s="9"/>
      <c r="AA783" s="9"/>
      <c r="AB783" s="9"/>
      <c r="AC783" s="2"/>
      <c r="AD783" s="9"/>
      <c r="AE783" s="9"/>
      <c r="AF783" s="2"/>
      <c r="AG783" s="9"/>
      <c r="AH783" s="9"/>
      <c r="AI783" s="9"/>
      <c r="AJ783" s="9"/>
      <c r="AK783" s="9"/>
      <c r="AL783" s="9"/>
      <c r="AM783" s="15"/>
      <c r="AN783" s="9"/>
      <c r="AO783" s="9"/>
      <c r="AP783" s="9"/>
      <c r="AQ783" s="2"/>
      <c r="AR783" s="2"/>
      <c r="AS783" s="2"/>
      <c r="AT783" s="2"/>
      <c r="AU783" s="2"/>
      <c r="AV783" s="2"/>
      <c r="AW783" s="2"/>
      <c r="AX783" s="9"/>
      <c r="AY783" s="2"/>
      <c r="AZ783" s="2"/>
      <c r="BA783" s="2"/>
      <c r="BB783" s="9"/>
      <c r="BC783" s="19"/>
      <c r="BD783" s="2"/>
      <c r="BE783" s="2"/>
      <c r="BF783" s="19"/>
      <c r="BG783" s="19"/>
      <c r="BH783" s="19"/>
      <c r="BI783" s="19"/>
      <c r="BJ783" s="19"/>
      <c r="BK783" s="19"/>
      <c r="BL783" s="19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9"/>
      <c r="BX783" s="2"/>
      <c r="BY783" s="2"/>
      <c r="BZ783" s="9"/>
      <c r="CA783" s="2"/>
      <c r="CB783" s="2"/>
      <c r="CC783" s="2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</row>
    <row r="784" spans="1:152" hidden="1" x14ac:dyDescent="0.45">
      <c r="A784" t="s">
        <v>145</v>
      </c>
      <c r="C784" s="1">
        <v>40246</v>
      </c>
      <c r="D784" s="2">
        <v>8</v>
      </c>
      <c r="E784" t="s">
        <v>197</v>
      </c>
      <c r="F784" t="s">
        <v>14</v>
      </c>
      <c r="G784" s="2">
        <v>98</v>
      </c>
      <c r="H784" t="s">
        <v>104</v>
      </c>
      <c r="I784" s="19">
        <v>6.9</v>
      </c>
      <c r="J784">
        <v>750</v>
      </c>
      <c r="K784" s="2">
        <f t="shared" si="10"/>
        <v>193.23671497584542</v>
      </c>
      <c r="L784" s="2"/>
      <c r="M784" s="9"/>
      <c r="N784" s="9"/>
      <c r="O784" s="9"/>
      <c r="P784" s="9"/>
      <c r="Q784" s="2"/>
      <c r="R784" s="2"/>
      <c r="S784" s="2"/>
      <c r="T784" s="2"/>
      <c r="U784" s="2">
        <v>98</v>
      </c>
      <c r="V784" s="2"/>
      <c r="W784" s="2"/>
      <c r="X784" s="9"/>
      <c r="Y784" s="9"/>
      <c r="Z784" s="9"/>
      <c r="AA784" s="9"/>
      <c r="AB784" s="9"/>
      <c r="AC784" s="2"/>
      <c r="AD784" s="9"/>
      <c r="AE784" s="9"/>
      <c r="AF784" s="2"/>
      <c r="AG784" s="9"/>
      <c r="AH784" s="9"/>
      <c r="AI784" s="9"/>
      <c r="AJ784" s="9"/>
      <c r="AK784" s="9"/>
      <c r="AL784" s="9"/>
      <c r="AM784" s="15"/>
      <c r="AN784" s="9"/>
      <c r="AO784" s="9"/>
      <c r="AP784" s="9"/>
      <c r="AQ784" s="2"/>
      <c r="AR784" s="2"/>
      <c r="AS784" s="2"/>
      <c r="AT784" s="2"/>
      <c r="AU784" s="2"/>
      <c r="AV784" s="2"/>
      <c r="AW784" s="2"/>
      <c r="AX784" s="9"/>
      <c r="AY784" s="2"/>
      <c r="AZ784" s="2"/>
      <c r="BA784" s="2"/>
      <c r="BB784" s="9"/>
      <c r="BC784" s="19"/>
      <c r="BD784" s="2"/>
      <c r="BE784" s="2"/>
      <c r="BF784" s="19"/>
      <c r="BG784" s="19"/>
      <c r="BH784" s="19"/>
      <c r="BI784" s="19"/>
      <c r="BJ784" s="19"/>
      <c r="BK784" s="19"/>
      <c r="BL784" s="19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9"/>
      <c r="BX784" s="2"/>
      <c r="BY784" s="2"/>
      <c r="BZ784" s="9"/>
      <c r="CA784" s="2"/>
      <c r="CB784" s="2"/>
      <c r="CC784" s="2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</row>
    <row r="785" spans="1:152" hidden="1" x14ac:dyDescent="0.45">
      <c r="A785" t="s">
        <v>145</v>
      </c>
      <c r="C785" s="1">
        <v>40247</v>
      </c>
      <c r="D785" s="2"/>
      <c r="E785" s="1"/>
      <c r="F785" s="6"/>
      <c r="G785" s="2">
        <v>99</v>
      </c>
      <c r="H785" t="s">
        <v>104</v>
      </c>
      <c r="I785" s="19">
        <v>6.9</v>
      </c>
      <c r="J785">
        <v>750</v>
      </c>
      <c r="K785" s="2">
        <f t="shared" si="10"/>
        <v>193.23671497584542</v>
      </c>
      <c r="L785" s="2"/>
      <c r="M785" s="9"/>
      <c r="N785" s="19">
        <v>21.75</v>
      </c>
      <c r="O785" s="19"/>
      <c r="P785" s="19"/>
      <c r="Q785" s="2"/>
      <c r="R785" s="2"/>
      <c r="S785" s="2"/>
      <c r="T785" s="2"/>
      <c r="U785" s="2"/>
      <c r="V785" s="2"/>
      <c r="W785" s="2"/>
      <c r="X785" s="9"/>
      <c r="Y785" s="9"/>
      <c r="Z785" s="9"/>
      <c r="AA785" s="9"/>
      <c r="AB785" s="9"/>
      <c r="AC785" s="2">
        <v>335.81023027801575</v>
      </c>
      <c r="AD785" s="9"/>
      <c r="AE785" s="9"/>
      <c r="AF785" s="2">
        <v>198.03514530905159</v>
      </c>
      <c r="AG785" s="9">
        <v>2.690182568971502</v>
      </c>
      <c r="AH785" s="9"/>
      <c r="AI785" s="9"/>
      <c r="AJ785" s="9"/>
      <c r="AK785" s="9"/>
      <c r="AL785" s="9"/>
      <c r="AM785" s="15">
        <f>AG785/AF785</f>
        <v>1.3584369404598517E-2</v>
      </c>
      <c r="AN785" s="9"/>
      <c r="AO785" s="9"/>
      <c r="AP785" s="9"/>
      <c r="AQ785" s="2">
        <v>2.0544478863517193</v>
      </c>
      <c r="AR785" s="2"/>
      <c r="AS785" s="2">
        <v>385.01866709547028</v>
      </c>
      <c r="AT785" s="2"/>
      <c r="AU785" s="2">
        <v>2.9955111578894611</v>
      </c>
      <c r="AV785" s="2">
        <v>0</v>
      </c>
      <c r="AW785" s="2">
        <v>390.06862613971145</v>
      </c>
      <c r="AX785" s="9"/>
      <c r="AY785" s="2"/>
      <c r="AZ785" s="2">
        <f>AC785+AF785+AW785</f>
        <v>923.91400172677879</v>
      </c>
      <c r="BA785" s="2"/>
      <c r="BB785" s="9">
        <f>AW785/AZ785</f>
        <v>0.42219148688154973</v>
      </c>
      <c r="BC785" s="19"/>
      <c r="BD785" s="2"/>
      <c r="BE785" s="2"/>
      <c r="BF785" s="19"/>
      <c r="BG785" s="19"/>
      <c r="BH785" s="19"/>
      <c r="BI785" s="19"/>
      <c r="BJ785" s="9">
        <f>AC785/AZ785</f>
        <v>0.36346481344626491</v>
      </c>
      <c r="BK785" s="9">
        <f>AF785/AZ785</f>
        <v>0.21434369967218533</v>
      </c>
      <c r="BL785" s="9">
        <f>AW785/AZ785</f>
        <v>0.42219148688154973</v>
      </c>
      <c r="BM785" s="2">
        <f>BN785+BO785+BP785+BU785</f>
        <v>149.96797264315543</v>
      </c>
      <c r="BN785" s="2">
        <v>24.141876493145265</v>
      </c>
      <c r="BO785" s="2">
        <v>112.82544525389044</v>
      </c>
      <c r="BP785" s="2">
        <v>0</v>
      </c>
      <c r="BQ785" s="2"/>
      <c r="BR785" s="2"/>
      <c r="BS785" s="2"/>
      <c r="BT785" s="2"/>
      <c r="BU785" s="2">
        <v>13.000650896119749</v>
      </c>
      <c r="BV785" s="2"/>
      <c r="BW785" s="9"/>
      <c r="BX785" s="2"/>
      <c r="BY785" s="2"/>
      <c r="BZ785" s="9"/>
      <c r="CA785" s="2"/>
      <c r="CB785" s="2"/>
      <c r="CC785" s="2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</row>
    <row r="786" spans="1:152" hidden="1" x14ac:dyDescent="0.45">
      <c r="A786" t="s">
        <v>145</v>
      </c>
      <c r="C786" s="1">
        <v>40262</v>
      </c>
      <c r="D786" s="2"/>
      <c r="E786" s="1"/>
      <c r="G786" s="2">
        <v>114</v>
      </c>
      <c r="H786" t="s">
        <v>104</v>
      </c>
      <c r="I786" s="19">
        <v>6.9</v>
      </c>
      <c r="J786">
        <v>750</v>
      </c>
      <c r="K786" s="2">
        <f t="shared" si="10"/>
        <v>193.23671497584542</v>
      </c>
      <c r="L786" s="2"/>
      <c r="M786" s="9"/>
      <c r="N786" s="19">
        <v>23.8</v>
      </c>
      <c r="O786" s="19"/>
      <c r="P786" s="19"/>
      <c r="Q786" s="2"/>
      <c r="R786" s="2"/>
      <c r="S786" s="2"/>
      <c r="T786" s="2"/>
      <c r="U786" s="2"/>
      <c r="V786" s="2"/>
      <c r="W786" s="2"/>
      <c r="X786" s="9"/>
      <c r="Y786" s="9"/>
      <c r="Z786" s="9"/>
      <c r="AA786" s="9"/>
      <c r="AB786" s="9"/>
      <c r="AC786" s="2"/>
      <c r="AD786" s="9"/>
      <c r="AE786" s="9"/>
      <c r="AF786" s="2"/>
      <c r="AG786" s="9"/>
      <c r="AH786" s="9"/>
      <c r="AI786" s="9"/>
      <c r="AJ786" s="9"/>
      <c r="AK786" s="9"/>
      <c r="AL786" s="9"/>
      <c r="AM786" s="15"/>
      <c r="AN786" s="9"/>
      <c r="AO786" s="9"/>
      <c r="AP786" s="9"/>
      <c r="AQ786" s="2"/>
      <c r="AR786" s="2"/>
      <c r="AS786" s="2"/>
      <c r="AT786" s="2"/>
      <c r="AU786" s="2"/>
      <c r="AV786" s="2"/>
      <c r="AW786" s="2"/>
      <c r="AX786" s="9"/>
      <c r="AY786" s="2"/>
      <c r="AZ786" s="2"/>
      <c r="BA786" s="2"/>
      <c r="BB786" s="9"/>
      <c r="BC786" s="19"/>
      <c r="BD786" s="2"/>
      <c r="BE786" s="2"/>
      <c r="BF786" s="19"/>
      <c r="BG786" s="19"/>
      <c r="BH786" s="19"/>
      <c r="BI786" s="19"/>
      <c r="BJ786" s="19"/>
      <c r="BK786" s="19"/>
      <c r="BL786" s="19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9"/>
      <c r="BX786" s="2"/>
      <c r="BY786" s="2"/>
      <c r="BZ786" s="9"/>
      <c r="CA786" s="2"/>
      <c r="CB786" s="2"/>
      <c r="CC786" s="2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</row>
    <row r="787" spans="1:152" hidden="1" x14ac:dyDescent="0.45">
      <c r="A787" t="s">
        <v>145</v>
      </c>
      <c r="C787" s="1">
        <v>40263</v>
      </c>
      <c r="D787" s="2"/>
      <c r="E787" s="1"/>
      <c r="G787" s="2">
        <v>115</v>
      </c>
      <c r="H787" t="s">
        <v>104</v>
      </c>
      <c r="I787" s="19">
        <v>6.9</v>
      </c>
      <c r="J787">
        <v>750</v>
      </c>
      <c r="K787" s="2">
        <f t="shared" si="10"/>
        <v>193.23671497584542</v>
      </c>
      <c r="L787" s="2"/>
      <c r="M787" s="9"/>
      <c r="N787" s="9"/>
      <c r="O787" s="9"/>
      <c r="P787" s="9"/>
      <c r="Q787" s="2"/>
      <c r="R787" s="2"/>
      <c r="S787" s="2"/>
      <c r="T787" s="2"/>
      <c r="U787" s="2"/>
      <c r="V787" s="2"/>
      <c r="W787" s="2"/>
      <c r="X787" s="9"/>
      <c r="Y787" s="9"/>
      <c r="Z787" s="9"/>
      <c r="AA787" s="9"/>
      <c r="AB787" s="9"/>
      <c r="AC787" s="2"/>
      <c r="AD787" s="9"/>
      <c r="AE787" s="9"/>
      <c r="AF787" s="2"/>
      <c r="AG787" s="9"/>
      <c r="AH787" s="9"/>
      <c r="AI787" s="9"/>
      <c r="AJ787" s="9"/>
      <c r="AK787" s="9"/>
      <c r="AL787" s="9"/>
      <c r="AM787" s="15"/>
      <c r="AN787" s="9"/>
      <c r="AO787" s="9"/>
      <c r="AP787" s="9"/>
      <c r="AQ787" s="2"/>
      <c r="AR787" s="2"/>
      <c r="AS787" s="2"/>
      <c r="AT787" s="2"/>
      <c r="AU787" s="2"/>
      <c r="AV787" s="2"/>
      <c r="AW787" s="2"/>
      <c r="AX787" s="9"/>
      <c r="AY787" s="2"/>
      <c r="AZ787" s="2"/>
      <c r="BA787" s="2"/>
      <c r="BB787" s="9"/>
      <c r="BC787" s="19"/>
      <c r="BD787" s="2"/>
      <c r="BE787" s="2"/>
      <c r="BF787" s="19"/>
      <c r="BG787" s="19"/>
      <c r="BH787" s="19"/>
      <c r="BI787" s="19"/>
      <c r="BJ787" s="19"/>
      <c r="BK787" s="19"/>
      <c r="BL787" s="19"/>
      <c r="BM787" s="2"/>
      <c r="BN787" s="2"/>
      <c r="BO787" s="2"/>
      <c r="BP787" s="2"/>
      <c r="BQ787" s="2"/>
      <c r="BR787" s="2"/>
      <c r="BS787" s="2"/>
      <c r="BT787" s="2"/>
      <c r="BU787" s="2"/>
      <c r="BV787" s="2">
        <v>5.6612387764419418</v>
      </c>
      <c r="BW787" s="9">
        <v>4.8521739130434778</v>
      </c>
      <c r="BX787" s="2"/>
      <c r="BY787" s="2"/>
      <c r="BZ787" s="9"/>
      <c r="CA787" s="2"/>
      <c r="CB787" s="2"/>
      <c r="CC787" s="2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</row>
    <row r="788" spans="1:152" hidden="1" x14ac:dyDescent="0.45">
      <c r="A788" t="s">
        <v>145</v>
      </c>
      <c r="C788" s="1">
        <v>40269</v>
      </c>
      <c r="D788" s="2"/>
      <c r="E788" s="1"/>
      <c r="G788" s="2">
        <v>121</v>
      </c>
      <c r="H788" t="s">
        <v>104</v>
      </c>
      <c r="I788" s="19">
        <v>6.9</v>
      </c>
      <c r="J788">
        <v>750</v>
      </c>
      <c r="K788" s="2">
        <f t="shared" si="10"/>
        <v>193.23671497584542</v>
      </c>
      <c r="L788" s="2"/>
      <c r="M788" s="9"/>
      <c r="N788" s="9"/>
      <c r="O788" s="9"/>
      <c r="P788" s="9"/>
      <c r="Q788" s="2"/>
      <c r="R788" s="2"/>
      <c r="S788" s="2"/>
      <c r="T788" s="2"/>
      <c r="U788" s="2"/>
      <c r="V788" s="2"/>
      <c r="W788" s="2"/>
      <c r="X788" s="9"/>
      <c r="Y788" s="9"/>
      <c r="Z788" s="9"/>
      <c r="AA788" s="9"/>
      <c r="AB788" s="9"/>
      <c r="AC788" s="2"/>
      <c r="AD788" s="9"/>
      <c r="AE788" s="9"/>
      <c r="AF788" s="2"/>
      <c r="AG788" s="9"/>
      <c r="AH788" s="9"/>
      <c r="AI788" s="9"/>
      <c r="AJ788" s="9"/>
      <c r="AK788" s="9"/>
      <c r="AL788" s="9"/>
      <c r="AM788" s="15"/>
      <c r="AN788" s="9"/>
      <c r="AO788" s="9"/>
      <c r="AP788" s="9"/>
      <c r="AQ788" s="2"/>
      <c r="AR788" s="2"/>
      <c r="AS788" s="2"/>
      <c r="AT788" s="2"/>
      <c r="AU788" s="2"/>
      <c r="AV788" s="2"/>
      <c r="AW788" s="2"/>
      <c r="AX788" s="9"/>
      <c r="AY788" s="2"/>
      <c r="AZ788" s="2"/>
      <c r="BA788" s="2"/>
      <c r="BB788" s="9"/>
      <c r="BC788" s="19"/>
      <c r="BD788" s="2"/>
      <c r="BE788" s="2"/>
      <c r="BF788" s="19"/>
      <c r="BG788" s="19"/>
      <c r="BH788" s="19"/>
      <c r="BI788" s="19"/>
      <c r="BJ788" s="19"/>
      <c r="BK788" s="19"/>
      <c r="BL788" s="19"/>
      <c r="BM788" s="2"/>
      <c r="BN788" s="2"/>
      <c r="BO788" s="2"/>
      <c r="BP788" s="2"/>
      <c r="BQ788" s="2"/>
      <c r="BR788" s="2"/>
      <c r="BS788" s="2"/>
      <c r="BT788" s="2"/>
      <c r="BU788" s="2"/>
      <c r="BV788" s="2">
        <v>21.343783290214581</v>
      </c>
      <c r="BW788" s="9">
        <v>5.3765217391304345</v>
      </c>
      <c r="BX788" s="2"/>
      <c r="BY788" s="2"/>
      <c r="BZ788" s="9"/>
      <c r="CA788" s="2"/>
      <c r="CB788" s="2"/>
      <c r="CC788" s="2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</row>
    <row r="789" spans="1:152" hidden="1" x14ac:dyDescent="0.45">
      <c r="A789" t="s">
        <v>145</v>
      </c>
      <c r="C789" s="1">
        <v>40277</v>
      </c>
      <c r="D789" s="2"/>
      <c r="E789" s="1"/>
      <c r="G789" s="2">
        <v>129</v>
      </c>
      <c r="H789" t="s">
        <v>104</v>
      </c>
      <c r="I789" s="19">
        <v>6.9</v>
      </c>
      <c r="J789">
        <v>750</v>
      </c>
      <c r="K789" s="2">
        <f t="shared" si="10"/>
        <v>193.23671497584542</v>
      </c>
      <c r="L789" s="2"/>
      <c r="M789" s="9"/>
      <c r="N789" s="9"/>
      <c r="O789" s="9"/>
      <c r="P789" s="9"/>
      <c r="Q789" s="2"/>
      <c r="R789" s="2"/>
      <c r="S789" s="2"/>
      <c r="T789" s="2"/>
      <c r="U789" s="2"/>
      <c r="V789" s="2"/>
      <c r="W789" s="2"/>
      <c r="X789" s="9"/>
      <c r="Y789" s="9"/>
      <c r="Z789" s="9"/>
      <c r="AA789" s="9"/>
      <c r="AB789" s="9"/>
      <c r="AC789" s="2"/>
      <c r="AD789" s="9"/>
      <c r="AE789" s="9"/>
      <c r="AF789" s="2"/>
      <c r="AG789" s="9"/>
      <c r="AH789" s="9"/>
      <c r="AI789" s="9"/>
      <c r="AJ789" s="9"/>
      <c r="AK789" s="9"/>
      <c r="AL789" s="9"/>
      <c r="AM789" s="15"/>
      <c r="AN789" s="9"/>
      <c r="AO789" s="9"/>
      <c r="AP789" s="9"/>
      <c r="AQ789" s="2"/>
      <c r="AR789" s="2"/>
      <c r="AS789" s="2"/>
      <c r="AT789" s="2"/>
      <c r="AU789" s="2"/>
      <c r="AV789" s="2"/>
      <c r="AW789" s="2"/>
      <c r="AX789" s="9"/>
      <c r="AY789" s="2"/>
      <c r="AZ789" s="2"/>
      <c r="BA789" s="2"/>
      <c r="BB789" s="9"/>
      <c r="BC789" s="19"/>
      <c r="BD789" s="2"/>
      <c r="BE789" s="2"/>
      <c r="BF789" s="19"/>
      <c r="BG789" s="19"/>
      <c r="BH789" s="19"/>
      <c r="BI789" s="19"/>
      <c r="BJ789" s="19"/>
      <c r="BK789" s="19"/>
      <c r="BL789" s="19"/>
      <c r="BM789" s="2"/>
      <c r="BN789" s="2"/>
      <c r="BO789" s="2"/>
      <c r="BP789" s="2"/>
      <c r="BQ789" s="2"/>
      <c r="BR789" s="2"/>
      <c r="BS789" s="2"/>
      <c r="BT789" s="2"/>
      <c r="BU789" s="2"/>
      <c r="BV789" s="2">
        <v>51.136305990970421</v>
      </c>
      <c r="BW789" s="9">
        <v>4.4492424242424242</v>
      </c>
      <c r="BX789" s="2"/>
      <c r="BY789" s="2"/>
      <c r="BZ789" s="9"/>
      <c r="CA789" s="2"/>
      <c r="CB789" s="2"/>
      <c r="CC789" s="2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</row>
    <row r="790" spans="1:152" hidden="1" x14ac:dyDescent="0.45">
      <c r="A790" t="s">
        <v>145</v>
      </c>
      <c r="C790" s="1">
        <v>40283</v>
      </c>
      <c r="D790" s="2"/>
      <c r="E790" s="1"/>
      <c r="F790" s="6"/>
      <c r="G790" s="2">
        <v>135</v>
      </c>
      <c r="H790" t="s">
        <v>104</v>
      </c>
      <c r="I790" s="19">
        <v>6.9</v>
      </c>
      <c r="J790">
        <v>750</v>
      </c>
      <c r="K790" s="2">
        <f t="shared" si="10"/>
        <v>193.23671497584542</v>
      </c>
      <c r="L790" s="2"/>
      <c r="M790" s="9"/>
      <c r="N790" s="9"/>
      <c r="O790" s="9"/>
      <c r="P790" s="9"/>
      <c r="Q790" s="2"/>
      <c r="R790" s="2"/>
      <c r="S790" s="2"/>
      <c r="T790" s="2"/>
      <c r="U790" s="2"/>
      <c r="V790" s="2"/>
      <c r="W790" s="2"/>
      <c r="X790" s="9"/>
      <c r="Y790" s="9"/>
      <c r="Z790" s="9"/>
      <c r="AA790" s="9"/>
      <c r="AB790" s="9"/>
      <c r="AC790" s="2">
        <v>600.43961534698064</v>
      </c>
      <c r="AD790" s="9"/>
      <c r="AE790" s="9"/>
      <c r="AF790" s="2">
        <v>220.0541377724947</v>
      </c>
      <c r="AG790" s="9">
        <v>2.8015740398070039</v>
      </c>
      <c r="AH790" s="9"/>
      <c r="AI790" s="9"/>
      <c r="AJ790" s="9"/>
      <c r="AK790" s="9"/>
      <c r="AL790" s="9"/>
      <c r="AM790" s="15">
        <f>AG790/AF790</f>
        <v>1.2731294526728876E-2</v>
      </c>
      <c r="AN790" s="9"/>
      <c r="AO790" s="9"/>
      <c r="AP790" s="9"/>
      <c r="AQ790" s="2">
        <v>0</v>
      </c>
      <c r="AR790" s="2"/>
      <c r="AS790" s="2">
        <v>121.21053609124297</v>
      </c>
      <c r="AT790" s="2"/>
      <c r="AU790" s="2">
        <v>19.251882786622637</v>
      </c>
      <c r="AV790" s="2">
        <v>483.00863537878251</v>
      </c>
      <c r="AW790" s="2">
        <v>623.47105425664813</v>
      </c>
      <c r="AX790" s="9"/>
      <c r="AY790" s="2"/>
      <c r="AZ790" s="2">
        <f>AC790+AF790+AW790</f>
        <v>1443.9648073761234</v>
      </c>
      <c r="BA790" s="2"/>
      <c r="BB790" s="9">
        <f>AW790/AZ790</f>
        <v>0.43177718118322994</v>
      </c>
      <c r="BC790" s="19"/>
      <c r="BD790" s="2"/>
      <c r="BE790" s="2"/>
      <c r="BF790" s="19"/>
      <c r="BG790" s="19"/>
      <c r="BH790" s="19"/>
      <c r="BI790" s="19"/>
      <c r="BJ790" s="9">
        <f>AC790/AZ790</f>
        <v>0.41582704251501773</v>
      </c>
      <c r="BK790" s="9">
        <f>AF790/AZ790</f>
        <v>0.15239577630175241</v>
      </c>
      <c r="BL790" s="9">
        <f>AW790/AZ790</f>
        <v>0.43177718118322994</v>
      </c>
      <c r="BM790" s="2">
        <f>BN790+BO790+BP790+BU790</f>
        <v>171.06947059760699</v>
      </c>
      <c r="BN790" s="2">
        <v>0</v>
      </c>
      <c r="BO790" s="2">
        <v>25.148401137410087</v>
      </c>
      <c r="BP790" s="2">
        <v>87.352837573183777</v>
      </c>
      <c r="BQ790" s="2"/>
      <c r="BR790" s="2"/>
      <c r="BS790" s="2"/>
      <c r="BT790" s="2"/>
      <c r="BU790" s="2">
        <v>58.568231887013113</v>
      </c>
      <c r="BV790" s="2"/>
      <c r="BW790" s="9"/>
      <c r="BX790" s="2"/>
      <c r="BY790" s="2"/>
      <c r="BZ790" s="9"/>
      <c r="CA790" s="2"/>
      <c r="CB790" s="2"/>
      <c r="CC790" s="2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</row>
    <row r="791" spans="1:152" hidden="1" x14ac:dyDescent="0.45">
      <c r="A791" t="s">
        <v>145</v>
      </c>
      <c r="C791" s="1">
        <v>40284</v>
      </c>
      <c r="D791" s="2"/>
      <c r="E791" s="1"/>
      <c r="G791" s="2">
        <v>136</v>
      </c>
      <c r="H791" t="s">
        <v>104</v>
      </c>
      <c r="I791" s="19">
        <v>6.9</v>
      </c>
      <c r="J791">
        <v>750</v>
      </c>
      <c r="K791" s="2">
        <f t="shared" si="10"/>
        <v>193.23671497584542</v>
      </c>
      <c r="L791" s="2"/>
      <c r="M791" s="9"/>
      <c r="N791" s="9"/>
      <c r="O791" s="9"/>
      <c r="P791" s="9"/>
      <c r="Q791" s="2"/>
      <c r="R791" s="2"/>
      <c r="S791" s="2"/>
      <c r="T791" s="2"/>
      <c r="U791" s="2"/>
      <c r="V791" s="2"/>
      <c r="W791" s="2"/>
      <c r="X791" s="9"/>
      <c r="Y791" s="9"/>
      <c r="Z791" s="9"/>
      <c r="AA791" s="9"/>
      <c r="AB791" s="9"/>
      <c r="AC791" s="2"/>
      <c r="AD791" s="9"/>
      <c r="AE791" s="9"/>
      <c r="AF791" s="2"/>
      <c r="AG791" s="9"/>
      <c r="AH791" s="9"/>
      <c r="AI791" s="9"/>
      <c r="AJ791" s="9"/>
      <c r="AK791" s="9"/>
      <c r="AL791" s="9"/>
      <c r="AM791" s="15"/>
      <c r="AN791" s="9"/>
      <c r="AO791" s="9"/>
      <c r="AP791" s="9"/>
      <c r="AQ791" s="2"/>
      <c r="AR791" s="2"/>
      <c r="AS791" s="2"/>
      <c r="AT791" s="2"/>
      <c r="AU791" s="2"/>
      <c r="AV791" s="2"/>
      <c r="AW791" s="2"/>
      <c r="AX791" s="9"/>
      <c r="AY791" s="2"/>
      <c r="AZ791" s="2"/>
      <c r="BA791" s="2"/>
      <c r="BB791" s="9"/>
      <c r="BC791" s="19"/>
      <c r="BD791" s="2"/>
      <c r="BE791" s="2"/>
      <c r="BF791" s="19"/>
      <c r="BG791" s="19"/>
      <c r="BH791" s="19"/>
      <c r="BI791" s="19"/>
      <c r="BJ791" s="19"/>
      <c r="BK791" s="19"/>
      <c r="BL791" s="19"/>
      <c r="BM791" s="2"/>
      <c r="BN791" s="2"/>
      <c r="BO791" s="2"/>
      <c r="BP791" s="2"/>
      <c r="BQ791" s="2"/>
      <c r="BR791" s="2"/>
      <c r="BS791" s="2"/>
      <c r="BT791" s="2"/>
      <c r="BU791" s="2"/>
      <c r="BV791" s="2">
        <v>56.488104296657028</v>
      </c>
      <c r="BW791" s="9">
        <v>4.1372549019607847</v>
      </c>
      <c r="BX791" s="2"/>
      <c r="BY791" s="2"/>
      <c r="BZ791" s="9"/>
      <c r="CA791" s="2"/>
      <c r="CB791" s="2"/>
      <c r="CC791" s="2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</row>
    <row r="792" spans="1:152" hidden="1" x14ac:dyDescent="0.45">
      <c r="A792" t="s">
        <v>145</v>
      </c>
      <c r="C792" s="1">
        <v>40289</v>
      </c>
      <c r="D792" s="2">
        <v>9</v>
      </c>
      <c r="E792" s="1" t="s">
        <v>196</v>
      </c>
      <c r="F792" t="s">
        <v>15</v>
      </c>
      <c r="G792" s="2">
        <v>141</v>
      </c>
      <c r="H792" t="s">
        <v>104</v>
      </c>
      <c r="I792" s="19">
        <v>6.9</v>
      </c>
      <c r="J792">
        <v>750</v>
      </c>
      <c r="K792" s="2">
        <f t="shared" si="10"/>
        <v>193.23671497584542</v>
      </c>
      <c r="L792" s="2"/>
      <c r="M792" s="9"/>
      <c r="N792" s="9"/>
      <c r="O792" s="9"/>
      <c r="P792" s="9"/>
      <c r="Q792" s="2"/>
      <c r="R792" s="2"/>
      <c r="S792" s="2"/>
      <c r="T792" s="2"/>
      <c r="U792" s="2"/>
      <c r="V792" s="2">
        <v>141</v>
      </c>
      <c r="W792" s="2"/>
      <c r="X792" s="9"/>
      <c r="Y792" s="9"/>
      <c r="Z792" s="9"/>
      <c r="AA792" s="9"/>
      <c r="AB792" s="9"/>
      <c r="AC792" s="2"/>
      <c r="AD792" s="9"/>
      <c r="AE792" s="9"/>
      <c r="AF792" s="2"/>
      <c r="AG792" s="9"/>
      <c r="AH792" s="9"/>
      <c r="AI792" s="9"/>
      <c r="AJ792" s="9"/>
      <c r="AK792" s="9"/>
      <c r="AL792" s="9"/>
      <c r="AM792" s="15"/>
      <c r="AN792" s="9"/>
      <c r="AO792" s="9"/>
      <c r="AP792" s="9"/>
      <c r="AQ792" s="2"/>
      <c r="AR792" s="2"/>
      <c r="AS792" s="2"/>
      <c r="AT792" s="2"/>
      <c r="AU792" s="2"/>
      <c r="AV792" s="2"/>
      <c r="AW792" s="2"/>
      <c r="AX792" s="9"/>
      <c r="AY792" s="2"/>
      <c r="AZ792" s="2"/>
      <c r="BA792" s="2"/>
      <c r="BB792" s="9"/>
      <c r="BC792" s="19"/>
      <c r="BD792" s="2"/>
      <c r="BE792" s="2"/>
      <c r="BF792" s="19"/>
      <c r="BG792" s="19"/>
      <c r="BH792" s="19"/>
      <c r="BI792" s="19"/>
      <c r="BJ792" s="19"/>
      <c r="BK792" s="19"/>
      <c r="BL792" s="19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9"/>
      <c r="BX792" s="2"/>
      <c r="BY792" s="2"/>
      <c r="BZ792" s="9"/>
      <c r="CA792" s="2"/>
      <c r="CB792" s="2"/>
      <c r="CC792" s="2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</row>
    <row r="793" spans="1:152" hidden="1" x14ac:dyDescent="0.45">
      <c r="A793" t="s">
        <v>145</v>
      </c>
      <c r="C793" s="1">
        <v>40290</v>
      </c>
      <c r="D793" s="2"/>
      <c r="E793" s="1"/>
      <c r="G793" s="2">
        <v>142</v>
      </c>
      <c r="H793" t="s">
        <v>104</v>
      </c>
      <c r="I793" s="19">
        <v>6.9</v>
      </c>
      <c r="J793">
        <v>750</v>
      </c>
      <c r="K793" s="2">
        <f t="shared" si="10"/>
        <v>193.23671497584542</v>
      </c>
      <c r="L793" s="2"/>
      <c r="M793" s="9"/>
      <c r="N793" s="9"/>
      <c r="O793" s="9"/>
      <c r="P793" s="9"/>
      <c r="Q793" s="2"/>
      <c r="R793" s="2"/>
      <c r="S793" s="2"/>
      <c r="T793" s="2"/>
      <c r="U793" s="2"/>
      <c r="V793" s="2"/>
      <c r="W793" s="2"/>
      <c r="X793" s="9"/>
      <c r="Y793" s="9"/>
      <c r="Z793" s="9"/>
      <c r="AA793" s="9"/>
      <c r="AB793" s="9"/>
      <c r="AC793" s="2"/>
      <c r="AD793" s="9"/>
      <c r="AE793" s="9"/>
      <c r="AF793" s="2"/>
      <c r="AG793" s="9"/>
      <c r="AH793" s="9"/>
      <c r="AI793" s="9"/>
      <c r="AJ793" s="9"/>
      <c r="AK793" s="9"/>
      <c r="AL793" s="9"/>
      <c r="AM793" s="15"/>
      <c r="AN793" s="9"/>
      <c r="AO793" s="9"/>
      <c r="AP793" s="9"/>
      <c r="AQ793" s="2"/>
      <c r="AR793" s="2"/>
      <c r="AS793" s="2"/>
      <c r="AT793" s="2"/>
      <c r="AU793" s="2"/>
      <c r="AV793" s="2"/>
      <c r="AW793" s="2"/>
      <c r="AX793" s="9"/>
      <c r="AY793" s="2"/>
      <c r="AZ793" s="2"/>
      <c r="BA793" s="2"/>
      <c r="BB793" s="9"/>
      <c r="BC793" s="19"/>
      <c r="BD793" s="2"/>
      <c r="BE793" s="2"/>
      <c r="BF793" s="19"/>
      <c r="BG793" s="19"/>
      <c r="BH793" s="19"/>
      <c r="BI793" s="19"/>
      <c r="BJ793" s="19"/>
      <c r="BK793" s="19"/>
      <c r="BL793" s="19"/>
      <c r="BM793" s="2"/>
      <c r="BN793" s="2"/>
      <c r="BO793" s="2"/>
      <c r="BP793" s="2"/>
      <c r="BQ793" s="2"/>
      <c r="BR793" s="2"/>
      <c r="BS793" s="2"/>
      <c r="BT793" s="2"/>
      <c r="BU793" s="2"/>
      <c r="BV793" s="2">
        <v>59.404961193121274</v>
      </c>
      <c r="BW793" s="9">
        <v>5.4761904761904763</v>
      </c>
      <c r="BX793" s="2"/>
      <c r="BY793" s="2"/>
      <c r="BZ793" s="9"/>
      <c r="CA793" s="2"/>
      <c r="CB793" s="2"/>
      <c r="CC793" s="2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</row>
    <row r="794" spans="1:152" hidden="1" x14ac:dyDescent="0.45">
      <c r="A794" t="s">
        <v>145</v>
      </c>
      <c r="C794" s="1">
        <v>40298</v>
      </c>
      <c r="D794" s="2"/>
      <c r="E794" s="1"/>
      <c r="G794" s="2">
        <v>150</v>
      </c>
      <c r="H794" t="s">
        <v>104</v>
      </c>
      <c r="I794" s="19">
        <v>6.9</v>
      </c>
      <c r="J794">
        <v>750</v>
      </c>
      <c r="K794" s="2">
        <f t="shared" si="10"/>
        <v>193.23671497584542</v>
      </c>
      <c r="L794" s="2"/>
      <c r="M794" s="9"/>
      <c r="N794" s="9"/>
      <c r="O794" s="9"/>
      <c r="P794" s="9"/>
      <c r="Q794" s="2"/>
      <c r="R794" s="2"/>
      <c r="S794" s="2"/>
      <c r="T794" s="2"/>
      <c r="U794" s="2"/>
      <c r="V794" s="2"/>
      <c r="W794" s="2"/>
      <c r="X794" s="9"/>
      <c r="Y794" s="9"/>
      <c r="Z794" s="9"/>
      <c r="AA794" s="9"/>
      <c r="AB794" s="9"/>
      <c r="AC794" s="2"/>
      <c r="AD794" s="9"/>
      <c r="AE794" s="9"/>
      <c r="AF794" s="2"/>
      <c r="AG794" s="9"/>
      <c r="AH794" s="9"/>
      <c r="AI794" s="9"/>
      <c r="AJ794" s="9"/>
      <c r="AK794" s="9"/>
      <c r="AL794" s="9"/>
      <c r="AM794" s="15"/>
      <c r="AN794" s="9"/>
      <c r="AO794" s="9"/>
      <c r="AP794" s="9"/>
      <c r="AQ794" s="2"/>
      <c r="AR794" s="2"/>
      <c r="AS794" s="2"/>
      <c r="AT794" s="2"/>
      <c r="AU794" s="2"/>
      <c r="AV794" s="2"/>
      <c r="AW794" s="2"/>
      <c r="AX794" s="9"/>
      <c r="AY794" s="2"/>
      <c r="AZ794" s="2"/>
      <c r="BA794" s="2"/>
      <c r="BB794" s="9"/>
      <c r="BC794" s="19"/>
      <c r="BD794" s="2"/>
      <c r="BE794" s="2"/>
      <c r="BF794" s="19"/>
      <c r="BG794" s="19"/>
      <c r="BH794" s="19"/>
      <c r="BI794" s="19"/>
      <c r="BJ794" s="19"/>
      <c r="BK794" s="19"/>
      <c r="BL794" s="19"/>
      <c r="BM794" s="2"/>
      <c r="BN794" s="2"/>
      <c r="BO794" s="2"/>
      <c r="BP794" s="2"/>
      <c r="BQ794" s="2"/>
      <c r="BR794" s="2"/>
      <c r="BS794" s="2"/>
      <c r="BT794" s="2"/>
      <c r="BU794" s="2"/>
      <c r="BV794" s="2">
        <v>73.459138639476478</v>
      </c>
      <c r="BW794" s="9">
        <v>5.2771428571428576</v>
      </c>
      <c r="BX794" s="2"/>
      <c r="BY794" s="2"/>
      <c r="BZ794" s="9"/>
      <c r="CA794" s="2"/>
      <c r="CB794" s="2"/>
      <c r="CC794" s="2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</row>
    <row r="795" spans="1:152" hidden="1" x14ac:dyDescent="0.45">
      <c r="A795" t="s">
        <v>145</v>
      </c>
      <c r="C795" s="1">
        <v>40305</v>
      </c>
      <c r="D795" s="2"/>
      <c r="E795" s="1"/>
      <c r="G795" s="2">
        <v>157</v>
      </c>
      <c r="H795" t="s">
        <v>104</v>
      </c>
      <c r="I795" s="19">
        <v>6.9</v>
      </c>
      <c r="J795">
        <v>750</v>
      </c>
      <c r="K795" s="2">
        <f t="shared" ref="K795:K858" si="11">1000000/I795/J795</f>
        <v>193.23671497584542</v>
      </c>
      <c r="L795" s="2"/>
      <c r="M795" s="9"/>
      <c r="N795" s="9"/>
      <c r="O795" s="9"/>
      <c r="P795" s="9"/>
      <c r="Q795" s="2"/>
      <c r="R795" s="2"/>
      <c r="S795" s="2"/>
      <c r="T795" s="2"/>
      <c r="U795" s="2"/>
      <c r="V795" s="2"/>
      <c r="W795" s="2"/>
      <c r="X795" s="9"/>
      <c r="Y795" s="9"/>
      <c r="Z795" s="9"/>
      <c r="AA795" s="9"/>
      <c r="AB795" s="9"/>
      <c r="AC795" s="2"/>
      <c r="AD795" s="9"/>
      <c r="AE795" s="9"/>
      <c r="AF795" s="2"/>
      <c r="AG795" s="9"/>
      <c r="AH795" s="9"/>
      <c r="AI795" s="9"/>
      <c r="AJ795" s="9"/>
      <c r="AK795" s="9"/>
      <c r="AL795" s="9"/>
      <c r="AM795" s="15"/>
      <c r="AN795" s="9"/>
      <c r="AO795" s="9"/>
      <c r="AP795" s="9"/>
      <c r="AQ795" s="2"/>
      <c r="AR795" s="2"/>
      <c r="AS795" s="2"/>
      <c r="AT795" s="2"/>
      <c r="AU795" s="2"/>
      <c r="AV795" s="2"/>
      <c r="AW795" s="2"/>
      <c r="AX795" s="9"/>
      <c r="AY795" s="2"/>
      <c r="AZ795" s="2"/>
      <c r="BA795" s="2"/>
      <c r="BB795" s="9"/>
      <c r="BC795" s="19"/>
      <c r="BD795" s="2"/>
      <c r="BE795" s="2"/>
      <c r="BF795" s="19"/>
      <c r="BG795" s="19"/>
      <c r="BH795" s="19"/>
      <c r="BI795" s="19"/>
      <c r="BJ795" s="19"/>
      <c r="BK795" s="19"/>
      <c r="BL795" s="19"/>
      <c r="BM795" s="2"/>
      <c r="BN795" s="2"/>
      <c r="BO795" s="2"/>
      <c r="BP795" s="2"/>
      <c r="BQ795" s="2"/>
      <c r="BR795" s="2"/>
      <c r="BS795" s="2"/>
      <c r="BT795" s="2"/>
      <c r="BU795" s="2"/>
      <c r="BV795" s="2">
        <v>78.483741693298853</v>
      </c>
      <c r="BW795" s="9">
        <v>5.0794871794871792</v>
      </c>
      <c r="BX795" s="2"/>
      <c r="BY795" s="2"/>
      <c r="BZ795" s="9"/>
      <c r="CA795" s="2"/>
      <c r="CB795" s="2"/>
      <c r="CC795" s="2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</row>
    <row r="796" spans="1:152" hidden="1" x14ac:dyDescent="0.45">
      <c r="A796" t="s">
        <v>145</v>
      </c>
      <c r="C796" s="1">
        <v>40311</v>
      </c>
      <c r="D796" s="2"/>
      <c r="E796" s="1"/>
      <c r="G796" s="2">
        <v>163</v>
      </c>
      <c r="H796" t="s">
        <v>104</v>
      </c>
      <c r="I796" s="19">
        <v>6.9</v>
      </c>
      <c r="J796">
        <v>750</v>
      </c>
      <c r="K796" s="2">
        <f t="shared" si="11"/>
        <v>193.23671497584542</v>
      </c>
      <c r="L796" s="2"/>
      <c r="M796" s="9"/>
      <c r="N796" s="9"/>
      <c r="O796" s="9"/>
      <c r="P796" s="9"/>
      <c r="Q796" s="2"/>
      <c r="R796" s="2"/>
      <c r="S796" s="2"/>
      <c r="T796" s="2"/>
      <c r="U796" s="2"/>
      <c r="V796" s="2"/>
      <c r="W796" s="2"/>
      <c r="X796" s="9"/>
      <c r="Y796" s="9"/>
      <c r="Z796" s="9"/>
      <c r="AA796" s="9"/>
      <c r="AB796" s="9"/>
      <c r="AC796" s="2"/>
      <c r="AD796" s="9"/>
      <c r="AE796" s="9"/>
      <c r="AF796" s="2"/>
      <c r="AG796" s="9"/>
      <c r="AH796" s="9"/>
      <c r="AI796" s="9"/>
      <c r="AJ796" s="9"/>
      <c r="AK796" s="9"/>
      <c r="AL796" s="9"/>
      <c r="AM796" s="15"/>
      <c r="AN796" s="9"/>
      <c r="AO796" s="9"/>
      <c r="AP796" s="9"/>
      <c r="AQ796" s="2"/>
      <c r="AR796" s="2"/>
      <c r="AS796" s="2"/>
      <c r="AT796" s="2"/>
      <c r="AU796" s="2"/>
      <c r="AV796" s="2"/>
      <c r="AW796" s="2"/>
      <c r="AX796" s="9"/>
      <c r="AY796" s="2"/>
      <c r="AZ796" s="2"/>
      <c r="BA796" s="2"/>
      <c r="BB796" s="9"/>
      <c r="BC796" s="19"/>
      <c r="BD796" s="2"/>
      <c r="BE796" s="2"/>
      <c r="BF796" s="19"/>
      <c r="BG796" s="19"/>
      <c r="BH796" s="19"/>
      <c r="BI796" s="19"/>
      <c r="BJ796" s="19"/>
      <c r="BK796" s="19"/>
      <c r="BL796" s="19"/>
      <c r="BM796" s="2"/>
      <c r="BN796" s="2"/>
      <c r="BO796" s="2"/>
      <c r="BP796" s="2"/>
      <c r="BQ796" s="2"/>
      <c r="BR796" s="2"/>
      <c r="BS796" s="2"/>
      <c r="BT796" s="2"/>
      <c r="BU796" s="2"/>
      <c r="BV796" s="2">
        <v>81.040430172982283</v>
      </c>
      <c r="BW796" s="9">
        <v>5.04</v>
      </c>
      <c r="BX796" s="2"/>
      <c r="BY796" s="2"/>
      <c r="BZ796" s="9"/>
      <c r="CA796" s="2"/>
      <c r="CB796" s="2"/>
      <c r="CC796" s="2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</row>
    <row r="797" spans="1:152" hidden="1" x14ac:dyDescent="0.45">
      <c r="A797" t="s">
        <v>145</v>
      </c>
      <c r="C797" s="1">
        <v>40337</v>
      </c>
      <c r="D797" s="2">
        <v>10</v>
      </c>
      <c r="E797" s="1" t="s">
        <v>97</v>
      </c>
      <c r="F797" t="s">
        <v>16</v>
      </c>
      <c r="G797" s="2">
        <v>189</v>
      </c>
      <c r="H797" t="s">
        <v>104</v>
      </c>
      <c r="I797" s="19">
        <v>6.9</v>
      </c>
      <c r="J797">
        <v>750</v>
      </c>
      <c r="K797" s="2">
        <f t="shared" si="11"/>
        <v>193.23671497584542</v>
      </c>
      <c r="L797" s="2"/>
      <c r="M797" s="9"/>
      <c r="N797" s="9"/>
      <c r="O797" s="9"/>
      <c r="P797" s="9"/>
      <c r="Q797" s="2"/>
      <c r="R797" s="2"/>
      <c r="S797" s="2"/>
      <c r="T797" s="2"/>
      <c r="U797" s="2"/>
      <c r="V797" s="2"/>
      <c r="W797" s="2"/>
      <c r="X797" s="9"/>
      <c r="Y797" s="9"/>
      <c r="Z797" s="9"/>
      <c r="AA797" s="9"/>
      <c r="AB797" s="9"/>
      <c r="AC797" s="2"/>
      <c r="AD797" s="9"/>
      <c r="AE797" s="9"/>
      <c r="AF797" s="2"/>
      <c r="AG797" s="9"/>
      <c r="AH797" s="9"/>
      <c r="AI797" s="9"/>
      <c r="AJ797" s="9"/>
      <c r="AK797" s="9"/>
      <c r="AL797" s="9"/>
      <c r="AM797" s="15"/>
      <c r="AN797" s="9"/>
      <c r="AO797" s="9"/>
      <c r="AP797" s="9"/>
      <c r="AQ797" s="2"/>
      <c r="AR797" s="2"/>
      <c r="AS797" s="2"/>
      <c r="AT797" s="2"/>
      <c r="AU797" s="2"/>
      <c r="AV797" s="2">
        <v>449.87468327621843</v>
      </c>
      <c r="AW797" s="2"/>
      <c r="AX797" s="9"/>
      <c r="AY797" s="2"/>
      <c r="AZ797" s="2"/>
      <c r="BA797" s="2"/>
      <c r="BB797" s="9"/>
      <c r="BC797" s="19">
        <v>36.688870257490628</v>
      </c>
      <c r="BD797" s="2">
        <v>165.05393886850868</v>
      </c>
      <c r="BE797" s="2"/>
      <c r="BF797" s="19">
        <v>7.271098628568665</v>
      </c>
      <c r="BG797" s="19"/>
      <c r="BH797" s="19"/>
      <c r="BI797" s="19"/>
      <c r="BJ797" s="19"/>
      <c r="BK797" s="19"/>
      <c r="BL797" s="19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9"/>
      <c r="BX797" s="2"/>
      <c r="BY797" s="2"/>
      <c r="BZ797" s="9"/>
      <c r="CA797" s="2"/>
      <c r="CB797" s="2"/>
      <c r="CC797" s="2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</row>
    <row r="798" spans="1:152" hidden="1" x14ac:dyDescent="0.45">
      <c r="A798" t="s">
        <v>145</v>
      </c>
      <c r="C798" s="1">
        <v>40351</v>
      </c>
      <c r="D798" s="2"/>
      <c r="E798" s="1"/>
      <c r="G798" s="2">
        <v>203</v>
      </c>
      <c r="H798" t="s">
        <v>104</v>
      </c>
      <c r="I798" s="19">
        <v>6.9</v>
      </c>
      <c r="J798">
        <v>750</v>
      </c>
      <c r="K798" s="2">
        <f t="shared" si="11"/>
        <v>193.23671497584542</v>
      </c>
      <c r="L798" s="2"/>
      <c r="M798" s="9"/>
      <c r="N798" s="9"/>
      <c r="O798" s="9"/>
      <c r="P798" s="9"/>
      <c r="Q798" s="2"/>
      <c r="R798" s="2"/>
      <c r="S798" s="2"/>
      <c r="T798" s="2"/>
      <c r="U798" s="2"/>
      <c r="V798" s="2"/>
      <c r="W798" s="2"/>
      <c r="X798" s="9"/>
      <c r="Y798" s="9"/>
      <c r="Z798" s="9"/>
      <c r="AA798" s="9"/>
      <c r="AB798" s="9"/>
      <c r="AC798" s="2"/>
      <c r="AD798" s="9"/>
      <c r="AE798" s="9"/>
      <c r="AF798" s="2"/>
      <c r="AG798" s="9"/>
      <c r="AH798" s="9"/>
      <c r="AI798" s="9"/>
      <c r="AJ798" s="9"/>
      <c r="AK798" s="9"/>
      <c r="AL798" s="9"/>
      <c r="AM798" s="15"/>
      <c r="AN798" s="9"/>
      <c r="AO798" s="9"/>
      <c r="AP798" s="9"/>
      <c r="AQ798" s="2"/>
      <c r="AR798" s="2"/>
      <c r="AS798" s="2"/>
      <c r="AT798" s="2"/>
      <c r="AU798" s="2"/>
      <c r="AV798" s="2"/>
      <c r="AW798" s="2"/>
      <c r="AX798" s="9"/>
      <c r="AY798" s="2"/>
      <c r="AZ798" s="2"/>
      <c r="BA798" s="2"/>
      <c r="BB798" s="9"/>
      <c r="BC798" s="19"/>
      <c r="BD798" s="2"/>
      <c r="BE798" s="2"/>
      <c r="BF798" s="19"/>
      <c r="BG798" s="19"/>
      <c r="BH798" s="19"/>
      <c r="BI798" s="19"/>
      <c r="BJ798" s="19"/>
      <c r="BK798" s="19"/>
      <c r="BL798" s="19"/>
      <c r="BM798" s="2"/>
      <c r="BN798" s="2"/>
      <c r="BO798" s="2"/>
      <c r="BP798" s="2"/>
      <c r="BQ798" s="2"/>
      <c r="BR798" s="2"/>
      <c r="BS798" s="2"/>
      <c r="BT798" s="2"/>
      <c r="BU798" s="2"/>
      <c r="BV798" s="2">
        <v>100</v>
      </c>
      <c r="BW798" s="9">
        <v>4.5579268292682924</v>
      </c>
      <c r="BX798" s="2"/>
      <c r="BY798" s="2"/>
      <c r="BZ798" s="9"/>
      <c r="CA798" s="2"/>
      <c r="CB798" s="2"/>
      <c r="CC798" s="2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</row>
    <row r="799" spans="1:152" hidden="1" x14ac:dyDescent="0.45">
      <c r="A799" t="s">
        <v>131</v>
      </c>
      <c r="C799" s="1">
        <v>40148</v>
      </c>
      <c r="D799" s="2">
        <v>1</v>
      </c>
      <c r="E799" s="1" t="s">
        <v>198</v>
      </c>
      <c r="F799" s="6" t="s">
        <v>10</v>
      </c>
      <c r="G799" s="2">
        <v>0</v>
      </c>
      <c r="H799" t="s">
        <v>105</v>
      </c>
      <c r="I799" s="19">
        <v>6.9</v>
      </c>
      <c r="J799">
        <v>750</v>
      </c>
      <c r="K799" s="2">
        <f t="shared" si="11"/>
        <v>193.23671497584542</v>
      </c>
      <c r="L799" s="2"/>
      <c r="M799" s="9"/>
      <c r="N799" s="9"/>
      <c r="O799" s="9"/>
      <c r="P799" s="9"/>
      <c r="Q799" s="2"/>
      <c r="R799" s="2"/>
      <c r="S799" s="2"/>
      <c r="T799" s="2"/>
      <c r="U799" s="2"/>
      <c r="V799" s="2"/>
      <c r="W799" s="2"/>
      <c r="X799" s="9"/>
      <c r="Y799" s="9"/>
      <c r="Z799" s="9"/>
      <c r="AA799" s="9"/>
      <c r="AB799" s="9"/>
      <c r="AC799" s="2"/>
      <c r="AD799" s="9"/>
      <c r="AE799" s="9"/>
      <c r="AF799" s="2"/>
      <c r="AG799" s="9"/>
      <c r="AH799" s="9"/>
      <c r="AI799" s="9"/>
      <c r="AJ799" s="9"/>
      <c r="AK799" s="9"/>
      <c r="AL799" s="9"/>
      <c r="AM799" s="15"/>
      <c r="AN799" s="9"/>
      <c r="AO799" s="9"/>
      <c r="AP799" s="9"/>
      <c r="AQ799" s="2">
        <v>0</v>
      </c>
      <c r="AR799" s="2"/>
      <c r="AS799" s="2">
        <v>0</v>
      </c>
      <c r="AT799" s="2"/>
      <c r="AU799" s="2">
        <v>0</v>
      </c>
      <c r="AV799" s="2">
        <v>0</v>
      </c>
      <c r="AW799" s="2"/>
      <c r="AX799" s="9"/>
      <c r="AY799" s="2"/>
      <c r="AZ799" s="2"/>
      <c r="BA799" s="2"/>
      <c r="BB799" s="9"/>
      <c r="BC799" s="19"/>
      <c r="BD799" s="2"/>
      <c r="BE799" s="2"/>
      <c r="BF799" s="19"/>
      <c r="BG799" s="19"/>
      <c r="BH799" s="19"/>
      <c r="BI799" s="19"/>
      <c r="BJ799" s="19"/>
      <c r="BK799" s="19"/>
      <c r="BL799" s="19"/>
      <c r="BM799" s="2">
        <f>BN799+BO799+BP799+BU799</f>
        <v>0</v>
      </c>
      <c r="BN799" s="2">
        <v>0</v>
      </c>
      <c r="BO799" s="2">
        <v>0</v>
      </c>
      <c r="BP799" s="2">
        <v>0</v>
      </c>
      <c r="BQ799" s="2"/>
      <c r="BR799" s="2"/>
      <c r="BS799" s="2"/>
      <c r="BT799" s="2"/>
      <c r="BU799" s="2">
        <v>0</v>
      </c>
      <c r="BV799" s="2"/>
      <c r="BW799" s="9"/>
      <c r="BX799" s="2"/>
      <c r="BY799" s="2"/>
      <c r="BZ799" s="9"/>
      <c r="CA799" s="2"/>
      <c r="CB799" s="2"/>
      <c r="CC799" s="2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</row>
    <row r="800" spans="1:152" hidden="1" x14ac:dyDescent="0.45">
      <c r="A800" t="s">
        <v>131</v>
      </c>
      <c r="C800" s="1">
        <v>40173</v>
      </c>
      <c r="D800" s="2"/>
      <c r="E800" s="1"/>
      <c r="F800" s="6"/>
      <c r="G800" s="2">
        <v>25</v>
      </c>
      <c r="H800" t="s">
        <v>105</v>
      </c>
      <c r="I800" s="19">
        <v>6.9</v>
      </c>
      <c r="J800">
        <v>750</v>
      </c>
      <c r="K800" s="2">
        <f t="shared" si="11"/>
        <v>193.23671497584542</v>
      </c>
      <c r="L800" s="2"/>
      <c r="M800" s="9"/>
      <c r="N800" s="19">
        <v>6</v>
      </c>
      <c r="O800" s="19"/>
      <c r="P800" s="19"/>
      <c r="Q800" s="2"/>
      <c r="R800" s="2"/>
      <c r="S800" s="2"/>
      <c r="T800" s="2"/>
      <c r="U800" s="2"/>
      <c r="V800" s="2"/>
      <c r="W800" s="2"/>
      <c r="X800" s="9"/>
      <c r="Y800" s="9"/>
      <c r="Z800" s="9"/>
      <c r="AA800" s="9"/>
      <c r="AB800" s="9"/>
      <c r="AC800" s="2"/>
      <c r="AD800" s="9"/>
      <c r="AE800" s="9"/>
      <c r="AF800" s="2"/>
      <c r="AG800" s="9">
        <v>0.17953519736842105</v>
      </c>
      <c r="AH800" s="9"/>
      <c r="AI800" s="9"/>
      <c r="AJ800" s="9"/>
      <c r="AK800" s="9"/>
      <c r="AL800" s="9"/>
      <c r="AM800" s="15"/>
      <c r="AN800" s="9"/>
      <c r="AO800" s="9"/>
      <c r="AP800" s="9"/>
      <c r="AQ800" s="2">
        <v>0</v>
      </c>
      <c r="AR800" s="2"/>
      <c r="AS800" s="2">
        <v>0</v>
      </c>
      <c r="AT800" s="2"/>
      <c r="AU800" s="2">
        <v>0</v>
      </c>
      <c r="AV800" s="2">
        <v>0</v>
      </c>
      <c r="AW800" s="2"/>
      <c r="AX800" s="9"/>
      <c r="AY800" s="2"/>
      <c r="AZ800" s="2"/>
      <c r="BA800" s="2"/>
      <c r="BB800" s="9"/>
      <c r="BC800" s="19"/>
      <c r="BD800" s="2"/>
      <c r="BE800" s="2"/>
      <c r="BF800" s="19"/>
      <c r="BG800" s="19"/>
      <c r="BH800" s="19"/>
      <c r="BI800" s="19"/>
      <c r="BJ800" s="19"/>
      <c r="BK800" s="19"/>
      <c r="BL800" s="19"/>
      <c r="BM800" s="2">
        <f>BN800+BO800+BP800+BU800</f>
        <v>0</v>
      </c>
      <c r="BN800" s="2">
        <v>0</v>
      </c>
      <c r="BO800" s="2">
        <v>0</v>
      </c>
      <c r="BP800" s="2">
        <v>0</v>
      </c>
      <c r="BQ800" s="2"/>
      <c r="BR800" s="2"/>
      <c r="BS800" s="2"/>
      <c r="BT800" s="2"/>
      <c r="BU800" s="2">
        <v>0</v>
      </c>
      <c r="BV800" s="2"/>
      <c r="BW800" s="9"/>
      <c r="BX800" s="2"/>
      <c r="BY800" s="2"/>
      <c r="BZ800" s="9"/>
      <c r="CA800" s="2"/>
      <c r="CB800" s="2"/>
      <c r="CC800" s="2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</row>
    <row r="801" spans="1:152" hidden="1" x14ac:dyDescent="0.45">
      <c r="A801" t="s">
        <v>131</v>
      </c>
      <c r="C801" s="1">
        <v>40174</v>
      </c>
      <c r="D801" s="2">
        <v>4</v>
      </c>
      <c r="E801" t="s">
        <v>199</v>
      </c>
      <c r="F801" t="s">
        <v>12</v>
      </c>
      <c r="G801" s="2">
        <v>26</v>
      </c>
      <c r="H801" t="s">
        <v>105</v>
      </c>
      <c r="I801" s="19">
        <v>6.9</v>
      </c>
      <c r="J801">
        <v>750</v>
      </c>
      <c r="K801" s="2">
        <f t="shared" si="11"/>
        <v>193.23671497584542</v>
      </c>
      <c r="L801" s="2"/>
      <c r="M801" s="9"/>
      <c r="N801" s="9"/>
      <c r="O801" s="9"/>
      <c r="P801" s="9"/>
      <c r="Q801" s="2"/>
      <c r="R801" s="2">
        <v>26</v>
      </c>
      <c r="S801" s="2"/>
      <c r="T801" s="2"/>
      <c r="U801" s="2"/>
      <c r="V801" s="2"/>
      <c r="W801" s="2"/>
      <c r="X801" s="9"/>
      <c r="Y801" s="9"/>
      <c r="Z801" s="9"/>
      <c r="AA801" s="9"/>
      <c r="AB801" s="9"/>
      <c r="AC801" s="2"/>
      <c r="AD801" s="9"/>
      <c r="AE801" s="9"/>
      <c r="AF801" s="2"/>
      <c r="AG801" s="9"/>
      <c r="AH801" s="9"/>
      <c r="AI801" s="9"/>
      <c r="AJ801" s="9"/>
      <c r="AK801" s="9"/>
      <c r="AL801" s="9"/>
      <c r="AM801" s="15"/>
      <c r="AN801" s="9"/>
      <c r="AO801" s="9"/>
      <c r="AP801" s="9"/>
      <c r="AQ801" s="2"/>
      <c r="AR801" s="2"/>
      <c r="AS801" s="2"/>
      <c r="AT801" s="2"/>
      <c r="AU801" s="2"/>
      <c r="AV801" s="2"/>
      <c r="AW801" s="2"/>
      <c r="AX801" s="9"/>
      <c r="AY801" s="2"/>
      <c r="AZ801" s="2"/>
      <c r="BA801" s="2"/>
      <c r="BB801" s="9"/>
      <c r="BC801" s="19"/>
      <c r="BD801" s="2"/>
      <c r="BE801" s="2"/>
      <c r="BF801" s="19"/>
      <c r="BG801" s="19"/>
      <c r="BH801" s="19"/>
      <c r="BI801" s="19"/>
      <c r="BJ801" s="19"/>
      <c r="BK801" s="19"/>
      <c r="BL801" s="19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9"/>
      <c r="BX801" s="2"/>
      <c r="BY801" s="2"/>
      <c r="BZ801" s="9"/>
      <c r="CA801" s="2"/>
      <c r="CB801" s="2"/>
      <c r="CC801" s="2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</row>
    <row r="802" spans="1:152" hidden="1" x14ac:dyDescent="0.45">
      <c r="A802" t="s">
        <v>131</v>
      </c>
      <c r="C802" s="1">
        <v>40184</v>
      </c>
      <c r="D802" s="2"/>
      <c r="E802" s="1"/>
      <c r="G802" s="2">
        <v>36</v>
      </c>
      <c r="H802" t="s">
        <v>105</v>
      </c>
      <c r="I802" s="19">
        <v>6.9</v>
      </c>
      <c r="J802">
        <v>750</v>
      </c>
      <c r="K802" s="2">
        <f t="shared" si="11"/>
        <v>193.23671497584542</v>
      </c>
      <c r="L802" s="2"/>
      <c r="M802" s="9"/>
      <c r="N802" s="19">
        <v>11.3</v>
      </c>
      <c r="O802" s="19"/>
      <c r="P802" s="19"/>
      <c r="Q802" s="2"/>
      <c r="R802" s="2"/>
      <c r="S802" s="2"/>
      <c r="T802" s="2"/>
      <c r="U802" s="2"/>
      <c r="V802" s="2"/>
      <c r="W802" s="2"/>
      <c r="X802" s="9"/>
      <c r="Y802" s="9"/>
      <c r="Z802" s="9"/>
      <c r="AA802" s="9"/>
      <c r="AB802" s="9"/>
      <c r="AC802" s="2"/>
      <c r="AD802" s="9"/>
      <c r="AE802" s="9"/>
      <c r="AF802" s="2"/>
      <c r="AG802" s="9"/>
      <c r="AH802" s="9"/>
      <c r="AI802" s="9"/>
      <c r="AJ802" s="9"/>
      <c r="AK802" s="9"/>
      <c r="AL802" s="9"/>
      <c r="AM802" s="15"/>
      <c r="AN802" s="9"/>
      <c r="AO802" s="9"/>
      <c r="AP802" s="9"/>
      <c r="AQ802" s="2"/>
      <c r="AR802" s="2"/>
      <c r="AS802" s="2"/>
      <c r="AT802" s="2"/>
      <c r="AU802" s="2"/>
      <c r="AV802" s="2"/>
      <c r="AW802" s="2"/>
      <c r="AX802" s="9"/>
      <c r="AY802" s="2"/>
      <c r="AZ802" s="2"/>
      <c r="BA802" s="2"/>
      <c r="BB802" s="9"/>
      <c r="BC802" s="19"/>
      <c r="BD802" s="2"/>
      <c r="BE802" s="2"/>
      <c r="BF802" s="19"/>
      <c r="BG802" s="19"/>
      <c r="BH802" s="19"/>
      <c r="BI802" s="19"/>
      <c r="BJ802" s="19"/>
      <c r="BK802" s="19"/>
      <c r="BL802" s="19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9"/>
      <c r="BX802" s="2"/>
      <c r="BY802" s="2"/>
      <c r="BZ802" s="9"/>
      <c r="CA802" s="2"/>
      <c r="CB802" s="2"/>
      <c r="CC802" s="2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</row>
    <row r="803" spans="1:152" hidden="1" x14ac:dyDescent="0.45">
      <c r="A803" t="s">
        <v>131</v>
      </c>
      <c r="C803" s="1">
        <v>40189</v>
      </c>
      <c r="D803" s="2"/>
      <c r="E803" s="1"/>
      <c r="F803" s="6"/>
      <c r="G803" s="2">
        <v>41</v>
      </c>
      <c r="H803" t="s">
        <v>105</v>
      </c>
      <c r="I803" s="19">
        <v>6.9</v>
      </c>
      <c r="J803">
        <v>750</v>
      </c>
      <c r="K803" s="2">
        <f t="shared" si="11"/>
        <v>193.23671497584542</v>
      </c>
      <c r="L803" s="2"/>
      <c r="M803" s="9"/>
      <c r="N803" s="19">
        <v>12.25</v>
      </c>
      <c r="O803" s="19"/>
      <c r="P803" s="19"/>
      <c r="Q803" s="2"/>
      <c r="R803" s="2"/>
      <c r="S803" s="2"/>
      <c r="T803" s="2"/>
      <c r="U803" s="2"/>
      <c r="V803" s="2"/>
      <c r="W803" s="2"/>
      <c r="X803" s="9"/>
      <c r="Y803" s="9"/>
      <c r="Z803" s="9"/>
      <c r="AA803" s="9"/>
      <c r="AB803" s="9"/>
      <c r="AC803" s="2">
        <v>67.165004463846657</v>
      </c>
      <c r="AD803" s="9"/>
      <c r="AE803" s="9"/>
      <c r="AF803" s="2">
        <v>85.841430178604753</v>
      </c>
      <c r="AG803" s="9">
        <v>1.132332100684625</v>
      </c>
      <c r="AH803" s="9"/>
      <c r="AI803" s="9"/>
      <c r="AJ803" s="9"/>
      <c r="AK803" s="9"/>
      <c r="AL803" s="9"/>
      <c r="AM803" s="15">
        <f>AG803/AF803</f>
        <v>1.3190974315416859E-2</v>
      </c>
      <c r="AN803" s="9"/>
      <c r="AO803" s="9"/>
      <c r="AP803" s="9"/>
      <c r="AQ803" s="2">
        <v>7.8689238033875863</v>
      </c>
      <c r="AR803" s="2"/>
      <c r="AS803" s="2">
        <v>0</v>
      </c>
      <c r="AT803" s="2"/>
      <c r="AU803" s="2">
        <v>0</v>
      </c>
      <c r="AV803" s="2">
        <v>0</v>
      </c>
      <c r="AW803" s="2">
        <v>7.8689238033875863</v>
      </c>
      <c r="AX803" s="9"/>
      <c r="AY803" s="2"/>
      <c r="AZ803" s="2">
        <f>AC803+AF803+AW803</f>
        <v>160.875358445839</v>
      </c>
      <c r="BA803" s="2"/>
      <c r="BB803" s="9">
        <f>AW803/AZ803</f>
        <v>4.891317029162532E-2</v>
      </c>
      <c r="BC803" s="19"/>
      <c r="BD803" s="2"/>
      <c r="BE803" s="2"/>
      <c r="BF803" s="19"/>
      <c r="BG803" s="19"/>
      <c r="BH803" s="19"/>
      <c r="BI803" s="19"/>
      <c r="BJ803" s="9">
        <f>AC803/AZ803</f>
        <v>0.4174971550192923</v>
      </c>
      <c r="BK803" s="9">
        <f>AF803/AZ803</f>
        <v>0.53358967468908236</v>
      </c>
      <c r="BL803" s="9">
        <f>AW803/AZ803</f>
        <v>4.891317029162532E-2</v>
      </c>
      <c r="BM803" s="2">
        <f>BN803+BO803+BP803+BU803</f>
        <v>144.8566862206855</v>
      </c>
      <c r="BN803" s="2">
        <v>144.8566862206855</v>
      </c>
      <c r="BO803" s="2">
        <v>0</v>
      </c>
      <c r="BP803" s="2">
        <v>0</v>
      </c>
      <c r="BQ803" s="2"/>
      <c r="BR803" s="2"/>
      <c r="BS803" s="2"/>
      <c r="BT803" s="2"/>
      <c r="BU803" s="2">
        <v>0</v>
      </c>
      <c r="BV803" s="2"/>
      <c r="BW803" s="9"/>
      <c r="BX803" s="2"/>
      <c r="BY803" s="2"/>
      <c r="BZ803" s="9"/>
      <c r="CA803" s="2"/>
      <c r="CB803" s="2"/>
      <c r="CC803" s="2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</row>
    <row r="804" spans="1:152" hidden="1" x14ac:dyDescent="0.45">
      <c r="A804" t="s">
        <v>131</v>
      </c>
      <c r="C804" s="1">
        <v>40196</v>
      </c>
      <c r="D804" s="2">
        <v>4</v>
      </c>
      <c r="E804" t="s">
        <v>195</v>
      </c>
      <c r="F804" t="s">
        <v>13</v>
      </c>
      <c r="G804" s="2">
        <v>48</v>
      </c>
      <c r="H804" t="s">
        <v>105</v>
      </c>
      <c r="I804" s="19">
        <v>6.9</v>
      </c>
      <c r="J804">
        <v>750</v>
      </c>
      <c r="K804" s="2">
        <f t="shared" si="11"/>
        <v>193.23671497584542</v>
      </c>
      <c r="L804" s="2"/>
      <c r="M804" s="9"/>
      <c r="N804" s="9"/>
      <c r="O804" s="9"/>
      <c r="P804" s="9"/>
      <c r="Q804" s="2"/>
      <c r="R804" s="2"/>
      <c r="S804" s="2">
        <v>48</v>
      </c>
      <c r="T804" s="2"/>
      <c r="U804" s="2"/>
      <c r="V804" s="2"/>
      <c r="W804" s="2"/>
      <c r="X804" s="9"/>
      <c r="Y804" s="9"/>
      <c r="Z804" s="9"/>
      <c r="AA804" s="9"/>
      <c r="AB804" s="9"/>
      <c r="AC804" s="2">
        <v>131.08325603563591</v>
      </c>
      <c r="AD804" s="9"/>
      <c r="AE804" s="9"/>
      <c r="AF804" s="2">
        <v>142.07862645350087</v>
      </c>
      <c r="AG804" s="9">
        <v>1.6668685538817958</v>
      </c>
      <c r="AH804" s="9"/>
      <c r="AI804" s="9"/>
      <c r="AJ804" s="9"/>
      <c r="AK804" s="9"/>
      <c r="AL804" s="9"/>
      <c r="AM804" s="15">
        <f>AG804/AF804</f>
        <v>1.1732014839173042E-2</v>
      </c>
      <c r="AN804" s="9"/>
      <c r="AO804" s="9"/>
      <c r="AP804" s="9"/>
      <c r="AQ804" s="2">
        <v>22.067921776885687</v>
      </c>
      <c r="AR804" s="2"/>
      <c r="AS804" s="2">
        <v>0</v>
      </c>
      <c r="AT804" s="2"/>
      <c r="AU804" s="2">
        <v>0</v>
      </c>
      <c r="AV804" s="2">
        <v>0</v>
      </c>
      <c r="AW804" s="2">
        <v>22.067921776885687</v>
      </c>
      <c r="AX804" s="9"/>
      <c r="AY804" s="2"/>
      <c r="AZ804" s="2">
        <f>AC804+AF804+AW804</f>
        <v>295.22980426602248</v>
      </c>
      <c r="BA804" s="2"/>
      <c r="BB804" s="9">
        <f>AW804/AZ804</f>
        <v>7.4748285769281483E-2</v>
      </c>
      <c r="BC804" s="19"/>
      <c r="BD804" s="2"/>
      <c r="BE804" s="2"/>
      <c r="BF804" s="19"/>
      <c r="BG804" s="19"/>
      <c r="BH804" s="19"/>
      <c r="BI804" s="19"/>
      <c r="BJ804" s="9">
        <f>AC804/AZ804</f>
        <v>0.44400414233761043</v>
      </c>
      <c r="BK804" s="9">
        <f>AF804/AZ804</f>
        <v>0.48124757189310807</v>
      </c>
      <c r="BL804" s="9">
        <f>AW804/AZ804</f>
        <v>7.4748285769281483E-2</v>
      </c>
      <c r="BM804" s="2">
        <f>BN804+BO804+BP804+BU804</f>
        <v>239.13582157305166</v>
      </c>
      <c r="BN804" s="2">
        <v>239.13582157305166</v>
      </c>
      <c r="BO804" s="2">
        <v>0</v>
      </c>
      <c r="BP804" s="2">
        <v>0</v>
      </c>
      <c r="BQ804" s="2"/>
      <c r="BR804" s="2"/>
      <c r="BS804" s="2"/>
      <c r="BT804" s="2"/>
      <c r="BU804" s="2">
        <v>0</v>
      </c>
      <c r="BV804" s="2"/>
      <c r="BW804" s="9"/>
      <c r="BX804" s="2"/>
      <c r="BY804" s="2"/>
      <c r="BZ804" s="9"/>
      <c r="CA804" s="2"/>
      <c r="CB804" s="2"/>
      <c r="CC804" s="2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</row>
    <row r="805" spans="1:152" hidden="1" x14ac:dyDescent="0.45">
      <c r="A805" t="s">
        <v>131</v>
      </c>
      <c r="C805" s="1">
        <v>40197</v>
      </c>
      <c r="D805" s="2"/>
      <c r="E805" s="1"/>
      <c r="G805" s="2">
        <v>49</v>
      </c>
      <c r="H805" t="s">
        <v>105</v>
      </c>
      <c r="I805" s="19">
        <v>6.9</v>
      </c>
      <c r="J805">
        <v>750</v>
      </c>
      <c r="K805" s="2">
        <f t="shared" si="11"/>
        <v>193.23671497584542</v>
      </c>
      <c r="L805" s="2"/>
      <c r="M805" s="9"/>
      <c r="N805" s="19">
        <v>14.25</v>
      </c>
      <c r="O805" s="19"/>
      <c r="P805" s="19"/>
      <c r="Q805" s="2"/>
      <c r="R805" s="2"/>
      <c r="S805" s="2"/>
      <c r="T805" s="2"/>
      <c r="U805" s="2"/>
      <c r="V805" s="2"/>
      <c r="W805" s="2"/>
      <c r="X805" s="9"/>
      <c r="Y805" s="9"/>
      <c r="Z805" s="9"/>
      <c r="AA805" s="9"/>
      <c r="AB805" s="9"/>
      <c r="AC805" s="2"/>
      <c r="AD805" s="9"/>
      <c r="AE805" s="9"/>
      <c r="AF805" s="2"/>
      <c r="AG805" s="9"/>
      <c r="AH805" s="9"/>
      <c r="AI805" s="9"/>
      <c r="AJ805" s="9"/>
      <c r="AK805" s="9"/>
      <c r="AL805" s="9"/>
      <c r="AM805" s="15"/>
      <c r="AN805" s="9"/>
      <c r="AO805" s="9"/>
      <c r="AP805" s="9"/>
      <c r="AQ805" s="2"/>
      <c r="AR805" s="2"/>
      <c r="AS805" s="2"/>
      <c r="AT805" s="2"/>
      <c r="AU805" s="2"/>
      <c r="AV805" s="2"/>
      <c r="AW805" s="2"/>
      <c r="AX805" s="9"/>
      <c r="AY805" s="2"/>
      <c r="AZ805" s="2"/>
      <c r="BA805" s="2"/>
      <c r="BB805" s="9"/>
      <c r="BC805" s="19"/>
      <c r="BD805" s="2"/>
      <c r="BE805" s="2"/>
      <c r="BF805" s="19"/>
      <c r="BG805" s="19"/>
      <c r="BH805" s="19"/>
      <c r="BI805" s="19"/>
      <c r="BJ805" s="19"/>
      <c r="BK805" s="19"/>
      <c r="BL805" s="19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9"/>
      <c r="BX805" s="2"/>
      <c r="BY805" s="2"/>
      <c r="BZ805" s="9"/>
      <c r="CA805" s="2"/>
      <c r="CB805" s="2"/>
      <c r="CC805" s="2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</row>
    <row r="806" spans="1:152" hidden="1" x14ac:dyDescent="0.45">
      <c r="A806" t="s">
        <v>131</v>
      </c>
      <c r="C806" s="1">
        <v>40200</v>
      </c>
      <c r="D806" s="2"/>
      <c r="E806" s="1"/>
      <c r="G806" s="2">
        <v>52</v>
      </c>
      <c r="H806" t="s">
        <v>105</v>
      </c>
      <c r="I806" s="19">
        <v>6.9</v>
      </c>
      <c r="J806">
        <v>750</v>
      </c>
      <c r="K806" s="2">
        <f t="shared" si="11"/>
        <v>193.23671497584542</v>
      </c>
      <c r="L806" s="2"/>
      <c r="M806" s="9"/>
      <c r="N806" s="19">
        <v>15.05</v>
      </c>
      <c r="O806" s="19"/>
      <c r="P806" s="19"/>
      <c r="Q806" s="2"/>
      <c r="R806" s="2"/>
      <c r="S806" s="2"/>
      <c r="T806" s="2"/>
      <c r="U806" s="2"/>
      <c r="V806" s="2"/>
      <c r="W806" s="2"/>
      <c r="X806" s="9"/>
      <c r="Y806" s="9"/>
      <c r="Z806" s="9"/>
      <c r="AA806" s="9"/>
      <c r="AB806" s="9"/>
      <c r="AC806" s="2"/>
      <c r="AD806" s="9"/>
      <c r="AE806" s="9"/>
      <c r="AF806" s="2"/>
      <c r="AG806" s="9"/>
      <c r="AH806" s="9"/>
      <c r="AI806" s="9"/>
      <c r="AJ806" s="9"/>
      <c r="AK806" s="9"/>
      <c r="AL806" s="9"/>
      <c r="AM806" s="15"/>
      <c r="AN806" s="9"/>
      <c r="AO806" s="9"/>
      <c r="AP806" s="9"/>
      <c r="AQ806" s="2"/>
      <c r="AR806" s="2"/>
      <c r="AS806" s="2"/>
      <c r="AT806" s="2"/>
      <c r="AU806" s="2"/>
      <c r="AV806" s="2"/>
      <c r="AW806" s="2"/>
      <c r="AX806" s="9"/>
      <c r="AY806" s="2"/>
      <c r="AZ806" s="2"/>
      <c r="BA806" s="2"/>
      <c r="BB806" s="9"/>
      <c r="BC806" s="19"/>
      <c r="BD806" s="2"/>
      <c r="BE806" s="2"/>
      <c r="BF806" s="19"/>
      <c r="BG806" s="19"/>
      <c r="BH806" s="19"/>
      <c r="BI806" s="19"/>
      <c r="BJ806" s="19"/>
      <c r="BK806" s="19"/>
      <c r="BL806" s="19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9"/>
      <c r="BX806" s="2"/>
      <c r="BY806" s="2"/>
      <c r="BZ806" s="9"/>
      <c r="CA806" s="2"/>
      <c r="CB806" s="2"/>
      <c r="CC806" s="2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</row>
    <row r="807" spans="1:152" hidden="1" x14ac:dyDescent="0.45">
      <c r="A807" t="s">
        <v>131</v>
      </c>
      <c r="C807" s="1">
        <v>40211</v>
      </c>
      <c r="D807" s="2"/>
      <c r="E807" s="1"/>
      <c r="F807" s="6"/>
      <c r="G807" s="2">
        <v>63</v>
      </c>
      <c r="H807" t="s">
        <v>105</v>
      </c>
      <c r="I807" s="19">
        <v>6.9</v>
      </c>
      <c r="J807">
        <v>750</v>
      </c>
      <c r="K807" s="2">
        <f t="shared" si="11"/>
        <v>193.23671497584542</v>
      </c>
      <c r="L807" s="2"/>
      <c r="M807" s="9"/>
      <c r="N807" s="19">
        <v>17.25</v>
      </c>
      <c r="O807" s="19"/>
      <c r="P807" s="19"/>
      <c r="Q807" s="2"/>
      <c r="R807" s="2"/>
      <c r="S807" s="2"/>
      <c r="T807" s="2"/>
      <c r="U807" s="2"/>
      <c r="V807" s="2"/>
      <c r="W807" s="2"/>
      <c r="X807" s="9"/>
      <c r="Y807" s="9"/>
      <c r="Z807" s="9"/>
      <c r="AA807" s="9"/>
      <c r="AB807" s="9"/>
      <c r="AC807" s="2">
        <v>257.61459583888472</v>
      </c>
      <c r="AD807" s="9"/>
      <c r="AE807" s="9"/>
      <c r="AF807" s="2">
        <v>216.05339440306358</v>
      </c>
      <c r="AG807" s="9">
        <v>4.6941289832173778</v>
      </c>
      <c r="AH807" s="9"/>
      <c r="AI807" s="9"/>
      <c r="AJ807" s="9"/>
      <c r="AK807" s="9"/>
      <c r="AL807" s="9"/>
      <c r="AM807" s="15">
        <f>AG807/AF807</f>
        <v>2.1726707863983535E-2</v>
      </c>
      <c r="AN807" s="9"/>
      <c r="AO807" s="9"/>
      <c r="AP807" s="9"/>
      <c r="AQ807" s="2">
        <v>38.165287738980133</v>
      </c>
      <c r="AR807" s="2"/>
      <c r="AS807" s="2">
        <v>36.5661012114019</v>
      </c>
      <c r="AT807" s="2"/>
      <c r="AU807" s="2">
        <v>0</v>
      </c>
      <c r="AV807" s="2">
        <v>0</v>
      </c>
      <c r="AW807" s="2">
        <v>74.731388950382026</v>
      </c>
      <c r="AX807" s="9"/>
      <c r="AY807" s="2"/>
      <c r="AZ807" s="2">
        <f>AC807+AF807+AW807</f>
        <v>548.39937919233034</v>
      </c>
      <c r="BA807" s="2"/>
      <c r="BB807" s="9">
        <f>AW807/AZ807</f>
        <v>0.13627183360499906</v>
      </c>
      <c r="BC807" s="19"/>
      <c r="BD807" s="2"/>
      <c r="BE807" s="2"/>
      <c r="BF807" s="19"/>
      <c r="BG807" s="19"/>
      <c r="BH807" s="19"/>
      <c r="BI807" s="19"/>
      <c r="BJ807" s="9">
        <f>AC807/AZ807</f>
        <v>0.46975727109372994</v>
      </c>
      <c r="BK807" s="9">
        <f>AF807/AZ807</f>
        <v>0.393970895301271</v>
      </c>
      <c r="BL807" s="9">
        <f>AW807/AZ807</f>
        <v>0.13627183360499906</v>
      </c>
      <c r="BM807" s="2">
        <f>BN807+BO807+BP807+BU807</f>
        <v>307.15236722846555</v>
      </c>
      <c r="BN807" s="2">
        <v>279.193283000159</v>
      </c>
      <c r="BO807" s="2">
        <v>27.959084228306576</v>
      </c>
      <c r="BP807" s="2">
        <v>0</v>
      </c>
      <c r="BQ807" s="2"/>
      <c r="BR807" s="2"/>
      <c r="BS807" s="2"/>
      <c r="BT807" s="2"/>
      <c r="BU807" s="2">
        <v>0</v>
      </c>
      <c r="BV807" s="2"/>
      <c r="BW807" s="9"/>
      <c r="BX807" s="2"/>
      <c r="BY807" s="2"/>
      <c r="BZ807" s="9"/>
      <c r="CA807" s="2"/>
      <c r="CB807" s="2"/>
      <c r="CC807" s="2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</row>
    <row r="808" spans="1:152" hidden="1" x14ac:dyDescent="0.45">
      <c r="A808" t="s">
        <v>131</v>
      </c>
      <c r="C808" s="1">
        <v>40217</v>
      </c>
      <c r="D808" s="2"/>
      <c r="E808" s="1"/>
      <c r="G808" s="2">
        <v>69</v>
      </c>
      <c r="H808" t="s">
        <v>105</v>
      </c>
      <c r="I808" s="19">
        <v>6.9</v>
      </c>
      <c r="J808">
        <v>750</v>
      </c>
      <c r="K808" s="2">
        <f t="shared" si="11"/>
        <v>193.23671497584542</v>
      </c>
      <c r="L808" s="2"/>
      <c r="M808" s="9"/>
      <c r="N808" s="19">
        <v>19.55</v>
      </c>
      <c r="O808" s="19"/>
      <c r="P808" s="19"/>
      <c r="Q808" s="2"/>
      <c r="R808" s="2"/>
      <c r="S808" s="2"/>
      <c r="T808" s="2"/>
      <c r="U808" s="2"/>
      <c r="V808" s="2"/>
      <c r="W808" s="2"/>
      <c r="X808" s="9"/>
      <c r="Y808" s="9"/>
      <c r="Z808" s="9"/>
      <c r="AA808" s="9"/>
      <c r="AB808" s="9"/>
      <c r="AC808" s="2"/>
      <c r="AD808" s="9"/>
      <c r="AE808" s="9"/>
      <c r="AF808" s="2"/>
      <c r="AG808" s="9"/>
      <c r="AH808" s="9"/>
      <c r="AI808" s="9"/>
      <c r="AJ808" s="9"/>
      <c r="AK808" s="9"/>
      <c r="AL808" s="9"/>
      <c r="AM808" s="15"/>
      <c r="AN808" s="9"/>
      <c r="AO808" s="9"/>
      <c r="AP808" s="9"/>
      <c r="AQ808" s="2"/>
      <c r="AR808" s="2"/>
      <c r="AS808" s="2"/>
      <c r="AT808" s="2"/>
      <c r="AU808" s="2"/>
      <c r="AV808" s="2"/>
      <c r="AW808" s="2"/>
      <c r="AX808" s="9"/>
      <c r="AY808" s="2"/>
      <c r="AZ808" s="2"/>
      <c r="BA808" s="2"/>
      <c r="BB808" s="9"/>
      <c r="BC808" s="19"/>
      <c r="BD808" s="2"/>
      <c r="BE808" s="2"/>
      <c r="BF808" s="19"/>
      <c r="BG808" s="19"/>
      <c r="BH808" s="19"/>
      <c r="BI808" s="19"/>
      <c r="BJ808" s="19"/>
      <c r="BK808" s="19"/>
      <c r="BL808" s="19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9"/>
      <c r="BX808" s="2"/>
      <c r="BY808" s="2"/>
      <c r="BZ808" s="9"/>
      <c r="CA808" s="2"/>
      <c r="CB808" s="2"/>
      <c r="CC808" s="2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</row>
    <row r="809" spans="1:152" hidden="1" x14ac:dyDescent="0.45">
      <c r="A809" t="s">
        <v>131</v>
      </c>
      <c r="C809" s="1">
        <v>40225</v>
      </c>
      <c r="D809" s="2"/>
      <c r="E809" s="1"/>
      <c r="G809" s="2">
        <v>77</v>
      </c>
      <c r="H809" t="s">
        <v>105</v>
      </c>
      <c r="I809" s="19">
        <v>6.9</v>
      </c>
      <c r="J809">
        <v>750</v>
      </c>
      <c r="K809" s="2">
        <f t="shared" si="11"/>
        <v>193.23671497584542</v>
      </c>
      <c r="L809" s="2"/>
      <c r="M809" s="9"/>
      <c r="N809" s="19">
        <v>22.55</v>
      </c>
      <c r="O809" s="19"/>
      <c r="P809" s="19"/>
      <c r="Q809" s="2"/>
      <c r="R809" s="2"/>
      <c r="S809" s="2"/>
      <c r="T809" s="2"/>
      <c r="U809" s="2"/>
      <c r="V809" s="2"/>
      <c r="W809" s="2"/>
      <c r="X809" s="9"/>
      <c r="Y809" s="9"/>
      <c r="Z809" s="9"/>
      <c r="AA809" s="9"/>
      <c r="AB809" s="9"/>
      <c r="AC809" s="2"/>
      <c r="AD809" s="9"/>
      <c r="AE809" s="9"/>
      <c r="AF809" s="2"/>
      <c r="AG809" s="9"/>
      <c r="AH809" s="9"/>
      <c r="AI809" s="9"/>
      <c r="AJ809" s="9"/>
      <c r="AK809" s="9"/>
      <c r="AL809" s="9"/>
      <c r="AM809" s="15"/>
      <c r="AN809" s="9"/>
      <c r="AO809" s="9"/>
      <c r="AP809" s="9"/>
      <c r="AQ809" s="2"/>
      <c r="AR809" s="2"/>
      <c r="AS809" s="2"/>
      <c r="AT809" s="2"/>
      <c r="AU809" s="2"/>
      <c r="AV809" s="2"/>
      <c r="AW809" s="2"/>
      <c r="AX809" s="9"/>
      <c r="AY809" s="2"/>
      <c r="AZ809" s="2"/>
      <c r="BA809" s="2"/>
      <c r="BB809" s="9"/>
      <c r="BC809" s="19"/>
      <c r="BD809" s="2"/>
      <c r="BE809" s="2"/>
      <c r="BF809" s="19"/>
      <c r="BG809" s="19"/>
      <c r="BH809" s="19"/>
      <c r="BI809" s="19"/>
      <c r="BJ809" s="19"/>
      <c r="BK809" s="19"/>
      <c r="BL809" s="19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9"/>
      <c r="BX809" s="2"/>
      <c r="BY809" s="2"/>
      <c r="BZ809" s="9"/>
      <c r="CA809" s="2"/>
      <c r="CB809" s="2"/>
      <c r="CC809" s="2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</row>
    <row r="810" spans="1:152" hidden="1" x14ac:dyDescent="0.45">
      <c r="A810" t="s">
        <v>131</v>
      </c>
      <c r="C810" s="1">
        <v>40226</v>
      </c>
      <c r="D810" s="2"/>
      <c r="E810" s="1"/>
      <c r="F810" s="6"/>
      <c r="G810" s="2">
        <v>78</v>
      </c>
      <c r="H810" t="s">
        <v>105</v>
      </c>
      <c r="I810" s="19">
        <v>6.9</v>
      </c>
      <c r="J810">
        <v>750</v>
      </c>
      <c r="K810" s="2">
        <f t="shared" si="11"/>
        <v>193.23671497584542</v>
      </c>
      <c r="L810" s="2"/>
      <c r="M810" s="9"/>
      <c r="N810" s="9"/>
      <c r="O810" s="9"/>
      <c r="P810" s="9"/>
      <c r="Q810" s="2"/>
      <c r="R810" s="2"/>
      <c r="S810" s="2"/>
      <c r="T810" s="2"/>
      <c r="U810" s="2"/>
      <c r="V810" s="2"/>
      <c r="W810" s="2"/>
      <c r="X810" s="9"/>
      <c r="Y810" s="9"/>
      <c r="Z810" s="9"/>
      <c r="AA810" s="9"/>
      <c r="AB810" s="9"/>
      <c r="AC810" s="2">
        <v>370.78367575367309</v>
      </c>
      <c r="AD810" s="9"/>
      <c r="AE810" s="9"/>
      <c r="AF810" s="2">
        <v>263.69101831261219</v>
      </c>
      <c r="AG810" s="9">
        <v>4.5332277383594146</v>
      </c>
      <c r="AH810" s="9"/>
      <c r="AI810" s="9"/>
      <c r="AJ810" s="9"/>
      <c r="AK810" s="9"/>
      <c r="AL810" s="9"/>
      <c r="AM810" s="15">
        <f>AG810/AF810</f>
        <v>1.7191437794764636E-2</v>
      </c>
      <c r="AN810" s="9"/>
      <c r="AO810" s="9"/>
      <c r="AP810" s="9"/>
      <c r="AQ810" s="2">
        <v>6.4179185330856843</v>
      </c>
      <c r="AR810" s="2"/>
      <c r="AS810" s="2">
        <v>187.18582702486361</v>
      </c>
      <c r="AT810" s="2"/>
      <c r="AU810" s="2">
        <v>0</v>
      </c>
      <c r="AV810" s="2">
        <v>0</v>
      </c>
      <c r="AW810" s="2">
        <v>193.60374555794928</v>
      </c>
      <c r="AX810" s="9"/>
      <c r="AY810" s="2"/>
      <c r="AZ810" s="2">
        <f>AC810+AF810+AW810</f>
        <v>828.07843962423465</v>
      </c>
      <c r="BA810" s="2"/>
      <c r="BB810" s="9">
        <f>AW810/AZ810</f>
        <v>0.23379880008203421</v>
      </c>
      <c r="BC810" s="19"/>
      <c r="BD810" s="2"/>
      <c r="BE810" s="2"/>
      <c r="BF810" s="19"/>
      <c r="BG810" s="19"/>
      <c r="BH810" s="19"/>
      <c r="BI810" s="19"/>
      <c r="BJ810" s="9">
        <f>AC810/AZ810</f>
        <v>0.44776395328192253</v>
      </c>
      <c r="BK810" s="9">
        <f>AF810/AZ810</f>
        <v>0.31843724663604317</v>
      </c>
      <c r="BL810" s="9">
        <f>AW810/AZ810</f>
        <v>0.23379880008203421</v>
      </c>
      <c r="BM810" s="2">
        <f>BN810+BO810+BP810+BU810</f>
        <v>225.62097333240109</v>
      </c>
      <c r="BN810" s="2">
        <v>135.17091324743879</v>
      </c>
      <c r="BO810" s="2">
        <v>90.450060084962317</v>
      </c>
      <c r="BP810" s="2">
        <v>0</v>
      </c>
      <c r="BQ810" s="2"/>
      <c r="BR810" s="2"/>
      <c r="BS810" s="2"/>
      <c r="BT810" s="2"/>
      <c r="BU810" s="2">
        <v>0</v>
      </c>
      <c r="BV810" s="2"/>
      <c r="BW810" s="9"/>
      <c r="BX810" s="2"/>
      <c r="BY810" s="2"/>
      <c r="BZ810" s="9"/>
      <c r="CA810" s="2"/>
      <c r="CB810" s="2"/>
      <c r="CC810" s="2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</row>
    <row r="811" spans="1:152" hidden="1" x14ac:dyDescent="0.45">
      <c r="A811" t="s">
        <v>131</v>
      </c>
      <c r="C811" s="1">
        <v>40233</v>
      </c>
      <c r="D811" s="2"/>
      <c r="E811" s="1"/>
      <c r="G811" s="2">
        <v>85</v>
      </c>
      <c r="H811" t="s">
        <v>105</v>
      </c>
      <c r="I811" s="19">
        <v>6.9</v>
      </c>
      <c r="J811">
        <v>750</v>
      </c>
      <c r="K811" s="2">
        <f t="shared" si="11"/>
        <v>193.23671497584542</v>
      </c>
      <c r="L811" s="2"/>
      <c r="M811" s="9"/>
      <c r="N811" s="19">
        <v>23.5</v>
      </c>
      <c r="O811" s="19"/>
      <c r="P811" s="19"/>
      <c r="Q811" s="2"/>
      <c r="R811" s="2"/>
      <c r="S811" s="2"/>
      <c r="T811" s="2"/>
      <c r="U811" s="2"/>
      <c r="V811" s="2"/>
      <c r="W811" s="2"/>
      <c r="X811" s="9"/>
      <c r="Y811" s="9"/>
      <c r="Z811" s="9"/>
      <c r="AA811" s="9"/>
      <c r="AB811" s="9"/>
      <c r="AC811" s="2"/>
      <c r="AD811" s="9"/>
      <c r="AE811" s="9"/>
      <c r="AF811" s="2"/>
      <c r="AG811" s="9"/>
      <c r="AH811" s="9"/>
      <c r="AI811" s="9"/>
      <c r="AJ811" s="9"/>
      <c r="AK811" s="9"/>
      <c r="AL811" s="9"/>
      <c r="AM811" s="15"/>
      <c r="AN811" s="9"/>
      <c r="AO811" s="9"/>
      <c r="AP811" s="9"/>
      <c r="AQ811" s="2"/>
      <c r="AR811" s="2"/>
      <c r="AS811" s="2"/>
      <c r="AT811" s="2"/>
      <c r="AU811" s="2"/>
      <c r="AV811" s="2"/>
      <c r="AW811" s="2"/>
      <c r="AX811" s="9"/>
      <c r="AY811" s="2"/>
      <c r="AZ811" s="2"/>
      <c r="BA811" s="2"/>
      <c r="BB811" s="9"/>
      <c r="BC811" s="19"/>
      <c r="BD811" s="2"/>
      <c r="BE811" s="2"/>
      <c r="BF811" s="19"/>
      <c r="BG811" s="19"/>
      <c r="BH811" s="19"/>
      <c r="BI811" s="19"/>
      <c r="BJ811" s="19"/>
      <c r="BK811" s="19"/>
      <c r="BL811" s="19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9"/>
      <c r="BX811" s="2"/>
      <c r="BY811" s="2"/>
      <c r="BZ811" s="9"/>
      <c r="CA811" s="2"/>
      <c r="CB811" s="2"/>
      <c r="CC811" s="2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</row>
    <row r="812" spans="1:152" hidden="1" x14ac:dyDescent="0.45">
      <c r="A812" t="s">
        <v>131</v>
      </c>
      <c r="C812" s="1">
        <v>40240</v>
      </c>
      <c r="D812" s="2">
        <v>6</v>
      </c>
      <c r="E812" s="1" t="s">
        <v>229</v>
      </c>
      <c r="F812" t="s">
        <v>78</v>
      </c>
      <c r="G812" s="2">
        <v>92</v>
      </c>
      <c r="H812" t="s">
        <v>105</v>
      </c>
      <c r="I812" s="19">
        <v>6.9</v>
      </c>
      <c r="J812">
        <v>750</v>
      </c>
      <c r="K812" s="2">
        <f t="shared" si="11"/>
        <v>193.23671497584542</v>
      </c>
      <c r="L812" s="2"/>
      <c r="M812" s="9"/>
      <c r="N812" s="9"/>
      <c r="O812" s="9"/>
      <c r="P812" s="9"/>
      <c r="Q812" s="2"/>
      <c r="R812" s="2"/>
      <c r="S812" s="2"/>
      <c r="T812" s="2"/>
      <c r="U812" s="2"/>
      <c r="V812" s="2"/>
      <c r="W812" s="2"/>
      <c r="X812" s="9"/>
      <c r="Y812" s="9"/>
      <c r="Z812" s="9"/>
      <c r="AA812" s="9"/>
      <c r="AB812" s="9"/>
      <c r="AC812" s="2"/>
      <c r="AD812" s="9"/>
      <c r="AE812" s="9"/>
      <c r="AF812" s="2"/>
      <c r="AG812" s="9"/>
      <c r="AH812" s="9"/>
      <c r="AI812" s="9"/>
      <c r="AJ812" s="9"/>
      <c r="AK812" s="9"/>
      <c r="AL812" s="9"/>
      <c r="AM812" s="15"/>
      <c r="AN812" s="9"/>
      <c r="AO812" s="9"/>
      <c r="AP812" s="9"/>
      <c r="AQ812" s="2"/>
      <c r="AR812" s="2"/>
      <c r="AS812" s="2"/>
      <c r="AT812" s="2"/>
      <c r="AU812" s="2"/>
      <c r="AV812" s="2"/>
      <c r="AW812" s="2"/>
      <c r="AX812" s="9"/>
      <c r="AY812" s="2"/>
      <c r="AZ812" s="2"/>
      <c r="BA812" s="2"/>
      <c r="BB812" s="9"/>
      <c r="BC812" s="19"/>
      <c r="BD812" s="2"/>
      <c r="BE812" s="2"/>
      <c r="BF812" s="19"/>
      <c r="BG812" s="19"/>
      <c r="BH812" s="19"/>
      <c r="BI812" s="19"/>
      <c r="BJ812" s="19"/>
      <c r="BK812" s="19"/>
      <c r="BL812" s="19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9"/>
      <c r="BX812" s="2"/>
      <c r="BY812" s="2"/>
      <c r="BZ812" s="9"/>
      <c r="CA812" s="2"/>
      <c r="CB812" s="2"/>
      <c r="CC812" s="2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</row>
    <row r="813" spans="1:152" hidden="1" x14ac:dyDescent="0.45">
      <c r="A813" t="s">
        <v>131</v>
      </c>
      <c r="C813" s="1">
        <v>40246</v>
      </c>
      <c r="D813" s="2">
        <v>8</v>
      </c>
      <c r="E813" t="s">
        <v>197</v>
      </c>
      <c r="F813" t="s">
        <v>14</v>
      </c>
      <c r="G813" s="2">
        <v>98</v>
      </c>
      <c r="H813" t="s">
        <v>105</v>
      </c>
      <c r="I813" s="19">
        <v>6.9</v>
      </c>
      <c r="J813">
        <v>750</v>
      </c>
      <c r="K813" s="2">
        <f t="shared" si="11"/>
        <v>193.23671497584542</v>
      </c>
      <c r="L813" s="2"/>
      <c r="M813" s="9"/>
      <c r="N813" s="9"/>
      <c r="O813" s="9"/>
      <c r="P813" s="9"/>
      <c r="Q813" s="2"/>
      <c r="R813" s="2"/>
      <c r="S813" s="2"/>
      <c r="T813" s="2"/>
      <c r="U813" s="2">
        <v>98</v>
      </c>
      <c r="V813" s="2"/>
      <c r="W813" s="2"/>
      <c r="X813" s="9"/>
      <c r="Y813" s="9"/>
      <c r="Z813" s="9"/>
      <c r="AA813" s="9"/>
      <c r="AB813" s="9"/>
      <c r="AC813" s="2"/>
      <c r="AD813" s="9"/>
      <c r="AE813" s="9"/>
      <c r="AF813" s="2"/>
      <c r="AG813" s="9"/>
      <c r="AH813" s="9"/>
      <c r="AI813" s="9"/>
      <c r="AJ813" s="9"/>
      <c r="AK813" s="9"/>
      <c r="AL813" s="9"/>
      <c r="AM813" s="15"/>
      <c r="AN813" s="9"/>
      <c r="AO813" s="9"/>
      <c r="AP813" s="9"/>
      <c r="AQ813" s="2"/>
      <c r="AR813" s="2"/>
      <c r="AS813" s="2"/>
      <c r="AT813" s="2"/>
      <c r="AU813" s="2"/>
      <c r="AV813" s="2"/>
      <c r="AW813" s="2"/>
      <c r="AX813" s="9"/>
      <c r="AY813" s="2"/>
      <c r="AZ813" s="2"/>
      <c r="BA813" s="2"/>
      <c r="BB813" s="9"/>
      <c r="BC813" s="19"/>
      <c r="BD813" s="2"/>
      <c r="BE813" s="2"/>
      <c r="BF813" s="19"/>
      <c r="BG813" s="19"/>
      <c r="BH813" s="19"/>
      <c r="BI813" s="19"/>
      <c r="BJ813" s="19"/>
      <c r="BK813" s="19"/>
      <c r="BL813" s="19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9"/>
      <c r="BX813" s="2"/>
      <c r="BY813" s="2"/>
      <c r="BZ813" s="9"/>
      <c r="CA813" s="2"/>
      <c r="CB813" s="2"/>
      <c r="CC813" s="2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</row>
    <row r="814" spans="1:152" hidden="1" x14ac:dyDescent="0.45">
      <c r="A814" t="s">
        <v>131</v>
      </c>
      <c r="C814" s="1">
        <v>40247</v>
      </c>
      <c r="D814" s="2"/>
      <c r="E814" s="1"/>
      <c r="F814" s="6"/>
      <c r="G814" s="2">
        <v>99</v>
      </c>
      <c r="H814" t="s">
        <v>105</v>
      </c>
      <c r="I814" s="19">
        <v>6.9</v>
      </c>
      <c r="J814">
        <v>750</v>
      </c>
      <c r="K814" s="2">
        <f t="shared" si="11"/>
        <v>193.23671497584542</v>
      </c>
      <c r="L814" s="2"/>
      <c r="M814" s="9"/>
      <c r="N814" s="19">
        <v>26.3</v>
      </c>
      <c r="O814" s="19"/>
      <c r="P814" s="19"/>
      <c r="Q814" s="2"/>
      <c r="R814" s="2"/>
      <c r="S814" s="2"/>
      <c r="T814" s="2"/>
      <c r="U814" s="2"/>
      <c r="V814" s="2"/>
      <c r="W814" s="2"/>
      <c r="X814" s="9"/>
      <c r="Y814" s="9"/>
      <c r="Z814" s="9"/>
      <c r="AA814" s="9"/>
      <c r="AB814" s="9"/>
      <c r="AC814" s="2">
        <v>449.86299788575752</v>
      </c>
      <c r="AD814" s="9"/>
      <c r="AE814" s="9"/>
      <c r="AF814" s="2">
        <v>209.98806331657056</v>
      </c>
      <c r="AG814" s="9">
        <v>2.8379478874665502</v>
      </c>
      <c r="AH814" s="9"/>
      <c r="AI814" s="9"/>
      <c r="AJ814" s="9"/>
      <c r="AK814" s="9"/>
      <c r="AL814" s="9"/>
      <c r="AM814" s="15">
        <f>AG814/AF814</f>
        <v>1.3514805759164323E-2</v>
      </c>
      <c r="AN814" s="9"/>
      <c r="AO814" s="9"/>
      <c r="AP814" s="9"/>
      <c r="AQ814" s="2">
        <v>4.6555478285551013</v>
      </c>
      <c r="AR814" s="2"/>
      <c r="AS814" s="2">
        <v>274.66877957517886</v>
      </c>
      <c r="AT814" s="2"/>
      <c r="AU814" s="2">
        <v>5.2519456797258979</v>
      </c>
      <c r="AV814" s="2">
        <v>0</v>
      </c>
      <c r="AW814" s="2">
        <v>284.57627308345985</v>
      </c>
      <c r="AX814" s="9"/>
      <c r="AY814" s="2"/>
      <c r="AZ814" s="2">
        <f>AC814+AF814+AW814</f>
        <v>944.42733428578799</v>
      </c>
      <c r="BA814" s="2"/>
      <c r="BB814" s="9">
        <f>AW814/AZ814</f>
        <v>0.30132151278601788</v>
      </c>
      <c r="BC814" s="19"/>
      <c r="BD814" s="2"/>
      <c r="BE814" s="2"/>
      <c r="BF814" s="19"/>
      <c r="BG814" s="19"/>
      <c r="BH814" s="19"/>
      <c r="BI814" s="19"/>
      <c r="BJ814" s="9">
        <f>AC814/AZ814</f>
        <v>0.47633415674691487</v>
      </c>
      <c r="BK814" s="9">
        <f>AF814/AZ814</f>
        <v>0.22234433046706717</v>
      </c>
      <c r="BL814" s="9">
        <f>AW814/AZ814</f>
        <v>0.30132151278601788</v>
      </c>
      <c r="BM814" s="2">
        <f>BN814+BO814+BP814+BU814</f>
        <v>173.97819739504891</v>
      </c>
      <c r="BN814" s="2">
        <v>57.750822872893821</v>
      </c>
      <c r="BO814" s="2">
        <v>91.511504564308808</v>
      </c>
      <c r="BP814" s="2">
        <v>0</v>
      </c>
      <c r="BQ814" s="2"/>
      <c r="BR814" s="2"/>
      <c r="BS814" s="2"/>
      <c r="BT814" s="2"/>
      <c r="BU814" s="2">
        <v>24.71586995784628</v>
      </c>
      <c r="BV814" s="2"/>
      <c r="BW814" s="9"/>
      <c r="BX814" s="2"/>
      <c r="BY814" s="2"/>
      <c r="BZ814" s="9"/>
      <c r="CA814" s="2"/>
      <c r="CB814" s="2"/>
      <c r="CC814" s="2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</row>
    <row r="815" spans="1:152" hidden="1" x14ac:dyDescent="0.45">
      <c r="A815" t="s">
        <v>131</v>
      </c>
      <c r="C815" s="1">
        <v>40262</v>
      </c>
      <c r="D815" s="2"/>
      <c r="E815" s="1"/>
      <c r="G815" s="2">
        <v>114</v>
      </c>
      <c r="H815" t="s">
        <v>105</v>
      </c>
      <c r="I815" s="19">
        <v>6.9</v>
      </c>
      <c r="J815">
        <v>750</v>
      </c>
      <c r="K815" s="2">
        <f t="shared" si="11"/>
        <v>193.23671497584542</v>
      </c>
      <c r="L815" s="2"/>
      <c r="M815" s="9"/>
      <c r="N815" s="19">
        <v>28.3</v>
      </c>
      <c r="O815" s="19"/>
      <c r="P815" s="19"/>
      <c r="Q815" s="2"/>
      <c r="R815" s="2"/>
      <c r="S815" s="2"/>
      <c r="T815" s="2"/>
      <c r="U815" s="2"/>
      <c r="V815" s="2"/>
      <c r="W815" s="2"/>
      <c r="X815" s="9"/>
      <c r="Y815" s="9"/>
      <c r="Z815" s="9"/>
      <c r="AA815" s="9"/>
      <c r="AB815" s="9"/>
      <c r="AC815" s="2"/>
      <c r="AD815" s="9"/>
      <c r="AE815" s="9"/>
      <c r="AF815" s="2"/>
      <c r="AG815" s="9"/>
      <c r="AH815" s="9"/>
      <c r="AI815" s="9"/>
      <c r="AJ815" s="9"/>
      <c r="AK815" s="9"/>
      <c r="AL815" s="9"/>
      <c r="AM815" s="15"/>
      <c r="AN815" s="9"/>
      <c r="AO815" s="9"/>
      <c r="AP815" s="9"/>
      <c r="AQ815" s="2"/>
      <c r="AR815" s="2"/>
      <c r="AS815" s="2"/>
      <c r="AT815" s="2"/>
      <c r="AU815" s="2"/>
      <c r="AV815" s="2"/>
      <c r="AW815" s="2"/>
      <c r="AX815" s="9"/>
      <c r="AY815" s="2"/>
      <c r="AZ815" s="2"/>
      <c r="BA815" s="2"/>
      <c r="BB815" s="9"/>
      <c r="BC815" s="19"/>
      <c r="BD815" s="2"/>
      <c r="BE815" s="2"/>
      <c r="BF815" s="19"/>
      <c r="BG815" s="19"/>
      <c r="BH815" s="19"/>
      <c r="BI815" s="19"/>
      <c r="BJ815" s="19"/>
      <c r="BK815" s="19"/>
      <c r="BL815" s="19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9"/>
      <c r="BX815" s="2"/>
      <c r="BY815" s="2"/>
      <c r="BZ815" s="9"/>
      <c r="CA815" s="2"/>
      <c r="CB815" s="2"/>
      <c r="CC815" s="2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</row>
    <row r="816" spans="1:152" hidden="1" x14ac:dyDescent="0.45">
      <c r="A816" t="s">
        <v>131</v>
      </c>
      <c r="C816" s="1">
        <v>40263</v>
      </c>
      <c r="D816" s="2"/>
      <c r="E816" s="1"/>
      <c r="G816" s="2">
        <v>115</v>
      </c>
      <c r="H816" t="s">
        <v>105</v>
      </c>
      <c r="I816" s="19">
        <v>6.9</v>
      </c>
      <c r="J816">
        <v>750</v>
      </c>
      <c r="K816" s="2">
        <f t="shared" si="11"/>
        <v>193.23671497584542</v>
      </c>
      <c r="L816" s="2"/>
      <c r="M816" s="9"/>
      <c r="N816" s="9"/>
      <c r="O816" s="9"/>
      <c r="P816" s="9"/>
      <c r="Q816" s="2"/>
      <c r="R816" s="2"/>
      <c r="S816" s="2"/>
      <c r="T816" s="2"/>
      <c r="U816" s="2"/>
      <c r="V816" s="2"/>
      <c r="W816" s="2"/>
      <c r="X816" s="9"/>
      <c r="Y816" s="9"/>
      <c r="Z816" s="9"/>
      <c r="AA816" s="9"/>
      <c r="AB816" s="9"/>
      <c r="AC816" s="2"/>
      <c r="AD816" s="9"/>
      <c r="AE816" s="9"/>
      <c r="AF816" s="2"/>
      <c r="AG816" s="9"/>
      <c r="AH816" s="9"/>
      <c r="AI816" s="9"/>
      <c r="AJ816" s="9"/>
      <c r="AK816" s="9"/>
      <c r="AL816" s="9"/>
      <c r="AM816" s="15"/>
      <c r="AN816" s="9"/>
      <c r="AO816" s="9"/>
      <c r="AP816" s="9"/>
      <c r="AQ816" s="2"/>
      <c r="AR816" s="2"/>
      <c r="AS816" s="2"/>
      <c r="AT816" s="2"/>
      <c r="AU816" s="2"/>
      <c r="AV816" s="2"/>
      <c r="AW816" s="2"/>
      <c r="AX816" s="9"/>
      <c r="AY816" s="2"/>
      <c r="AZ816" s="2"/>
      <c r="BA816" s="2"/>
      <c r="BB816" s="9"/>
      <c r="BC816" s="19"/>
      <c r="BD816" s="2"/>
      <c r="BE816" s="2"/>
      <c r="BF816" s="19"/>
      <c r="BG816" s="19"/>
      <c r="BH816" s="19"/>
      <c r="BI816" s="19"/>
      <c r="BJ816" s="19"/>
      <c r="BK816" s="19"/>
      <c r="BL816" s="19"/>
      <c r="BM816" s="2"/>
      <c r="BN816" s="2"/>
      <c r="BO816" s="2"/>
      <c r="BP816" s="2"/>
      <c r="BQ816" s="2"/>
      <c r="BR816" s="2"/>
      <c r="BS816" s="2"/>
      <c r="BT816" s="2"/>
      <c r="BU816" s="2"/>
      <c r="BV816" s="2">
        <v>3.5896010604181816</v>
      </c>
      <c r="BW816" s="9">
        <v>4.7971428571428572</v>
      </c>
      <c r="BX816" s="2"/>
      <c r="BY816" s="2"/>
      <c r="BZ816" s="9"/>
      <c r="CA816" s="2"/>
      <c r="CB816" s="2"/>
      <c r="CC816" s="2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</row>
    <row r="817" spans="1:152" hidden="1" x14ac:dyDescent="0.45">
      <c r="A817" t="s">
        <v>131</v>
      </c>
      <c r="C817" s="1">
        <v>40269</v>
      </c>
      <c r="D817" s="2"/>
      <c r="E817" s="1"/>
      <c r="G817" s="2">
        <v>121</v>
      </c>
      <c r="H817" t="s">
        <v>105</v>
      </c>
      <c r="I817" s="19">
        <v>6.9</v>
      </c>
      <c r="J817">
        <v>750</v>
      </c>
      <c r="K817" s="2">
        <f t="shared" si="11"/>
        <v>193.23671497584542</v>
      </c>
      <c r="L817" s="2"/>
      <c r="M817" s="9"/>
      <c r="N817" s="9"/>
      <c r="O817" s="9"/>
      <c r="P817" s="9"/>
      <c r="Q817" s="2"/>
      <c r="R817" s="2"/>
      <c r="S817" s="2"/>
      <c r="T817" s="2"/>
      <c r="U817" s="2"/>
      <c r="V817" s="2"/>
      <c r="W817" s="2"/>
      <c r="X817" s="9"/>
      <c r="Y817" s="9"/>
      <c r="Z817" s="9"/>
      <c r="AA817" s="9"/>
      <c r="AB817" s="9"/>
      <c r="AC817" s="2"/>
      <c r="AD817" s="9"/>
      <c r="AE817" s="9"/>
      <c r="AF817" s="2"/>
      <c r="AG817" s="9"/>
      <c r="AH817" s="9"/>
      <c r="AI817" s="9"/>
      <c r="AJ817" s="9"/>
      <c r="AK817" s="9"/>
      <c r="AL817" s="9"/>
      <c r="AM817" s="15"/>
      <c r="AN817" s="9"/>
      <c r="AO817" s="9"/>
      <c r="AP817" s="9"/>
      <c r="AQ817" s="2"/>
      <c r="AR817" s="2"/>
      <c r="AS817" s="2"/>
      <c r="AT817" s="2"/>
      <c r="AU817" s="2"/>
      <c r="AV817" s="2"/>
      <c r="AW817" s="2"/>
      <c r="AX817" s="9"/>
      <c r="AY817" s="2"/>
      <c r="AZ817" s="2"/>
      <c r="BA817" s="2"/>
      <c r="BB817" s="9"/>
      <c r="BC817" s="19"/>
      <c r="BD817" s="2"/>
      <c r="BE817" s="2"/>
      <c r="BF817" s="19"/>
      <c r="BG817" s="19"/>
      <c r="BH817" s="19"/>
      <c r="BI817" s="19"/>
      <c r="BJ817" s="19"/>
      <c r="BK817" s="19"/>
      <c r="BL817" s="19"/>
      <c r="BM817" s="2"/>
      <c r="BN817" s="2"/>
      <c r="BO817" s="2"/>
      <c r="BP817" s="2"/>
      <c r="BQ817" s="2"/>
      <c r="BR817" s="2"/>
      <c r="BS817" s="2"/>
      <c r="BT817" s="2"/>
      <c r="BU817" s="2"/>
      <c r="BV817" s="2">
        <v>13.663573780305299</v>
      </c>
      <c r="BW817" s="9">
        <v>5.3545454545454545</v>
      </c>
      <c r="BX817" s="2"/>
      <c r="BY817" s="2"/>
      <c r="BZ817" s="9"/>
      <c r="CA817" s="2"/>
      <c r="CB817" s="2"/>
      <c r="CC817" s="2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</row>
    <row r="818" spans="1:152" hidden="1" x14ac:dyDescent="0.45">
      <c r="A818" t="s">
        <v>131</v>
      </c>
      <c r="C818" s="1">
        <v>40277</v>
      </c>
      <c r="D818" s="2"/>
      <c r="E818" s="1"/>
      <c r="G818" s="2">
        <v>129</v>
      </c>
      <c r="H818" t="s">
        <v>105</v>
      </c>
      <c r="I818" s="19">
        <v>6.9</v>
      </c>
      <c r="J818">
        <v>750</v>
      </c>
      <c r="K818" s="2">
        <f t="shared" si="11"/>
        <v>193.23671497584542</v>
      </c>
      <c r="L818" s="2"/>
      <c r="M818" s="9"/>
      <c r="N818" s="9"/>
      <c r="O818" s="9"/>
      <c r="P818" s="9"/>
      <c r="Q818" s="2"/>
      <c r="R818" s="2"/>
      <c r="S818" s="2"/>
      <c r="T818" s="2"/>
      <c r="U818" s="2"/>
      <c r="V818" s="2"/>
      <c r="W818" s="2"/>
      <c r="X818" s="9"/>
      <c r="Y818" s="9"/>
      <c r="Z818" s="9"/>
      <c r="AA818" s="9"/>
      <c r="AB818" s="9"/>
      <c r="AC818" s="2"/>
      <c r="AD818" s="9"/>
      <c r="AE818" s="9"/>
      <c r="AF818" s="2"/>
      <c r="AG818" s="9"/>
      <c r="AH818" s="9"/>
      <c r="AI818" s="9"/>
      <c r="AJ818" s="9"/>
      <c r="AK818" s="9"/>
      <c r="AL818" s="9"/>
      <c r="AM818" s="15"/>
      <c r="AN818" s="9"/>
      <c r="AO818" s="9"/>
      <c r="AP818" s="9"/>
      <c r="AQ818" s="2"/>
      <c r="AR818" s="2"/>
      <c r="AS818" s="2"/>
      <c r="AT818" s="2"/>
      <c r="AU818" s="2"/>
      <c r="AV818" s="2"/>
      <c r="AW818" s="2"/>
      <c r="AX818" s="9"/>
      <c r="AY818" s="2"/>
      <c r="AZ818" s="2"/>
      <c r="BA818" s="2"/>
      <c r="BB818" s="9"/>
      <c r="BC818" s="19"/>
      <c r="BD818" s="2"/>
      <c r="BE818" s="2"/>
      <c r="BF818" s="19"/>
      <c r="BG818" s="19"/>
      <c r="BH818" s="19"/>
      <c r="BI818" s="19"/>
      <c r="BJ818" s="19"/>
      <c r="BK818" s="19"/>
      <c r="BL818" s="19"/>
      <c r="BM818" s="2"/>
      <c r="BN818" s="2"/>
      <c r="BO818" s="2"/>
      <c r="BP818" s="2"/>
      <c r="BQ818" s="2"/>
      <c r="BR818" s="2"/>
      <c r="BS818" s="2"/>
      <c r="BT818" s="2"/>
      <c r="BU818" s="2"/>
      <c r="BV818" s="2">
        <v>30.606747338264856</v>
      </c>
      <c r="BW818" s="9">
        <v>4.4774011299435026</v>
      </c>
      <c r="BX818" s="2"/>
      <c r="BY818" s="2"/>
      <c r="BZ818" s="9"/>
      <c r="CA818" s="2"/>
      <c r="CB818" s="2"/>
      <c r="CC818" s="2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</row>
    <row r="819" spans="1:152" hidden="1" x14ac:dyDescent="0.45">
      <c r="A819" t="s">
        <v>131</v>
      </c>
      <c r="C819" s="1">
        <v>40283</v>
      </c>
      <c r="D819" s="2"/>
      <c r="E819" s="1"/>
      <c r="G819" s="2">
        <v>135</v>
      </c>
      <c r="H819" t="s">
        <v>105</v>
      </c>
      <c r="I819" s="19">
        <v>6.9</v>
      </c>
      <c r="J819">
        <v>750</v>
      </c>
      <c r="K819" s="2">
        <f t="shared" si="11"/>
        <v>193.23671497584542</v>
      </c>
      <c r="L819" s="2"/>
      <c r="M819" s="9"/>
      <c r="N819" s="9"/>
      <c r="O819" s="9"/>
      <c r="P819" s="9"/>
      <c r="Q819" s="2"/>
      <c r="R819" s="2"/>
      <c r="S819" s="2"/>
      <c r="T819" s="2"/>
      <c r="U819" s="2"/>
      <c r="V819" s="2"/>
      <c r="W819" s="2"/>
      <c r="X819" s="9"/>
      <c r="Y819" s="9"/>
      <c r="Z819" s="9"/>
      <c r="AA819" s="9"/>
      <c r="AB819" s="9"/>
      <c r="AC819" s="2">
        <v>612.81515443971125</v>
      </c>
      <c r="AD819" s="9"/>
      <c r="AE819" s="9"/>
      <c r="AF819" s="2">
        <v>199.17793588879331</v>
      </c>
      <c r="AG819" s="9">
        <v>2.6398810577922758</v>
      </c>
      <c r="AH819" s="9"/>
      <c r="AI819" s="9"/>
      <c r="AJ819" s="9"/>
      <c r="AK819" s="9"/>
      <c r="AL819" s="9"/>
      <c r="AM819" s="15">
        <f>AG819/AF819</f>
        <v>1.3253882996689935E-2</v>
      </c>
      <c r="AN819" s="9"/>
      <c r="AO819" s="9"/>
      <c r="AP819" s="9"/>
      <c r="AQ819" s="2">
        <v>0</v>
      </c>
      <c r="AR819" s="2"/>
      <c r="AS819" s="2">
        <v>216.55404589131234</v>
      </c>
      <c r="AT819" s="2"/>
      <c r="AU819" s="2">
        <v>23.66980896204976</v>
      </c>
      <c r="AV819" s="2">
        <v>162.60693278956913</v>
      </c>
      <c r="AW819" s="2">
        <v>402.83078764293123</v>
      </c>
      <c r="AX819" s="9"/>
      <c r="AY819" s="2"/>
      <c r="AZ819" s="2">
        <f>AC819+AF819+AW819</f>
        <v>1214.8238779714356</v>
      </c>
      <c r="BA819" s="2"/>
      <c r="BB819" s="9">
        <f>AW819/AZ819</f>
        <v>0.33159604033762913</v>
      </c>
      <c r="BC819" s="19"/>
      <c r="BD819" s="2"/>
      <c r="BE819" s="2"/>
      <c r="BF819" s="19"/>
      <c r="BG819" s="19"/>
      <c r="BH819" s="19"/>
      <c r="BI819" s="19"/>
      <c r="BJ819" s="9">
        <f>AC819/AZ819</f>
        <v>0.504447735636392</v>
      </c>
      <c r="BK819" s="9">
        <f>AF819/AZ819</f>
        <v>0.16395622402597904</v>
      </c>
      <c r="BL819" s="9">
        <f>AW819/AZ819</f>
        <v>0.33159604033762913</v>
      </c>
      <c r="BM819" s="2">
        <f>BN819+BO819+BP819+BU819</f>
        <v>172.55536741977576</v>
      </c>
      <c r="BN819" s="2">
        <v>0</v>
      </c>
      <c r="BO819" s="2">
        <v>62.005530372130025</v>
      </c>
      <c r="BP819" s="2">
        <v>31.195794416095143</v>
      </c>
      <c r="BQ819" s="2"/>
      <c r="BR819" s="2"/>
      <c r="BS819" s="2"/>
      <c r="BT819" s="2"/>
      <c r="BU819" s="2">
        <v>79.354042631550598</v>
      </c>
      <c r="BV819" s="2"/>
      <c r="BW819" s="9"/>
      <c r="BX819" s="2"/>
      <c r="BY819" s="2"/>
      <c r="BZ819" s="9"/>
      <c r="CA819" s="2"/>
      <c r="CB819" s="2"/>
      <c r="CC819" s="2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</row>
    <row r="820" spans="1:152" hidden="1" x14ac:dyDescent="0.45">
      <c r="A820" t="s">
        <v>131</v>
      </c>
      <c r="C820" s="1">
        <v>40284</v>
      </c>
      <c r="D820" s="2"/>
      <c r="E820" s="1"/>
      <c r="G820" s="2">
        <v>136</v>
      </c>
      <c r="H820" t="s">
        <v>105</v>
      </c>
      <c r="I820" s="19">
        <v>6.9</v>
      </c>
      <c r="J820">
        <v>750</v>
      </c>
      <c r="K820" s="2">
        <f t="shared" si="11"/>
        <v>193.23671497584542</v>
      </c>
      <c r="L820" s="2"/>
      <c r="M820" s="9"/>
      <c r="N820" s="9"/>
      <c r="O820" s="9"/>
      <c r="P820" s="9"/>
      <c r="Q820" s="2"/>
      <c r="R820" s="2"/>
      <c r="S820" s="2"/>
      <c r="T820" s="2"/>
      <c r="U820" s="2"/>
      <c r="V820" s="2"/>
      <c r="W820" s="2"/>
      <c r="X820" s="9"/>
      <c r="Y820" s="9"/>
      <c r="Z820" s="9"/>
      <c r="AA820" s="9"/>
      <c r="AB820" s="9"/>
      <c r="AC820" s="2"/>
      <c r="AD820" s="9"/>
      <c r="AE820" s="9"/>
      <c r="AF820" s="2"/>
      <c r="AG820" s="9"/>
      <c r="AH820" s="9"/>
      <c r="AI820" s="9"/>
      <c r="AJ820" s="9"/>
      <c r="AK820" s="9"/>
      <c r="AL820" s="9"/>
      <c r="AM820" s="15"/>
      <c r="AN820" s="9"/>
      <c r="AO820" s="9"/>
      <c r="AP820" s="9"/>
      <c r="AQ820" s="2"/>
      <c r="AR820" s="2"/>
      <c r="AS820" s="2"/>
      <c r="AT820" s="2"/>
      <c r="AU820" s="2"/>
      <c r="AV820" s="2"/>
      <c r="AW820" s="2"/>
      <c r="AX820" s="9"/>
      <c r="AY820" s="2"/>
      <c r="AZ820" s="2"/>
      <c r="BA820" s="2"/>
      <c r="BB820" s="9"/>
      <c r="BC820" s="19"/>
      <c r="BD820" s="2"/>
      <c r="BE820" s="2"/>
      <c r="BF820" s="19"/>
      <c r="BG820" s="19"/>
      <c r="BH820" s="19"/>
      <c r="BI820" s="19"/>
      <c r="BJ820" s="19"/>
      <c r="BK820" s="19"/>
      <c r="BL820" s="19"/>
      <c r="BM820" s="2"/>
      <c r="BN820" s="2"/>
      <c r="BO820" s="2"/>
      <c r="BP820" s="2"/>
      <c r="BQ820" s="2"/>
      <c r="BR820" s="2"/>
      <c r="BS820" s="2"/>
      <c r="BT820" s="2"/>
      <c r="BU820" s="2"/>
      <c r="BV820" s="2">
        <v>33.518621456364656</v>
      </c>
      <c r="BW820" s="9">
        <v>4.8642857142857139</v>
      </c>
      <c r="BX820" s="2"/>
      <c r="BY820" s="2"/>
      <c r="BZ820" s="9"/>
      <c r="CA820" s="2"/>
      <c r="CB820" s="2"/>
      <c r="CC820" s="2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</row>
    <row r="821" spans="1:152" hidden="1" x14ac:dyDescent="0.45">
      <c r="A821" t="s">
        <v>131</v>
      </c>
      <c r="C821" s="1">
        <v>40290</v>
      </c>
      <c r="D821" s="2"/>
      <c r="E821" s="1"/>
      <c r="G821" s="2">
        <v>142</v>
      </c>
      <c r="H821" t="s">
        <v>105</v>
      </c>
      <c r="I821" s="19">
        <v>6.9</v>
      </c>
      <c r="J821">
        <v>750</v>
      </c>
      <c r="K821" s="2">
        <f t="shared" si="11"/>
        <v>193.23671497584542</v>
      </c>
      <c r="L821" s="2"/>
      <c r="M821" s="9"/>
      <c r="N821" s="9"/>
      <c r="O821" s="9"/>
      <c r="P821" s="9"/>
      <c r="Q821" s="2"/>
      <c r="R821" s="2"/>
      <c r="S821" s="2"/>
      <c r="T821" s="2"/>
      <c r="U821" s="2"/>
      <c r="V821" s="2"/>
      <c r="W821" s="2"/>
      <c r="X821" s="9"/>
      <c r="Y821" s="9"/>
      <c r="Z821" s="9"/>
      <c r="AA821" s="9"/>
      <c r="AB821" s="9"/>
      <c r="AC821" s="2"/>
      <c r="AD821" s="9"/>
      <c r="AE821" s="9"/>
      <c r="AF821" s="2"/>
      <c r="AG821" s="9"/>
      <c r="AH821" s="9"/>
      <c r="AI821" s="9"/>
      <c r="AJ821" s="9"/>
      <c r="AK821" s="9"/>
      <c r="AL821" s="9"/>
      <c r="AM821" s="15"/>
      <c r="AN821" s="9"/>
      <c r="AO821" s="9"/>
      <c r="AP821" s="9"/>
      <c r="AQ821" s="2"/>
      <c r="AR821" s="2"/>
      <c r="AS821" s="2"/>
      <c r="AT821" s="2"/>
      <c r="AU821" s="2"/>
      <c r="AV821" s="2"/>
      <c r="AW821" s="2"/>
      <c r="AX821" s="9"/>
      <c r="AY821" s="2"/>
      <c r="AZ821" s="2"/>
      <c r="BA821" s="2"/>
      <c r="BB821" s="9"/>
      <c r="BC821" s="19"/>
      <c r="BD821" s="2"/>
      <c r="BE821" s="2"/>
      <c r="BF821" s="19"/>
      <c r="BG821" s="19"/>
      <c r="BH821" s="19"/>
      <c r="BI821" s="19"/>
      <c r="BJ821" s="19"/>
      <c r="BK821" s="19"/>
      <c r="BL821" s="19"/>
      <c r="BM821" s="2"/>
      <c r="BN821" s="2"/>
      <c r="BO821" s="2"/>
      <c r="BP821" s="2"/>
      <c r="BQ821" s="2"/>
      <c r="BR821" s="2"/>
      <c r="BS821" s="2"/>
      <c r="BT821" s="2"/>
      <c r="BU821" s="2"/>
      <c r="BV821" s="2">
        <v>34.322486851669737</v>
      </c>
      <c r="BW821" s="9">
        <v>5.3714285714285719</v>
      </c>
      <c r="BX821" s="2"/>
      <c r="BY821" s="2"/>
      <c r="BZ821" s="9"/>
      <c r="CA821" s="2"/>
      <c r="CB821" s="2"/>
      <c r="CC821" s="2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</row>
    <row r="822" spans="1:152" hidden="1" x14ac:dyDescent="0.45">
      <c r="A822" t="s">
        <v>131</v>
      </c>
      <c r="C822" s="1">
        <v>40298</v>
      </c>
      <c r="D822" s="2"/>
      <c r="E822" s="1"/>
      <c r="G822" s="2">
        <v>150</v>
      </c>
      <c r="H822" t="s">
        <v>105</v>
      </c>
      <c r="I822" s="19">
        <v>6.9</v>
      </c>
      <c r="J822">
        <v>750</v>
      </c>
      <c r="K822" s="2">
        <f t="shared" si="11"/>
        <v>193.23671497584542</v>
      </c>
      <c r="L822" s="2"/>
      <c r="M822" s="9"/>
      <c r="N822" s="9"/>
      <c r="O822" s="9"/>
      <c r="P822" s="9"/>
      <c r="Q822" s="2"/>
      <c r="R822" s="2"/>
      <c r="S822" s="2"/>
      <c r="T822" s="2"/>
      <c r="U822" s="2"/>
      <c r="V822" s="2"/>
      <c r="W822" s="2"/>
      <c r="X822" s="9"/>
      <c r="Y822" s="9"/>
      <c r="Z822" s="9"/>
      <c r="AA822" s="9"/>
      <c r="AB822" s="9"/>
      <c r="AC822" s="2"/>
      <c r="AD822" s="9"/>
      <c r="AE822" s="9"/>
      <c r="AF822" s="2"/>
      <c r="AG822" s="9"/>
      <c r="AH822" s="9"/>
      <c r="AI822" s="9"/>
      <c r="AJ822" s="9"/>
      <c r="AK822" s="9"/>
      <c r="AL822" s="9"/>
      <c r="AM822" s="15"/>
      <c r="AN822" s="9"/>
      <c r="AO822" s="9"/>
      <c r="AP822" s="9"/>
      <c r="AQ822" s="2"/>
      <c r="AR822" s="2"/>
      <c r="AS822" s="2"/>
      <c r="AT822" s="2"/>
      <c r="AU822" s="2"/>
      <c r="AV822" s="2"/>
      <c r="AW822" s="2"/>
      <c r="AX822" s="9"/>
      <c r="AY822" s="2"/>
      <c r="AZ822" s="2"/>
      <c r="BA822" s="2"/>
      <c r="BB822" s="9"/>
      <c r="BC822" s="19"/>
      <c r="BD822" s="2"/>
      <c r="BE822" s="2"/>
      <c r="BF822" s="19"/>
      <c r="BG822" s="19"/>
      <c r="BH822" s="19"/>
      <c r="BI822" s="19"/>
      <c r="BJ822" s="19"/>
      <c r="BK822" s="19"/>
      <c r="BL822" s="19"/>
      <c r="BM822" s="2"/>
      <c r="BN822" s="2"/>
      <c r="BO822" s="2"/>
      <c r="BP822" s="2"/>
      <c r="BQ822" s="2"/>
      <c r="BR822" s="2"/>
      <c r="BS822" s="2"/>
      <c r="BT822" s="2"/>
      <c r="BU822" s="2"/>
      <c r="BV822" s="2">
        <v>47.840680720058153</v>
      </c>
      <c r="BW822" s="9">
        <v>5.1827868852459016</v>
      </c>
      <c r="BX822" s="2"/>
      <c r="BY822" s="2"/>
      <c r="BZ822" s="9"/>
      <c r="CA822" s="2"/>
      <c r="CB822" s="2"/>
      <c r="CC822" s="2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</row>
    <row r="823" spans="1:152" hidden="1" x14ac:dyDescent="0.45">
      <c r="A823" t="s">
        <v>131</v>
      </c>
      <c r="C823" s="1">
        <v>40305</v>
      </c>
      <c r="D823" s="2"/>
      <c r="E823" s="1"/>
      <c r="G823" s="2">
        <v>157</v>
      </c>
      <c r="H823" t="s">
        <v>105</v>
      </c>
      <c r="I823" s="19">
        <v>6.9</v>
      </c>
      <c r="J823">
        <v>750</v>
      </c>
      <c r="K823" s="2">
        <f t="shared" si="11"/>
        <v>193.23671497584542</v>
      </c>
      <c r="L823" s="2"/>
      <c r="M823" s="9"/>
      <c r="N823" s="9"/>
      <c r="O823" s="9"/>
      <c r="P823" s="9"/>
      <c r="Q823" s="2"/>
      <c r="R823" s="2"/>
      <c r="S823" s="2"/>
      <c r="T823" s="2"/>
      <c r="U823" s="2"/>
      <c r="V823" s="2"/>
      <c r="W823" s="2"/>
      <c r="X823" s="9"/>
      <c r="Y823" s="9"/>
      <c r="Z823" s="9"/>
      <c r="AA823" s="9"/>
      <c r="AB823" s="9"/>
      <c r="AC823" s="2"/>
      <c r="AD823" s="9"/>
      <c r="AE823" s="9"/>
      <c r="AF823" s="2"/>
      <c r="AG823" s="9"/>
      <c r="AH823" s="9"/>
      <c r="AI823" s="9"/>
      <c r="AJ823" s="9"/>
      <c r="AK823" s="9"/>
      <c r="AL823" s="9"/>
      <c r="AM823" s="15"/>
      <c r="AN823" s="9"/>
      <c r="AO823" s="9"/>
      <c r="AP823" s="9"/>
      <c r="AQ823" s="2"/>
      <c r="AR823" s="2"/>
      <c r="AS823" s="2"/>
      <c r="AT823" s="2"/>
      <c r="AU823" s="2"/>
      <c r="AV823" s="2"/>
      <c r="AW823" s="2"/>
      <c r="AX823" s="9"/>
      <c r="AY823" s="2"/>
      <c r="AZ823" s="2"/>
      <c r="BA823" s="2"/>
      <c r="BB823" s="9"/>
      <c r="BC823" s="19"/>
      <c r="BD823" s="2"/>
      <c r="BE823" s="2"/>
      <c r="BF823" s="19"/>
      <c r="BG823" s="19"/>
      <c r="BH823" s="19"/>
      <c r="BI823" s="19"/>
      <c r="BJ823" s="19"/>
      <c r="BK823" s="19"/>
      <c r="BL823" s="19"/>
      <c r="BM823" s="2"/>
      <c r="BN823" s="2"/>
      <c r="BO823" s="2"/>
      <c r="BP823" s="2"/>
      <c r="BQ823" s="2"/>
      <c r="BR823" s="2"/>
      <c r="BS823" s="2"/>
      <c r="BT823" s="2"/>
      <c r="BU823" s="2"/>
      <c r="BV823" s="2">
        <v>54.942917005173818</v>
      </c>
      <c r="BW823" s="9">
        <v>4.6788732394366193</v>
      </c>
      <c r="BX823" s="2"/>
      <c r="BY823" s="2"/>
      <c r="BZ823" s="9"/>
      <c r="CA823" s="2"/>
      <c r="CB823" s="2"/>
      <c r="CC823" s="2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</row>
    <row r="824" spans="1:152" hidden="1" x14ac:dyDescent="0.45">
      <c r="A824" t="s">
        <v>131</v>
      </c>
      <c r="C824" s="1">
        <v>40311</v>
      </c>
      <c r="D824" s="2"/>
      <c r="E824" s="1"/>
      <c r="G824" s="2">
        <v>163</v>
      </c>
      <c r="H824" t="s">
        <v>105</v>
      </c>
      <c r="I824" s="19">
        <v>6.9</v>
      </c>
      <c r="J824">
        <v>750</v>
      </c>
      <c r="K824" s="2">
        <f t="shared" si="11"/>
        <v>193.23671497584542</v>
      </c>
      <c r="L824" s="2"/>
      <c r="M824" s="9"/>
      <c r="N824" s="9"/>
      <c r="O824" s="9"/>
      <c r="P824" s="9"/>
      <c r="Q824" s="2"/>
      <c r="R824" s="2"/>
      <c r="S824" s="2"/>
      <c r="T824" s="2"/>
      <c r="U824" s="2"/>
      <c r="V824" s="2"/>
      <c r="W824" s="2"/>
      <c r="X824" s="9"/>
      <c r="Y824" s="9"/>
      <c r="Z824" s="9"/>
      <c r="AA824" s="9"/>
      <c r="AB824" s="9"/>
      <c r="AC824" s="2"/>
      <c r="AD824" s="9"/>
      <c r="AE824" s="9"/>
      <c r="AF824" s="2"/>
      <c r="AG824" s="9"/>
      <c r="AH824" s="9"/>
      <c r="AI824" s="9"/>
      <c r="AJ824" s="9"/>
      <c r="AK824" s="9"/>
      <c r="AL824" s="9"/>
      <c r="AM824" s="15"/>
      <c r="AN824" s="9"/>
      <c r="AO824" s="9"/>
      <c r="AP824" s="9"/>
      <c r="AQ824" s="2"/>
      <c r="AR824" s="2"/>
      <c r="AS824" s="2"/>
      <c r="AT824" s="2"/>
      <c r="AU824" s="2"/>
      <c r="AV824" s="2"/>
      <c r="AW824" s="2"/>
      <c r="AX824" s="9"/>
      <c r="AY824" s="2"/>
      <c r="AZ824" s="2"/>
      <c r="BA824" s="2"/>
      <c r="BB824" s="9"/>
      <c r="BC824" s="19"/>
      <c r="BD824" s="2"/>
      <c r="BE824" s="2"/>
      <c r="BF824" s="19"/>
      <c r="BG824" s="19"/>
      <c r="BH824" s="19"/>
      <c r="BI824" s="19"/>
      <c r="BJ824" s="19"/>
      <c r="BK824" s="19"/>
      <c r="BL824" s="19"/>
      <c r="BM824" s="2"/>
      <c r="BN824" s="2"/>
      <c r="BO824" s="2"/>
      <c r="BP824" s="2"/>
      <c r="BQ824" s="2"/>
      <c r="BR824" s="2"/>
      <c r="BS824" s="2"/>
      <c r="BT824" s="2"/>
      <c r="BU824" s="2"/>
      <c r="BV824" s="2">
        <v>58.290930859024236</v>
      </c>
      <c r="BW824" s="9">
        <v>5.22</v>
      </c>
      <c r="BX824" s="2"/>
      <c r="BY824" s="2"/>
      <c r="BZ824" s="9"/>
      <c r="CA824" s="2"/>
      <c r="CB824" s="2"/>
      <c r="CC824" s="2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</row>
    <row r="825" spans="1:152" hidden="1" x14ac:dyDescent="0.45">
      <c r="A825" t="s">
        <v>131</v>
      </c>
      <c r="C825" s="1">
        <v>40313</v>
      </c>
      <c r="D825" s="2">
        <v>9</v>
      </c>
      <c r="E825" s="1" t="s">
        <v>196</v>
      </c>
      <c r="F825" t="s">
        <v>15</v>
      </c>
      <c r="G825" s="2">
        <v>165</v>
      </c>
      <c r="H825" t="s">
        <v>105</v>
      </c>
      <c r="I825" s="19">
        <v>6.9</v>
      </c>
      <c r="J825">
        <v>750</v>
      </c>
      <c r="K825" s="2">
        <f t="shared" si="11"/>
        <v>193.23671497584542</v>
      </c>
      <c r="L825" s="2"/>
      <c r="M825" s="9"/>
      <c r="N825" s="9"/>
      <c r="O825" s="9"/>
      <c r="P825" s="9"/>
      <c r="Q825" s="2"/>
      <c r="R825" s="2"/>
      <c r="S825" s="2"/>
      <c r="T825" s="2"/>
      <c r="U825" s="2"/>
      <c r="V825" s="2">
        <v>165</v>
      </c>
      <c r="W825" s="2"/>
      <c r="X825" s="9"/>
      <c r="Y825" s="9"/>
      <c r="Z825" s="9"/>
      <c r="AA825" s="9"/>
      <c r="AB825" s="9"/>
      <c r="AC825" s="2"/>
      <c r="AD825" s="9"/>
      <c r="AE825" s="9"/>
      <c r="AF825" s="2"/>
      <c r="AG825" s="9"/>
      <c r="AH825" s="9"/>
      <c r="AI825" s="9"/>
      <c r="AJ825" s="9"/>
      <c r="AK825" s="9"/>
      <c r="AL825" s="9"/>
      <c r="AM825" s="15"/>
      <c r="AN825" s="9"/>
      <c r="AO825" s="9"/>
      <c r="AP825" s="9"/>
      <c r="AQ825" s="2"/>
      <c r="AR825" s="2"/>
      <c r="AS825" s="2"/>
      <c r="AT825" s="2"/>
      <c r="AU825" s="2"/>
      <c r="AV825" s="2"/>
      <c r="AW825" s="2"/>
      <c r="AX825" s="9"/>
      <c r="AY825" s="2"/>
      <c r="AZ825" s="2"/>
      <c r="BA825" s="2"/>
      <c r="BB825" s="9"/>
      <c r="BC825" s="19"/>
      <c r="BD825" s="2"/>
      <c r="BE825" s="2"/>
      <c r="BF825" s="19"/>
      <c r="BG825" s="19"/>
      <c r="BH825" s="19"/>
      <c r="BI825" s="19"/>
      <c r="BJ825" s="19"/>
      <c r="BK825" s="19"/>
      <c r="BL825" s="19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9"/>
      <c r="BX825" s="2"/>
      <c r="BY825" s="2"/>
      <c r="BZ825" s="9"/>
      <c r="CA825" s="2"/>
      <c r="CB825" s="2"/>
      <c r="CC825" s="2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</row>
    <row r="826" spans="1:152" hidden="1" x14ac:dyDescent="0.45">
      <c r="A826" t="s">
        <v>131</v>
      </c>
      <c r="C826" s="1">
        <v>40337</v>
      </c>
      <c r="D826" s="2">
        <v>10</v>
      </c>
      <c r="E826" s="1" t="s">
        <v>97</v>
      </c>
      <c r="F826" t="s">
        <v>16</v>
      </c>
      <c r="G826" s="2">
        <v>189</v>
      </c>
      <c r="H826" t="s">
        <v>105</v>
      </c>
      <c r="I826" s="19">
        <v>6.9</v>
      </c>
      <c r="J826">
        <v>750</v>
      </c>
      <c r="K826" s="2">
        <f t="shared" si="11"/>
        <v>193.23671497584542</v>
      </c>
      <c r="L826" s="2"/>
      <c r="M826" s="9"/>
      <c r="N826" s="9"/>
      <c r="O826" s="9"/>
      <c r="P826" s="9"/>
      <c r="Q826" s="2"/>
      <c r="R826" s="2"/>
      <c r="S826" s="2"/>
      <c r="T826" s="2"/>
      <c r="U826" s="2"/>
      <c r="V826" s="2"/>
      <c r="W826" s="2"/>
      <c r="X826" s="9"/>
      <c r="Y826" s="9"/>
      <c r="Z826" s="9"/>
      <c r="AA826" s="9"/>
      <c r="AB826" s="9"/>
      <c r="AC826" s="2"/>
      <c r="AD826" s="9"/>
      <c r="AE826" s="9"/>
      <c r="AF826" s="2"/>
      <c r="AG826" s="9"/>
      <c r="AH826" s="9"/>
      <c r="AI826" s="9"/>
      <c r="AJ826" s="9"/>
      <c r="AK826" s="9"/>
      <c r="AL826" s="9"/>
      <c r="AM826" s="15"/>
      <c r="AN826" s="9"/>
      <c r="AO826" s="9"/>
      <c r="AP826" s="9"/>
      <c r="AQ826" s="2"/>
      <c r="AR826" s="2"/>
      <c r="AS826" s="2"/>
      <c r="AT826" s="2"/>
      <c r="AU826" s="2"/>
      <c r="AV826" s="2">
        <v>479.63365446181933</v>
      </c>
      <c r="AW826" s="2"/>
      <c r="AX826" s="9"/>
      <c r="AY826" s="2"/>
      <c r="AZ826" s="2"/>
      <c r="BA826" s="2"/>
      <c r="BB826" s="9"/>
      <c r="BC826" s="19">
        <v>42.304777160435791</v>
      </c>
      <c r="BD826" s="2">
        <v>202.90794870652726</v>
      </c>
      <c r="BE826" s="2"/>
      <c r="BF826" s="19">
        <v>8.9386761544725672</v>
      </c>
      <c r="BG826" s="19"/>
      <c r="BH826" s="19"/>
      <c r="BI826" s="19"/>
      <c r="BJ826" s="19"/>
      <c r="BK826" s="19"/>
      <c r="BL826" s="19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9"/>
      <c r="BX826" s="2"/>
      <c r="BY826" s="2"/>
      <c r="BZ826" s="9"/>
      <c r="CA826" s="2"/>
      <c r="CB826" s="2"/>
      <c r="CC826" s="2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</row>
    <row r="827" spans="1:152" hidden="1" x14ac:dyDescent="0.45">
      <c r="A827" t="s">
        <v>131</v>
      </c>
      <c r="C827" s="1">
        <v>40351</v>
      </c>
      <c r="D827" s="2"/>
      <c r="E827" s="1"/>
      <c r="G827" s="2">
        <v>203</v>
      </c>
      <c r="H827" t="s">
        <v>105</v>
      </c>
      <c r="I827" s="19">
        <v>6.9</v>
      </c>
      <c r="J827">
        <v>750</v>
      </c>
      <c r="K827" s="2">
        <f t="shared" si="11"/>
        <v>193.23671497584542</v>
      </c>
      <c r="L827" s="2"/>
      <c r="M827" s="9"/>
      <c r="N827" s="9"/>
      <c r="O827" s="9"/>
      <c r="P827" s="9"/>
      <c r="Q827" s="2"/>
      <c r="R827" s="2"/>
      <c r="S827" s="2"/>
      <c r="T827" s="2"/>
      <c r="U827" s="2"/>
      <c r="V827" s="2"/>
      <c r="W827" s="2"/>
      <c r="X827" s="9"/>
      <c r="Y827" s="9"/>
      <c r="Z827" s="9"/>
      <c r="AA827" s="9"/>
      <c r="AB827" s="9"/>
      <c r="AC827" s="2"/>
      <c r="AD827" s="9"/>
      <c r="AE827" s="9"/>
      <c r="AF827" s="2"/>
      <c r="AG827" s="9"/>
      <c r="AH827" s="9"/>
      <c r="AI827" s="9"/>
      <c r="AJ827" s="9"/>
      <c r="AK827" s="9"/>
      <c r="AL827" s="9"/>
      <c r="AM827" s="15"/>
      <c r="AN827" s="9"/>
      <c r="AO827" s="9"/>
      <c r="AP827" s="9"/>
      <c r="AQ827" s="2"/>
      <c r="AR827" s="2"/>
      <c r="AS827" s="2"/>
      <c r="AT827" s="2"/>
      <c r="AU827" s="2"/>
      <c r="AV827" s="2"/>
      <c r="AW827" s="2"/>
      <c r="AX827" s="9"/>
      <c r="AY827" s="2"/>
      <c r="AZ827" s="2"/>
      <c r="BA827" s="2"/>
      <c r="BB827" s="9"/>
      <c r="BC827" s="19"/>
      <c r="BD827" s="2"/>
      <c r="BE827" s="2"/>
      <c r="BF827" s="19"/>
      <c r="BG827" s="19"/>
      <c r="BH827" s="19"/>
      <c r="BI827" s="19"/>
      <c r="BJ827" s="19"/>
      <c r="BK827" s="19"/>
      <c r="BL827" s="19"/>
      <c r="BM827" s="2"/>
      <c r="BN827" s="2"/>
      <c r="BO827" s="2"/>
      <c r="BP827" s="2"/>
      <c r="BQ827" s="2"/>
      <c r="BR827" s="2"/>
      <c r="BS827" s="2"/>
      <c r="BT827" s="2"/>
      <c r="BU827" s="2"/>
      <c r="BV827" s="2">
        <v>100</v>
      </c>
      <c r="BW827" s="9">
        <v>4.5903529411764712</v>
      </c>
      <c r="BX827" s="2"/>
      <c r="BY827" s="2"/>
      <c r="BZ827" s="9"/>
      <c r="CA827" s="2"/>
      <c r="CB827" s="2"/>
      <c r="CC827" s="2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</row>
    <row r="828" spans="1:152" hidden="1" x14ac:dyDescent="0.45">
      <c r="A828" t="s">
        <v>138</v>
      </c>
      <c r="C828" s="1">
        <v>40148</v>
      </c>
      <c r="D828" s="2">
        <v>1</v>
      </c>
      <c r="E828" s="1" t="s">
        <v>198</v>
      </c>
      <c r="F828" s="6" t="s">
        <v>10</v>
      </c>
      <c r="G828" s="2">
        <v>0</v>
      </c>
      <c r="H828" t="s">
        <v>106</v>
      </c>
      <c r="I828" s="19">
        <v>6.9</v>
      </c>
      <c r="J828">
        <v>750</v>
      </c>
      <c r="K828" s="2">
        <f t="shared" si="11"/>
        <v>193.23671497584542</v>
      </c>
      <c r="L828" s="2"/>
      <c r="M828" s="9"/>
      <c r="N828" s="9"/>
      <c r="O828" s="9"/>
      <c r="P828" s="9"/>
      <c r="Q828" s="2"/>
      <c r="R828" s="2"/>
      <c r="S828" s="2"/>
      <c r="T828" s="2"/>
      <c r="U828" s="2"/>
      <c r="V828" s="2"/>
      <c r="W828" s="2"/>
      <c r="X828" s="9"/>
      <c r="Y828" s="9"/>
      <c r="Z828" s="9"/>
      <c r="AA828" s="9"/>
      <c r="AB828" s="9"/>
      <c r="AC828" s="2"/>
      <c r="AD828" s="9"/>
      <c r="AE828" s="9"/>
      <c r="AF828" s="2"/>
      <c r="AG828" s="9"/>
      <c r="AH828" s="9"/>
      <c r="AI828" s="9"/>
      <c r="AJ828" s="9"/>
      <c r="AK828" s="9"/>
      <c r="AL828" s="9"/>
      <c r="AM828" s="15"/>
      <c r="AN828" s="9"/>
      <c r="AO828" s="9"/>
      <c r="AP828" s="9"/>
      <c r="AQ828" s="2">
        <v>0</v>
      </c>
      <c r="AR828" s="2"/>
      <c r="AS828" s="2">
        <v>0</v>
      </c>
      <c r="AT828" s="2"/>
      <c r="AU828" s="2">
        <v>0</v>
      </c>
      <c r="AV828" s="2">
        <v>0</v>
      </c>
      <c r="AW828" s="2"/>
      <c r="AX828" s="9"/>
      <c r="AY828" s="2"/>
      <c r="AZ828" s="2"/>
      <c r="BA828" s="2"/>
      <c r="BB828" s="9"/>
      <c r="BC828" s="19"/>
      <c r="BD828" s="2"/>
      <c r="BE828" s="2"/>
      <c r="BF828" s="19"/>
      <c r="BG828" s="19"/>
      <c r="BH828" s="19"/>
      <c r="BI828" s="19"/>
      <c r="BJ828" s="19"/>
      <c r="BK828" s="19"/>
      <c r="BL828" s="19"/>
      <c r="BM828" s="2">
        <f>BN828+BO828+BP828+BU828</f>
        <v>0</v>
      </c>
      <c r="BN828" s="2">
        <v>0</v>
      </c>
      <c r="BO828" s="2">
        <v>0</v>
      </c>
      <c r="BP828" s="2">
        <v>0</v>
      </c>
      <c r="BQ828" s="2"/>
      <c r="BR828" s="2"/>
      <c r="BS828" s="2"/>
      <c r="BT828" s="2"/>
      <c r="BU828" s="2">
        <v>0</v>
      </c>
      <c r="BV828" s="2"/>
      <c r="BW828" s="9"/>
      <c r="BX828" s="2"/>
      <c r="BY828" s="2"/>
      <c r="BZ828" s="9"/>
      <c r="CA828" s="2"/>
      <c r="CB828" s="2"/>
      <c r="CC828" s="2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</row>
    <row r="829" spans="1:152" hidden="1" x14ac:dyDescent="0.45">
      <c r="A829" t="s">
        <v>138</v>
      </c>
      <c r="C829" s="1">
        <v>40173</v>
      </c>
      <c r="D829" s="2"/>
      <c r="E829" s="1"/>
      <c r="F829" s="6"/>
      <c r="G829" s="2">
        <v>25</v>
      </c>
      <c r="H829" t="s">
        <v>106</v>
      </c>
      <c r="I829" s="19">
        <v>6.9</v>
      </c>
      <c r="J829">
        <v>750</v>
      </c>
      <c r="K829" s="2">
        <f t="shared" si="11"/>
        <v>193.23671497584542</v>
      </c>
      <c r="L829" s="2"/>
      <c r="M829" s="9"/>
      <c r="N829" s="19">
        <v>5.95</v>
      </c>
      <c r="O829" s="19"/>
      <c r="P829" s="19"/>
      <c r="Q829" s="2"/>
      <c r="R829" s="2"/>
      <c r="S829" s="2"/>
      <c r="T829" s="2"/>
      <c r="U829" s="2"/>
      <c r="V829" s="2"/>
      <c r="W829" s="2"/>
      <c r="X829" s="9"/>
      <c r="Y829" s="9"/>
      <c r="Z829" s="9"/>
      <c r="AA829" s="9"/>
      <c r="AB829" s="9"/>
      <c r="AC829" s="2"/>
      <c r="AD829" s="9"/>
      <c r="AE829" s="9"/>
      <c r="AF829" s="2"/>
      <c r="AG829" s="9">
        <v>0.19759440789473687</v>
      </c>
      <c r="AH829" s="9"/>
      <c r="AI829" s="9"/>
      <c r="AJ829" s="9"/>
      <c r="AK829" s="9"/>
      <c r="AL829" s="9"/>
      <c r="AM829" s="15"/>
      <c r="AN829" s="9"/>
      <c r="AO829" s="9"/>
      <c r="AP829" s="9"/>
      <c r="AQ829" s="2">
        <v>0</v>
      </c>
      <c r="AR829" s="2"/>
      <c r="AS829" s="2">
        <v>0</v>
      </c>
      <c r="AT829" s="2"/>
      <c r="AU829" s="2">
        <v>0</v>
      </c>
      <c r="AV829" s="2">
        <v>0</v>
      </c>
      <c r="AW829" s="2"/>
      <c r="AX829" s="9"/>
      <c r="AY829" s="2"/>
      <c r="AZ829" s="2"/>
      <c r="BA829" s="2"/>
      <c r="BB829" s="9"/>
      <c r="BC829" s="19"/>
      <c r="BD829" s="2"/>
      <c r="BE829" s="2"/>
      <c r="BF829" s="19"/>
      <c r="BG829" s="19"/>
      <c r="BH829" s="19"/>
      <c r="BI829" s="19"/>
      <c r="BJ829" s="19"/>
      <c r="BK829" s="19"/>
      <c r="BL829" s="19"/>
      <c r="BM829" s="2">
        <f>BN829+BO829+BP829+BU829</f>
        <v>0</v>
      </c>
      <c r="BN829" s="2">
        <v>0</v>
      </c>
      <c r="BO829" s="2">
        <v>0</v>
      </c>
      <c r="BP829" s="2">
        <v>0</v>
      </c>
      <c r="BQ829" s="2"/>
      <c r="BR829" s="2"/>
      <c r="BS829" s="2"/>
      <c r="BT829" s="2"/>
      <c r="BU829" s="2">
        <v>0</v>
      </c>
      <c r="BV829" s="2"/>
      <c r="BW829" s="9"/>
      <c r="BX829" s="2"/>
      <c r="BY829" s="2"/>
      <c r="BZ829" s="9"/>
      <c r="CA829" s="2"/>
      <c r="CB829" s="2"/>
      <c r="CC829" s="2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</row>
    <row r="830" spans="1:152" hidden="1" x14ac:dyDescent="0.45">
      <c r="A830" t="s">
        <v>138</v>
      </c>
      <c r="C830" s="1">
        <v>40174</v>
      </c>
      <c r="D830" s="2">
        <v>4</v>
      </c>
      <c r="E830" t="s">
        <v>199</v>
      </c>
      <c r="F830" t="s">
        <v>12</v>
      </c>
      <c r="G830" s="2">
        <v>26</v>
      </c>
      <c r="H830" t="s">
        <v>106</v>
      </c>
      <c r="I830" s="19">
        <v>6.9</v>
      </c>
      <c r="J830">
        <v>750</v>
      </c>
      <c r="K830" s="2">
        <f t="shared" si="11"/>
        <v>193.23671497584542</v>
      </c>
      <c r="L830" s="2"/>
      <c r="M830" s="9"/>
      <c r="N830" s="9"/>
      <c r="O830" s="9"/>
      <c r="P830" s="9"/>
      <c r="Q830" s="2"/>
      <c r="R830" s="2">
        <v>26</v>
      </c>
      <c r="S830" s="2"/>
      <c r="T830" s="2"/>
      <c r="U830" s="2"/>
      <c r="V830" s="2"/>
      <c r="W830" s="2"/>
      <c r="X830" s="9"/>
      <c r="Y830" s="9"/>
      <c r="Z830" s="9"/>
      <c r="AA830" s="9"/>
      <c r="AB830" s="9"/>
      <c r="AC830" s="2"/>
      <c r="AD830" s="9"/>
      <c r="AE830" s="9"/>
      <c r="AF830" s="2"/>
      <c r="AG830" s="9"/>
      <c r="AH830" s="9"/>
      <c r="AI830" s="9"/>
      <c r="AJ830" s="9"/>
      <c r="AK830" s="9"/>
      <c r="AL830" s="9"/>
      <c r="AM830" s="15"/>
      <c r="AN830" s="9"/>
      <c r="AO830" s="9"/>
      <c r="AP830" s="9"/>
      <c r="AQ830" s="2"/>
      <c r="AR830" s="2"/>
      <c r="AS830" s="2"/>
      <c r="AT830" s="2"/>
      <c r="AU830" s="2"/>
      <c r="AV830" s="2"/>
      <c r="AW830" s="2"/>
      <c r="AX830" s="9"/>
      <c r="AY830" s="2"/>
      <c r="AZ830" s="2"/>
      <c r="BA830" s="2"/>
      <c r="BB830" s="9"/>
      <c r="BC830" s="19"/>
      <c r="BD830" s="2"/>
      <c r="BE830" s="2"/>
      <c r="BF830" s="19"/>
      <c r="BG830" s="19"/>
      <c r="BH830" s="19"/>
      <c r="BI830" s="19"/>
      <c r="BJ830" s="19"/>
      <c r="BK830" s="19"/>
      <c r="BL830" s="19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9"/>
      <c r="BX830" s="2"/>
      <c r="BY830" s="2"/>
      <c r="BZ830" s="9"/>
      <c r="CA830" s="2"/>
      <c r="CB830" s="2"/>
      <c r="CC830" s="2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</row>
    <row r="831" spans="1:152" hidden="1" x14ac:dyDescent="0.45">
      <c r="A831" t="s">
        <v>138</v>
      </c>
      <c r="C831" s="1">
        <v>40184</v>
      </c>
      <c r="D831" s="2"/>
      <c r="E831" s="1"/>
      <c r="G831" s="2">
        <v>36</v>
      </c>
      <c r="H831" t="s">
        <v>106</v>
      </c>
      <c r="I831" s="19">
        <v>6.9</v>
      </c>
      <c r="J831">
        <v>750</v>
      </c>
      <c r="K831" s="2">
        <f t="shared" si="11"/>
        <v>193.23671497584542</v>
      </c>
      <c r="L831" s="2"/>
      <c r="M831" s="9"/>
      <c r="N831" s="19">
        <v>11.45</v>
      </c>
      <c r="O831" s="19"/>
      <c r="P831" s="19"/>
      <c r="Q831" s="2"/>
      <c r="R831" s="2"/>
      <c r="S831" s="2"/>
      <c r="T831" s="2"/>
      <c r="U831" s="2"/>
      <c r="V831" s="2"/>
      <c r="W831" s="2"/>
      <c r="X831" s="9"/>
      <c r="Y831" s="9"/>
      <c r="Z831" s="9"/>
      <c r="AA831" s="9"/>
      <c r="AB831" s="9"/>
      <c r="AC831" s="2"/>
      <c r="AD831" s="9"/>
      <c r="AE831" s="9"/>
      <c r="AF831" s="2"/>
      <c r="AG831" s="9"/>
      <c r="AH831" s="9"/>
      <c r="AI831" s="9"/>
      <c r="AJ831" s="9"/>
      <c r="AK831" s="9"/>
      <c r="AL831" s="9"/>
      <c r="AM831" s="15"/>
      <c r="AN831" s="9"/>
      <c r="AO831" s="9"/>
      <c r="AP831" s="9"/>
      <c r="AQ831" s="2"/>
      <c r="AR831" s="2"/>
      <c r="AS831" s="2"/>
      <c r="AT831" s="2"/>
      <c r="AU831" s="2"/>
      <c r="AV831" s="2"/>
      <c r="AW831" s="2"/>
      <c r="AX831" s="9"/>
      <c r="AY831" s="2"/>
      <c r="AZ831" s="2"/>
      <c r="BA831" s="2"/>
      <c r="BB831" s="9"/>
      <c r="BC831" s="19"/>
      <c r="BD831" s="2"/>
      <c r="BE831" s="2"/>
      <c r="BF831" s="19"/>
      <c r="BG831" s="19"/>
      <c r="BH831" s="19"/>
      <c r="BI831" s="19"/>
      <c r="BJ831" s="19"/>
      <c r="BK831" s="19"/>
      <c r="BL831" s="19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9"/>
      <c r="BX831" s="2"/>
      <c r="BY831" s="2"/>
      <c r="BZ831" s="9"/>
      <c r="CA831" s="2"/>
      <c r="CB831" s="2"/>
      <c r="CC831" s="2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</row>
    <row r="832" spans="1:152" hidden="1" x14ac:dyDescent="0.45">
      <c r="A832" t="s">
        <v>138</v>
      </c>
      <c r="C832" s="1">
        <v>40189</v>
      </c>
      <c r="D832" s="2"/>
      <c r="E832" s="1"/>
      <c r="F832" s="6"/>
      <c r="G832" s="2">
        <v>41</v>
      </c>
      <c r="H832" t="s">
        <v>106</v>
      </c>
      <c r="I832" s="19">
        <v>6.9</v>
      </c>
      <c r="J832">
        <v>750</v>
      </c>
      <c r="K832" s="2">
        <f t="shared" si="11"/>
        <v>193.23671497584542</v>
      </c>
      <c r="L832" s="2"/>
      <c r="M832" s="9"/>
      <c r="N832" s="19">
        <v>12.2</v>
      </c>
      <c r="O832" s="19"/>
      <c r="P832" s="19"/>
      <c r="Q832" s="2"/>
      <c r="R832" s="2"/>
      <c r="S832" s="2"/>
      <c r="T832" s="2"/>
      <c r="U832" s="2"/>
      <c r="V832" s="2"/>
      <c r="W832" s="2"/>
      <c r="X832" s="9"/>
      <c r="Y832" s="9"/>
      <c r="Z832" s="9"/>
      <c r="AA832" s="9"/>
      <c r="AB832" s="9"/>
      <c r="AC832" s="2">
        <v>81.529016631011004</v>
      </c>
      <c r="AD832" s="9"/>
      <c r="AE832" s="9"/>
      <c r="AF832" s="2">
        <v>88.370416313204913</v>
      </c>
      <c r="AG832" s="9">
        <v>1.1924720756719311</v>
      </c>
      <c r="AH832" s="9"/>
      <c r="AI832" s="9"/>
      <c r="AJ832" s="9"/>
      <c r="AK832" s="9"/>
      <c r="AL832" s="9"/>
      <c r="AM832" s="15">
        <f>AG832/AF832</f>
        <v>1.3494018987593519E-2</v>
      </c>
      <c r="AN832" s="9"/>
      <c r="AO832" s="9"/>
      <c r="AP832" s="9"/>
      <c r="AQ832" s="2">
        <v>6.6491961801347887</v>
      </c>
      <c r="AR832" s="2"/>
      <c r="AS832" s="2">
        <v>0</v>
      </c>
      <c r="AT832" s="2"/>
      <c r="AU832" s="2">
        <v>0</v>
      </c>
      <c r="AV832" s="2">
        <v>0</v>
      </c>
      <c r="AW832" s="2">
        <v>6.6491961801347887</v>
      </c>
      <c r="AX832" s="9"/>
      <c r="AY832" s="2"/>
      <c r="AZ832" s="2">
        <f>AC832+AF832+AW832</f>
        <v>176.5486291243507</v>
      </c>
      <c r="BA832" s="2"/>
      <c r="BB832" s="9">
        <f>AW832/AZ832</f>
        <v>3.7662122969255557E-2</v>
      </c>
      <c r="BC832" s="19"/>
      <c r="BD832" s="2"/>
      <c r="BE832" s="2"/>
      <c r="BF832" s="19"/>
      <c r="BG832" s="19"/>
      <c r="BH832" s="19"/>
      <c r="BI832" s="19"/>
      <c r="BJ832" s="9">
        <f>AC832/AZ832</f>
        <v>0.46179354116415516</v>
      </c>
      <c r="BK832" s="9">
        <f>AF832/AZ832</f>
        <v>0.50054433586658931</v>
      </c>
      <c r="BL832" s="9">
        <f>AW832/AZ832</f>
        <v>3.7662122969255557E-2</v>
      </c>
      <c r="BM832" s="2">
        <f>BN832+BO832+BP832+BU832</f>
        <v>144.04152573091631</v>
      </c>
      <c r="BN832" s="2">
        <v>144.04152573091631</v>
      </c>
      <c r="BO832" s="2">
        <v>0</v>
      </c>
      <c r="BP832" s="2">
        <v>0</v>
      </c>
      <c r="BQ832" s="2"/>
      <c r="BR832" s="2"/>
      <c r="BS832" s="2"/>
      <c r="BT832" s="2"/>
      <c r="BU832" s="2">
        <v>0</v>
      </c>
      <c r="BV832" s="2"/>
      <c r="BW832" s="9"/>
      <c r="BX832" s="2"/>
      <c r="BY832" s="2"/>
      <c r="BZ832" s="9"/>
      <c r="CA832" s="2"/>
      <c r="CB832" s="2"/>
      <c r="CC832" s="2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</row>
    <row r="833" spans="1:152" hidden="1" x14ac:dyDescent="0.45">
      <c r="A833" t="s">
        <v>138</v>
      </c>
      <c r="C833" s="1">
        <v>40196</v>
      </c>
      <c r="D833" s="2">
        <v>4</v>
      </c>
      <c r="E833" t="s">
        <v>195</v>
      </c>
      <c r="F833" t="s">
        <v>13</v>
      </c>
      <c r="G833" s="2">
        <v>48</v>
      </c>
      <c r="H833" t="s">
        <v>106</v>
      </c>
      <c r="I833" s="19">
        <v>6.9</v>
      </c>
      <c r="J833">
        <v>750</v>
      </c>
      <c r="K833" s="2">
        <f t="shared" si="11"/>
        <v>193.23671497584542</v>
      </c>
      <c r="L833" s="2"/>
      <c r="M833" s="9"/>
      <c r="N833" s="9"/>
      <c r="O833" s="9"/>
      <c r="P833" s="9"/>
      <c r="Q833" s="2"/>
      <c r="R833" s="2"/>
      <c r="S833" s="2">
        <v>48</v>
      </c>
      <c r="T833" s="2"/>
      <c r="U833" s="2"/>
      <c r="V833" s="2"/>
      <c r="W833" s="2"/>
      <c r="X833" s="9"/>
      <c r="Y833" s="9"/>
      <c r="Z833" s="9"/>
      <c r="AA833" s="9"/>
      <c r="AB833" s="9"/>
      <c r="AC833" s="2">
        <v>139.63514750047233</v>
      </c>
      <c r="AD833" s="9"/>
      <c r="AE833" s="9"/>
      <c r="AF833" s="2">
        <v>125.36973442527069</v>
      </c>
      <c r="AG833" s="9">
        <v>1.3939224458003259</v>
      </c>
      <c r="AH833" s="9"/>
      <c r="AI833" s="9"/>
      <c r="AJ833" s="9"/>
      <c r="AK833" s="9"/>
      <c r="AL833" s="9"/>
      <c r="AM833" s="15">
        <f>AG833/AF833</f>
        <v>1.1118492451072416E-2</v>
      </c>
      <c r="AN833" s="9"/>
      <c r="AO833" s="9"/>
      <c r="AP833" s="9"/>
      <c r="AQ833" s="2">
        <v>23.477724420122328</v>
      </c>
      <c r="AR833" s="2"/>
      <c r="AS833" s="2">
        <v>0</v>
      </c>
      <c r="AT833" s="2"/>
      <c r="AU833" s="2">
        <v>0</v>
      </c>
      <c r="AV833" s="2">
        <v>0</v>
      </c>
      <c r="AW833" s="2">
        <v>23.477724420122328</v>
      </c>
      <c r="AX833" s="9"/>
      <c r="AY833" s="2"/>
      <c r="AZ833" s="2">
        <f>AC833+AF833+AW833</f>
        <v>288.48260634586535</v>
      </c>
      <c r="BA833" s="2"/>
      <c r="BB833" s="9">
        <f>AW833/AZ833</f>
        <v>8.1383500785397772E-2</v>
      </c>
      <c r="BC833" s="19"/>
      <c r="BD833" s="2"/>
      <c r="BE833" s="2"/>
      <c r="BF833" s="19"/>
      <c r="BG833" s="19"/>
      <c r="BH833" s="19"/>
      <c r="BI833" s="19"/>
      <c r="BJ833" s="9">
        <f>AC833/AZ833</f>
        <v>0.48403315981228356</v>
      </c>
      <c r="BK833" s="9">
        <f>AF833/AZ833</f>
        <v>0.43458333940231869</v>
      </c>
      <c r="BL833" s="9">
        <f>AW833/AZ833</f>
        <v>8.1383500785397772E-2</v>
      </c>
      <c r="BM833" s="2">
        <f>BN833+BO833+BP833+BU833</f>
        <v>234.93955373622117</v>
      </c>
      <c r="BN833" s="2">
        <v>234.93955373622117</v>
      </c>
      <c r="BO833" s="2">
        <v>0</v>
      </c>
      <c r="BP833" s="2">
        <v>0</v>
      </c>
      <c r="BQ833" s="2"/>
      <c r="BR833" s="2"/>
      <c r="BS833" s="2"/>
      <c r="BT833" s="2"/>
      <c r="BU833" s="2">
        <v>0</v>
      </c>
      <c r="BV833" s="2"/>
      <c r="BW833" s="9"/>
      <c r="BX833" s="2"/>
      <c r="BY833" s="2"/>
      <c r="BZ833" s="9"/>
      <c r="CA833" s="2"/>
      <c r="CB833" s="2"/>
      <c r="CC833" s="2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</row>
    <row r="834" spans="1:152" hidden="1" x14ac:dyDescent="0.45">
      <c r="A834" t="s">
        <v>138</v>
      </c>
      <c r="C834" s="1">
        <v>40197</v>
      </c>
      <c r="D834" s="2"/>
      <c r="E834" s="1"/>
      <c r="G834" s="2">
        <v>49</v>
      </c>
      <c r="H834" t="s">
        <v>106</v>
      </c>
      <c r="I834" s="19">
        <v>6.9</v>
      </c>
      <c r="J834">
        <v>750</v>
      </c>
      <c r="K834" s="2">
        <f t="shared" si="11"/>
        <v>193.23671497584542</v>
      </c>
      <c r="L834" s="2"/>
      <c r="M834" s="9"/>
      <c r="N834" s="19">
        <v>14.65</v>
      </c>
      <c r="O834" s="19"/>
      <c r="P834" s="19"/>
      <c r="Q834" s="2"/>
      <c r="R834" s="2"/>
      <c r="S834" s="2"/>
      <c r="T834" s="2"/>
      <c r="U834" s="2"/>
      <c r="V834" s="2"/>
      <c r="W834" s="2"/>
      <c r="X834" s="9"/>
      <c r="Y834" s="9"/>
      <c r="Z834" s="9"/>
      <c r="AA834" s="9"/>
      <c r="AB834" s="9"/>
      <c r="AC834" s="2"/>
      <c r="AD834" s="9"/>
      <c r="AE834" s="9"/>
      <c r="AF834" s="2"/>
      <c r="AG834" s="9"/>
      <c r="AH834" s="9"/>
      <c r="AI834" s="9"/>
      <c r="AJ834" s="9"/>
      <c r="AK834" s="9"/>
      <c r="AL834" s="9"/>
      <c r="AM834" s="15"/>
      <c r="AN834" s="9"/>
      <c r="AO834" s="9"/>
      <c r="AP834" s="9"/>
      <c r="AQ834" s="2"/>
      <c r="AR834" s="2"/>
      <c r="AS834" s="2"/>
      <c r="AT834" s="2"/>
      <c r="AU834" s="2"/>
      <c r="AV834" s="2"/>
      <c r="AW834" s="2"/>
      <c r="AX834" s="9"/>
      <c r="AY834" s="2"/>
      <c r="AZ834" s="2"/>
      <c r="BA834" s="2"/>
      <c r="BB834" s="9"/>
      <c r="BC834" s="19"/>
      <c r="BD834" s="2"/>
      <c r="BE834" s="2"/>
      <c r="BF834" s="19"/>
      <c r="BG834" s="19"/>
      <c r="BH834" s="19"/>
      <c r="BI834" s="19"/>
      <c r="BJ834" s="19"/>
      <c r="BK834" s="19"/>
      <c r="BL834" s="19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9"/>
      <c r="BX834" s="2"/>
      <c r="BY834" s="2"/>
      <c r="BZ834" s="9"/>
      <c r="CA834" s="2"/>
      <c r="CB834" s="2"/>
      <c r="CC834" s="2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</row>
    <row r="835" spans="1:152" hidden="1" x14ac:dyDescent="0.45">
      <c r="A835" t="s">
        <v>138</v>
      </c>
      <c r="C835" s="1">
        <v>40200</v>
      </c>
      <c r="D835" s="2"/>
      <c r="E835" s="1"/>
      <c r="G835" s="2">
        <v>52</v>
      </c>
      <c r="H835" t="s">
        <v>106</v>
      </c>
      <c r="I835" s="19">
        <v>6.9</v>
      </c>
      <c r="J835">
        <v>750</v>
      </c>
      <c r="K835" s="2">
        <f t="shared" si="11"/>
        <v>193.23671497584542</v>
      </c>
      <c r="L835" s="2"/>
      <c r="M835" s="9"/>
      <c r="N835" s="19">
        <v>15.8</v>
      </c>
      <c r="O835" s="19"/>
      <c r="P835" s="19"/>
      <c r="Q835" s="2"/>
      <c r="R835" s="2"/>
      <c r="S835" s="2"/>
      <c r="T835" s="2"/>
      <c r="U835" s="2"/>
      <c r="V835" s="2"/>
      <c r="W835" s="2"/>
      <c r="X835" s="9"/>
      <c r="Y835" s="9"/>
      <c r="Z835" s="9"/>
      <c r="AA835" s="9"/>
      <c r="AB835" s="9"/>
      <c r="AC835" s="2"/>
      <c r="AD835" s="9"/>
      <c r="AE835" s="9"/>
      <c r="AF835" s="2"/>
      <c r="AG835" s="9"/>
      <c r="AH835" s="9"/>
      <c r="AI835" s="9"/>
      <c r="AJ835" s="9"/>
      <c r="AK835" s="9"/>
      <c r="AL835" s="9"/>
      <c r="AM835" s="15"/>
      <c r="AN835" s="9"/>
      <c r="AO835" s="9"/>
      <c r="AP835" s="9"/>
      <c r="AQ835" s="2"/>
      <c r="AR835" s="2"/>
      <c r="AS835" s="2"/>
      <c r="AT835" s="2"/>
      <c r="AU835" s="2"/>
      <c r="AV835" s="2"/>
      <c r="AW835" s="2"/>
      <c r="AX835" s="9"/>
      <c r="AY835" s="2"/>
      <c r="AZ835" s="2"/>
      <c r="BA835" s="2"/>
      <c r="BB835" s="9"/>
      <c r="BC835" s="19"/>
      <c r="BD835" s="2"/>
      <c r="BE835" s="2"/>
      <c r="BF835" s="19"/>
      <c r="BG835" s="19"/>
      <c r="BH835" s="19"/>
      <c r="BI835" s="19"/>
      <c r="BJ835" s="19"/>
      <c r="BK835" s="19"/>
      <c r="BL835" s="19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9"/>
      <c r="BX835" s="2"/>
      <c r="BY835" s="2"/>
      <c r="BZ835" s="9"/>
      <c r="CA835" s="2"/>
      <c r="CB835" s="2"/>
      <c r="CC835" s="2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</row>
    <row r="836" spans="1:152" hidden="1" x14ac:dyDescent="0.45">
      <c r="A836" t="s">
        <v>138</v>
      </c>
      <c r="C836" s="1">
        <v>40211</v>
      </c>
      <c r="D836" s="2"/>
      <c r="E836" s="1"/>
      <c r="F836" s="6"/>
      <c r="G836" s="2">
        <v>63</v>
      </c>
      <c r="H836" t="s">
        <v>106</v>
      </c>
      <c r="I836" s="19">
        <v>6.9</v>
      </c>
      <c r="J836">
        <v>750</v>
      </c>
      <c r="K836" s="2">
        <f t="shared" si="11"/>
        <v>193.23671497584542</v>
      </c>
      <c r="L836" s="2"/>
      <c r="M836" s="9"/>
      <c r="N836" s="19">
        <v>18.5</v>
      </c>
      <c r="O836" s="19"/>
      <c r="P836" s="19"/>
      <c r="Q836" s="2"/>
      <c r="R836" s="2"/>
      <c r="S836" s="2"/>
      <c r="T836" s="2"/>
      <c r="U836" s="2"/>
      <c r="V836" s="2"/>
      <c r="W836" s="2"/>
      <c r="X836" s="9"/>
      <c r="Y836" s="9"/>
      <c r="Z836" s="9"/>
      <c r="AA836" s="9"/>
      <c r="AB836" s="9"/>
      <c r="AC836" s="2">
        <v>167.86540688982191</v>
      </c>
      <c r="AD836" s="9"/>
      <c r="AE836" s="9"/>
      <c r="AF836" s="2">
        <v>102.80277239546754</v>
      </c>
      <c r="AG836" s="9">
        <v>4.25926910627207</v>
      </c>
      <c r="AH836" s="9"/>
      <c r="AI836" s="9"/>
      <c r="AJ836" s="9"/>
      <c r="AK836" s="9"/>
      <c r="AL836" s="9"/>
      <c r="AM836" s="15">
        <f>AG836/AF836</f>
        <v>4.1431461496848274E-2</v>
      </c>
      <c r="AN836" s="9"/>
      <c r="AO836" s="9"/>
      <c r="AP836" s="9"/>
      <c r="AQ836" s="2">
        <v>21.032945299974191</v>
      </c>
      <c r="AR836" s="2"/>
      <c r="AS836" s="2">
        <v>14.888711869192637</v>
      </c>
      <c r="AT836" s="2"/>
      <c r="AU836" s="2">
        <v>0</v>
      </c>
      <c r="AV836" s="2">
        <v>0</v>
      </c>
      <c r="AW836" s="2">
        <v>35.921657169166828</v>
      </c>
      <c r="AX836" s="9"/>
      <c r="AY836" s="2"/>
      <c r="AZ836" s="2">
        <f>AC836+AF836+AW836</f>
        <v>306.5898364544563</v>
      </c>
      <c r="BA836" s="2"/>
      <c r="BB836" s="9">
        <f>AW836/AZ836</f>
        <v>0.11716519237748106</v>
      </c>
      <c r="BC836" s="19"/>
      <c r="BD836" s="2"/>
      <c r="BE836" s="2"/>
      <c r="BF836" s="19"/>
      <c r="BG836" s="19"/>
      <c r="BH836" s="19"/>
      <c r="BI836" s="19"/>
      <c r="BJ836" s="9">
        <f>AC836/AZ836</f>
        <v>0.54752436946734273</v>
      </c>
      <c r="BK836" s="9">
        <f>AF836/AZ836</f>
        <v>0.33531043815517614</v>
      </c>
      <c r="BL836" s="9">
        <f>AW836/AZ836</f>
        <v>0.11716519237748106</v>
      </c>
      <c r="BM836" s="2">
        <f>BN836+BO836+BP836+BU836</f>
        <v>346.87278028673416</v>
      </c>
      <c r="BN836" s="2">
        <v>313.39221912686867</v>
      </c>
      <c r="BO836" s="2">
        <v>33.480561159865502</v>
      </c>
      <c r="BP836" s="2">
        <v>0</v>
      </c>
      <c r="BQ836" s="2"/>
      <c r="BR836" s="2"/>
      <c r="BS836" s="2"/>
      <c r="BT836" s="2"/>
      <c r="BU836" s="2">
        <v>0</v>
      </c>
      <c r="BV836" s="2"/>
      <c r="BW836" s="9"/>
      <c r="BX836" s="2"/>
      <c r="BY836" s="2"/>
      <c r="BZ836" s="9"/>
      <c r="CA836" s="2"/>
      <c r="CB836" s="2"/>
      <c r="CC836" s="2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</row>
    <row r="837" spans="1:152" hidden="1" x14ac:dyDescent="0.45">
      <c r="A837" t="s">
        <v>138</v>
      </c>
      <c r="C837" s="1">
        <v>40217</v>
      </c>
      <c r="D837" s="2"/>
      <c r="E837" s="1"/>
      <c r="G837" s="2">
        <v>69</v>
      </c>
      <c r="H837" t="s">
        <v>106</v>
      </c>
      <c r="I837" s="19">
        <v>6.9</v>
      </c>
      <c r="J837">
        <v>750</v>
      </c>
      <c r="K837" s="2">
        <f t="shared" si="11"/>
        <v>193.23671497584542</v>
      </c>
      <c r="L837" s="2"/>
      <c r="M837" s="9"/>
      <c r="N837" s="19">
        <v>20.350000000000001</v>
      </c>
      <c r="O837" s="19"/>
      <c r="P837" s="19"/>
      <c r="Q837" s="2"/>
      <c r="R837" s="2"/>
      <c r="S837" s="2"/>
      <c r="T837" s="2"/>
      <c r="U837" s="2"/>
      <c r="V837" s="2"/>
      <c r="W837" s="2"/>
      <c r="X837" s="9"/>
      <c r="Y837" s="9"/>
      <c r="Z837" s="9"/>
      <c r="AA837" s="9"/>
      <c r="AB837" s="9"/>
      <c r="AC837" s="2"/>
      <c r="AD837" s="9"/>
      <c r="AE837" s="9"/>
      <c r="AF837" s="2"/>
      <c r="AG837" s="9"/>
      <c r="AH837" s="9"/>
      <c r="AI837" s="9"/>
      <c r="AJ837" s="9"/>
      <c r="AK837" s="9"/>
      <c r="AL837" s="9"/>
      <c r="AM837" s="15"/>
      <c r="AN837" s="9"/>
      <c r="AO837" s="9"/>
      <c r="AP837" s="9"/>
      <c r="AQ837" s="2"/>
      <c r="AR837" s="2"/>
      <c r="AS837" s="2"/>
      <c r="AT837" s="2"/>
      <c r="AU837" s="2"/>
      <c r="AV837" s="2"/>
      <c r="AW837" s="2"/>
      <c r="AX837" s="9"/>
      <c r="AY837" s="2"/>
      <c r="AZ837" s="2"/>
      <c r="BA837" s="2"/>
      <c r="BB837" s="9"/>
      <c r="BC837" s="19"/>
      <c r="BD837" s="2"/>
      <c r="BE837" s="2"/>
      <c r="BF837" s="19"/>
      <c r="BG837" s="19"/>
      <c r="BH837" s="19"/>
      <c r="BI837" s="19"/>
      <c r="BJ837" s="19"/>
      <c r="BK837" s="19"/>
      <c r="BL837" s="19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9"/>
      <c r="BX837" s="2"/>
      <c r="BY837" s="2"/>
      <c r="BZ837" s="9"/>
      <c r="CA837" s="2"/>
      <c r="CB837" s="2"/>
      <c r="CC837" s="2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</row>
    <row r="838" spans="1:152" hidden="1" x14ac:dyDescent="0.45">
      <c r="A838" t="s">
        <v>138</v>
      </c>
      <c r="C838" s="1">
        <v>40225</v>
      </c>
      <c r="D838" s="2"/>
      <c r="E838" s="1"/>
      <c r="G838" s="2">
        <v>77</v>
      </c>
      <c r="H838" t="s">
        <v>106</v>
      </c>
      <c r="I838" s="19">
        <v>6.9</v>
      </c>
      <c r="J838">
        <v>750</v>
      </c>
      <c r="K838" s="2">
        <f t="shared" si="11"/>
        <v>193.23671497584542</v>
      </c>
      <c r="L838" s="2"/>
      <c r="M838" s="9"/>
      <c r="N838" s="19">
        <v>22.95</v>
      </c>
      <c r="O838" s="19"/>
      <c r="P838" s="19"/>
      <c r="Q838" s="2"/>
      <c r="R838" s="2"/>
      <c r="S838" s="2"/>
      <c r="T838" s="2"/>
      <c r="U838" s="2"/>
      <c r="V838" s="2"/>
      <c r="W838" s="2"/>
      <c r="X838" s="9"/>
      <c r="Y838" s="9"/>
      <c r="Z838" s="9"/>
      <c r="AA838" s="9"/>
      <c r="AB838" s="9"/>
      <c r="AC838" s="2"/>
      <c r="AD838" s="9"/>
      <c r="AE838" s="9"/>
      <c r="AF838" s="2"/>
      <c r="AG838" s="9"/>
      <c r="AH838" s="9"/>
      <c r="AI838" s="9"/>
      <c r="AJ838" s="9"/>
      <c r="AK838" s="9"/>
      <c r="AL838" s="9"/>
      <c r="AM838" s="15"/>
      <c r="AN838" s="9"/>
      <c r="AO838" s="9"/>
      <c r="AP838" s="9"/>
      <c r="AQ838" s="2"/>
      <c r="AR838" s="2"/>
      <c r="AS838" s="2"/>
      <c r="AT838" s="2"/>
      <c r="AU838" s="2"/>
      <c r="AV838" s="2"/>
      <c r="AW838" s="2"/>
      <c r="AX838" s="9"/>
      <c r="AY838" s="2"/>
      <c r="AZ838" s="2"/>
      <c r="BA838" s="2"/>
      <c r="BB838" s="9"/>
      <c r="BC838" s="19"/>
      <c r="BD838" s="2"/>
      <c r="BE838" s="2"/>
      <c r="BF838" s="19"/>
      <c r="BG838" s="19"/>
      <c r="BH838" s="19"/>
      <c r="BI838" s="19"/>
      <c r="BJ838" s="19"/>
      <c r="BK838" s="19"/>
      <c r="BL838" s="19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9"/>
      <c r="BX838" s="2"/>
      <c r="BY838" s="2"/>
      <c r="BZ838" s="9"/>
      <c r="CA838" s="2"/>
      <c r="CB838" s="2"/>
      <c r="CC838" s="2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</row>
    <row r="839" spans="1:152" hidden="1" x14ac:dyDescent="0.45">
      <c r="A839" t="s">
        <v>138</v>
      </c>
      <c r="C839" s="1">
        <v>40226</v>
      </c>
      <c r="D839" s="2"/>
      <c r="E839" s="1"/>
      <c r="F839" s="6"/>
      <c r="G839" s="2">
        <v>78</v>
      </c>
      <c r="H839" t="s">
        <v>106</v>
      </c>
      <c r="I839" s="19">
        <v>6.9</v>
      </c>
      <c r="J839">
        <v>750</v>
      </c>
      <c r="K839" s="2">
        <f t="shared" si="11"/>
        <v>193.23671497584542</v>
      </c>
      <c r="L839" s="2"/>
      <c r="M839" s="9"/>
      <c r="N839" s="9"/>
      <c r="O839" s="9"/>
      <c r="P839" s="9"/>
      <c r="Q839" s="2"/>
      <c r="R839" s="2"/>
      <c r="S839" s="2"/>
      <c r="T839" s="2"/>
      <c r="U839" s="2"/>
      <c r="V839" s="2"/>
      <c r="W839" s="2"/>
      <c r="X839" s="9"/>
      <c r="Y839" s="9"/>
      <c r="Z839" s="9"/>
      <c r="AA839" s="9"/>
      <c r="AB839" s="9"/>
      <c r="AC839" s="2">
        <v>391.86038864815839</v>
      </c>
      <c r="AD839" s="9"/>
      <c r="AE839" s="9"/>
      <c r="AF839" s="2">
        <v>220.65407982675242</v>
      </c>
      <c r="AG839" s="9">
        <v>3.6721896645859253</v>
      </c>
      <c r="AH839" s="9"/>
      <c r="AI839" s="9"/>
      <c r="AJ839" s="9"/>
      <c r="AK839" s="9"/>
      <c r="AL839" s="9"/>
      <c r="AM839" s="15">
        <f>AG839/AF839</f>
        <v>1.6642292168217158E-2</v>
      </c>
      <c r="AN839" s="9"/>
      <c r="AO839" s="9"/>
      <c r="AP839" s="9"/>
      <c r="AQ839" s="2">
        <v>6.0732833434911679</v>
      </c>
      <c r="AR839" s="2"/>
      <c r="AS839" s="2">
        <v>157.92605062067375</v>
      </c>
      <c r="AT839" s="2"/>
      <c r="AU839" s="2">
        <v>0</v>
      </c>
      <c r="AV839" s="2">
        <v>0</v>
      </c>
      <c r="AW839" s="2">
        <v>163.99933396416492</v>
      </c>
      <c r="AX839" s="9"/>
      <c r="AY839" s="2"/>
      <c r="AZ839" s="2">
        <f>AC839+AF839+AW839</f>
        <v>776.51380243907579</v>
      </c>
      <c r="BA839" s="2"/>
      <c r="BB839" s="9">
        <f>AW839/AZ839</f>
        <v>0.21119950920258379</v>
      </c>
      <c r="BC839" s="19"/>
      <c r="BD839" s="2"/>
      <c r="BE839" s="2"/>
      <c r="BF839" s="19"/>
      <c r="BG839" s="19"/>
      <c r="BH839" s="19"/>
      <c r="BI839" s="19"/>
      <c r="BJ839" s="9">
        <f>AC839/AZ839</f>
        <v>0.50464059675089057</v>
      </c>
      <c r="BK839" s="9">
        <f>AF839/AZ839</f>
        <v>0.28415989404652553</v>
      </c>
      <c r="BL839" s="9">
        <f>AW839/AZ839</f>
        <v>0.21119950920258379</v>
      </c>
      <c r="BM839" s="2">
        <f>BN839+BO839+BP839+BU839</f>
        <v>205.91448620325963</v>
      </c>
      <c r="BN839" s="2">
        <v>111.88947118473769</v>
      </c>
      <c r="BO839" s="2">
        <v>94.025015018521927</v>
      </c>
      <c r="BP839" s="2">
        <v>0</v>
      </c>
      <c r="BQ839" s="2"/>
      <c r="BR839" s="2"/>
      <c r="BS839" s="2"/>
      <c r="BT839" s="2"/>
      <c r="BU839" s="2">
        <v>0</v>
      </c>
      <c r="BV839" s="2"/>
      <c r="BW839" s="9"/>
      <c r="BX839" s="2"/>
      <c r="BY839" s="2"/>
      <c r="BZ839" s="9"/>
      <c r="CA839" s="2"/>
      <c r="CB839" s="2"/>
      <c r="CC839" s="2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</row>
    <row r="840" spans="1:152" hidden="1" x14ac:dyDescent="0.45">
      <c r="A840" t="s">
        <v>138</v>
      </c>
      <c r="C840" s="1">
        <v>40233</v>
      </c>
      <c r="D840" s="2"/>
      <c r="E840" s="1"/>
      <c r="G840" s="2">
        <v>85</v>
      </c>
      <c r="H840" t="s">
        <v>106</v>
      </c>
      <c r="I840" s="19">
        <v>6.9</v>
      </c>
      <c r="J840">
        <v>750</v>
      </c>
      <c r="K840" s="2">
        <f t="shared" si="11"/>
        <v>193.23671497584542</v>
      </c>
      <c r="L840" s="2"/>
      <c r="M840" s="9"/>
      <c r="N840" s="19">
        <v>24.3</v>
      </c>
      <c r="O840" s="19"/>
      <c r="P840" s="19"/>
      <c r="Q840" s="2"/>
      <c r="R840" s="2"/>
      <c r="S840" s="2"/>
      <c r="T840" s="2"/>
      <c r="U840" s="2"/>
      <c r="V840" s="2"/>
      <c r="W840" s="2"/>
      <c r="X840" s="9"/>
      <c r="Y840" s="9"/>
      <c r="Z840" s="9"/>
      <c r="AA840" s="9"/>
      <c r="AB840" s="9"/>
      <c r="AC840" s="2"/>
      <c r="AD840" s="9"/>
      <c r="AE840" s="9"/>
      <c r="AF840" s="2"/>
      <c r="AG840" s="9"/>
      <c r="AH840" s="9"/>
      <c r="AI840" s="9"/>
      <c r="AJ840" s="9"/>
      <c r="AK840" s="9"/>
      <c r="AL840" s="9"/>
      <c r="AM840" s="15"/>
      <c r="AN840" s="9"/>
      <c r="AO840" s="9"/>
      <c r="AP840" s="9"/>
      <c r="AQ840" s="2"/>
      <c r="AR840" s="2"/>
      <c r="AS840" s="2"/>
      <c r="AT840" s="2"/>
      <c r="AU840" s="2"/>
      <c r="AV840" s="2"/>
      <c r="AW840" s="2"/>
      <c r="AX840" s="9"/>
      <c r="AY840" s="2"/>
      <c r="AZ840" s="2"/>
      <c r="BA840" s="2"/>
      <c r="BB840" s="9"/>
      <c r="BC840" s="19"/>
      <c r="BD840" s="2"/>
      <c r="BE840" s="2"/>
      <c r="BF840" s="19"/>
      <c r="BG840" s="19"/>
      <c r="BH840" s="19"/>
      <c r="BI840" s="19"/>
      <c r="BJ840" s="19"/>
      <c r="BK840" s="19"/>
      <c r="BL840" s="19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9"/>
      <c r="BX840" s="2"/>
      <c r="BY840" s="2"/>
      <c r="BZ840" s="9"/>
      <c r="CA840" s="2"/>
      <c r="CB840" s="2"/>
      <c r="CC840" s="2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</row>
    <row r="841" spans="1:152" hidden="1" x14ac:dyDescent="0.45">
      <c r="A841" t="s">
        <v>138</v>
      </c>
      <c r="C841" s="1">
        <v>40240</v>
      </c>
      <c r="D841" s="2">
        <v>6</v>
      </c>
      <c r="E841" s="1" t="s">
        <v>229</v>
      </c>
      <c r="F841" t="s">
        <v>78</v>
      </c>
      <c r="G841" s="2">
        <v>92</v>
      </c>
      <c r="H841" t="s">
        <v>106</v>
      </c>
      <c r="I841" s="19">
        <v>6.9</v>
      </c>
      <c r="J841">
        <v>750</v>
      </c>
      <c r="K841" s="2">
        <f t="shared" si="11"/>
        <v>193.23671497584542</v>
      </c>
      <c r="L841" s="2"/>
      <c r="M841" s="9"/>
      <c r="N841" s="9"/>
      <c r="O841" s="9"/>
      <c r="P841" s="9"/>
      <c r="Q841" s="2"/>
      <c r="R841" s="2"/>
      <c r="S841" s="2"/>
      <c r="T841" s="2"/>
      <c r="U841" s="2"/>
      <c r="V841" s="2"/>
      <c r="W841" s="2"/>
      <c r="X841" s="9"/>
      <c r="Y841" s="9"/>
      <c r="Z841" s="9"/>
      <c r="AA841" s="9"/>
      <c r="AB841" s="9"/>
      <c r="AC841" s="2"/>
      <c r="AD841" s="9"/>
      <c r="AE841" s="9"/>
      <c r="AF841" s="2"/>
      <c r="AG841" s="9"/>
      <c r="AH841" s="9"/>
      <c r="AI841" s="9"/>
      <c r="AJ841" s="9"/>
      <c r="AK841" s="9"/>
      <c r="AL841" s="9"/>
      <c r="AM841" s="15"/>
      <c r="AN841" s="9"/>
      <c r="AO841" s="9"/>
      <c r="AP841" s="9"/>
      <c r="AQ841" s="2"/>
      <c r="AR841" s="2"/>
      <c r="AS841" s="2"/>
      <c r="AT841" s="2"/>
      <c r="AU841" s="2"/>
      <c r="AV841" s="2"/>
      <c r="AW841" s="2"/>
      <c r="AX841" s="9"/>
      <c r="AY841" s="2"/>
      <c r="AZ841" s="2"/>
      <c r="BA841" s="2"/>
      <c r="BB841" s="9"/>
      <c r="BC841" s="19"/>
      <c r="BD841" s="2"/>
      <c r="BE841" s="2"/>
      <c r="BF841" s="19"/>
      <c r="BG841" s="19"/>
      <c r="BH841" s="19"/>
      <c r="BI841" s="19"/>
      <c r="BJ841" s="19"/>
      <c r="BK841" s="19"/>
      <c r="BL841" s="19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9"/>
      <c r="BX841" s="2"/>
      <c r="BY841" s="2"/>
      <c r="BZ841" s="9"/>
      <c r="CA841" s="2"/>
      <c r="CB841" s="2"/>
      <c r="CC841" s="2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</row>
    <row r="842" spans="1:152" hidden="1" x14ac:dyDescent="0.45">
      <c r="A842" t="s">
        <v>138</v>
      </c>
      <c r="C842" s="1">
        <v>40246</v>
      </c>
      <c r="D842" s="2">
        <v>8</v>
      </c>
      <c r="E842" t="s">
        <v>197</v>
      </c>
      <c r="F842" t="s">
        <v>14</v>
      </c>
      <c r="G842" s="2">
        <v>98</v>
      </c>
      <c r="H842" t="s">
        <v>106</v>
      </c>
      <c r="I842" s="19">
        <v>6.9</v>
      </c>
      <c r="J842">
        <v>750</v>
      </c>
      <c r="K842" s="2">
        <f t="shared" si="11"/>
        <v>193.23671497584542</v>
      </c>
      <c r="L842" s="2"/>
      <c r="M842" s="9"/>
      <c r="N842" s="9"/>
      <c r="O842" s="9"/>
      <c r="P842" s="9"/>
      <c r="Q842" s="2"/>
      <c r="R842" s="2"/>
      <c r="S842" s="2"/>
      <c r="T842" s="2"/>
      <c r="U842" s="2">
        <v>98</v>
      </c>
      <c r="V842" s="2"/>
      <c r="W842" s="2"/>
      <c r="X842" s="9"/>
      <c r="Y842" s="9"/>
      <c r="Z842" s="9"/>
      <c r="AA842" s="9"/>
      <c r="AB842" s="9"/>
      <c r="AC842" s="2"/>
      <c r="AD842" s="9"/>
      <c r="AE842" s="9"/>
      <c r="AF842" s="2"/>
      <c r="AG842" s="9"/>
      <c r="AH842" s="9"/>
      <c r="AI842" s="9"/>
      <c r="AJ842" s="9"/>
      <c r="AK842" s="9"/>
      <c r="AL842" s="9"/>
      <c r="AM842" s="15"/>
      <c r="AN842" s="9"/>
      <c r="AO842" s="9"/>
      <c r="AP842" s="9"/>
      <c r="AQ842" s="2"/>
      <c r="AR842" s="2"/>
      <c r="AS842" s="2"/>
      <c r="AT842" s="2"/>
      <c r="AU842" s="2"/>
      <c r="AV842" s="2"/>
      <c r="AW842" s="2"/>
      <c r="AX842" s="9"/>
      <c r="AY842" s="2"/>
      <c r="AZ842" s="2"/>
      <c r="BA842" s="2"/>
      <c r="BB842" s="9"/>
      <c r="BC842" s="19"/>
      <c r="BD842" s="2"/>
      <c r="BE842" s="2"/>
      <c r="BF842" s="19"/>
      <c r="BG842" s="19"/>
      <c r="BH842" s="19"/>
      <c r="BI842" s="19"/>
      <c r="BJ842" s="19"/>
      <c r="BK842" s="19"/>
      <c r="BL842" s="19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9"/>
      <c r="BX842" s="2"/>
      <c r="BY842" s="2"/>
      <c r="BZ842" s="9"/>
      <c r="CA842" s="2"/>
      <c r="CB842" s="2"/>
      <c r="CC842" s="2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</row>
    <row r="843" spans="1:152" hidden="1" x14ac:dyDescent="0.45">
      <c r="A843" t="s">
        <v>138</v>
      </c>
      <c r="C843" s="1">
        <v>40247</v>
      </c>
      <c r="D843" s="2"/>
      <c r="E843" s="1"/>
      <c r="F843" s="6"/>
      <c r="G843" s="2">
        <v>99</v>
      </c>
      <c r="H843" t="s">
        <v>106</v>
      </c>
      <c r="I843" s="19">
        <v>6.9</v>
      </c>
      <c r="J843">
        <v>750</v>
      </c>
      <c r="K843" s="2">
        <f t="shared" si="11"/>
        <v>193.23671497584542</v>
      </c>
      <c r="L843" s="2"/>
      <c r="M843" s="9"/>
      <c r="N843" s="19">
        <v>27.05</v>
      </c>
      <c r="O843" s="19"/>
      <c r="P843" s="19"/>
      <c r="Q843" s="2"/>
      <c r="R843" s="2"/>
      <c r="S843" s="2"/>
      <c r="T843" s="2"/>
      <c r="U843" s="2"/>
      <c r="V843" s="2"/>
      <c r="W843" s="2"/>
      <c r="X843" s="9"/>
      <c r="Y843" s="9"/>
      <c r="Z843" s="9"/>
      <c r="AA843" s="9"/>
      <c r="AB843" s="9"/>
      <c r="AC843" s="2">
        <v>464.74974236388698</v>
      </c>
      <c r="AD843" s="9"/>
      <c r="AE843" s="9"/>
      <c r="AF843" s="2">
        <v>169.25768844836523</v>
      </c>
      <c r="AG843" s="9">
        <v>2.4876075087775242</v>
      </c>
      <c r="AH843" s="9"/>
      <c r="AI843" s="9"/>
      <c r="AJ843" s="9"/>
      <c r="AK843" s="9"/>
      <c r="AL843" s="9"/>
      <c r="AM843" s="15">
        <f>AG843/AF843</f>
        <v>1.4697161065958956E-2</v>
      </c>
      <c r="AN843" s="9"/>
      <c r="AO843" s="9"/>
      <c r="AP843" s="9"/>
      <c r="AQ843" s="2">
        <v>2.4451014230659833</v>
      </c>
      <c r="AR843" s="2"/>
      <c r="AS843" s="2">
        <v>397.24532784996848</v>
      </c>
      <c r="AT843" s="2"/>
      <c r="AU843" s="2">
        <v>0.5411915550465568</v>
      </c>
      <c r="AV843" s="2">
        <v>0</v>
      </c>
      <c r="AW843" s="2">
        <v>400.23162082808096</v>
      </c>
      <c r="AX843" s="9"/>
      <c r="AY843" s="2"/>
      <c r="AZ843" s="2">
        <f>AC843+AF843+AW843</f>
        <v>1034.2390516403332</v>
      </c>
      <c r="BA843" s="2"/>
      <c r="BB843" s="9">
        <f>AW843/AZ843</f>
        <v>0.386981733278493</v>
      </c>
      <c r="BC843" s="19"/>
      <c r="BD843" s="2"/>
      <c r="BE843" s="2"/>
      <c r="BF843" s="19"/>
      <c r="BG843" s="19"/>
      <c r="BH843" s="19"/>
      <c r="BI843" s="19"/>
      <c r="BJ843" s="9">
        <f>AC843/AZ843</f>
        <v>0.44936394697800319</v>
      </c>
      <c r="BK843" s="9">
        <f>AF843/AZ843</f>
        <v>0.16365431974350381</v>
      </c>
      <c r="BL843" s="9">
        <f>AW843/AZ843</f>
        <v>0.386981733278493</v>
      </c>
      <c r="BM843" s="2">
        <f>BN843+BO843+BP843+BU843</f>
        <v>145.00909627301257</v>
      </c>
      <c r="BN843" s="2">
        <v>33.345739903511728</v>
      </c>
      <c r="BO843" s="2">
        <v>106.43118889641177</v>
      </c>
      <c r="BP843" s="2">
        <v>0</v>
      </c>
      <c r="BQ843" s="2"/>
      <c r="BR843" s="2"/>
      <c r="BS843" s="2"/>
      <c r="BT843" s="2"/>
      <c r="BU843" s="2">
        <v>5.2321674730890777</v>
      </c>
      <c r="BV843" s="2"/>
      <c r="BW843" s="9"/>
      <c r="BX843" s="2"/>
      <c r="BY843" s="2"/>
      <c r="BZ843" s="9"/>
      <c r="CA843" s="2"/>
      <c r="CB843" s="2"/>
      <c r="CC843" s="2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</row>
    <row r="844" spans="1:152" hidden="1" x14ac:dyDescent="0.45">
      <c r="A844" t="s">
        <v>138</v>
      </c>
      <c r="C844" s="1">
        <v>40262</v>
      </c>
      <c r="D844" s="2"/>
      <c r="E844" s="1"/>
      <c r="G844" s="2">
        <v>114</v>
      </c>
      <c r="H844" t="s">
        <v>106</v>
      </c>
      <c r="I844" s="19">
        <v>6.9</v>
      </c>
      <c r="J844">
        <v>750</v>
      </c>
      <c r="K844" s="2">
        <f t="shared" si="11"/>
        <v>193.23671497584542</v>
      </c>
      <c r="L844" s="2"/>
      <c r="M844" s="9"/>
      <c r="N844" s="19">
        <v>29.1</v>
      </c>
      <c r="O844" s="19"/>
      <c r="P844" s="19"/>
      <c r="Q844" s="2"/>
      <c r="R844" s="2"/>
      <c r="S844" s="2"/>
      <c r="T844" s="2"/>
      <c r="U844" s="2"/>
      <c r="V844" s="2"/>
      <c r="W844" s="2"/>
      <c r="X844" s="9"/>
      <c r="Y844" s="9"/>
      <c r="Z844" s="9"/>
      <c r="AA844" s="9"/>
      <c r="AB844" s="9"/>
      <c r="AC844" s="2"/>
      <c r="AD844" s="9"/>
      <c r="AE844" s="9"/>
      <c r="AF844" s="2"/>
      <c r="AG844" s="9"/>
      <c r="AH844" s="9"/>
      <c r="AI844" s="9"/>
      <c r="AJ844" s="9"/>
      <c r="AK844" s="9"/>
      <c r="AL844" s="9"/>
      <c r="AM844" s="15"/>
      <c r="AN844" s="9"/>
      <c r="AO844" s="9"/>
      <c r="AP844" s="9"/>
      <c r="AQ844" s="2"/>
      <c r="AR844" s="2"/>
      <c r="AS844" s="2"/>
      <c r="AT844" s="2"/>
      <c r="AU844" s="2"/>
      <c r="AV844" s="2"/>
      <c r="AW844" s="2"/>
      <c r="AX844" s="9"/>
      <c r="AY844" s="2"/>
      <c r="AZ844" s="2"/>
      <c r="BA844" s="2"/>
      <c r="BB844" s="9"/>
      <c r="BC844" s="19"/>
      <c r="BD844" s="2"/>
      <c r="BE844" s="2"/>
      <c r="BF844" s="19"/>
      <c r="BG844" s="19"/>
      <c r="BH844" s="19"/>
      <c r="BI844" s="19"/>
      <c r="BJ844" s="19"/>
      <c r="BK844" s="19"/>
      <c r="BL844" s="19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9"/>
      <c r="BX844" s="2"/>
      <c r="BY844" s="2"/>
      <c r="BZ844" s="9"/>
      <c r="CA844" s="2"/>
      <c r="CB844" s="2"/>
      <c r="CC844" s="2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</row>
    <row r="845" spans="1:152" hidden="1" x14ac:dyDescent="0.45">
      <c r="A845" t="s">
        <v>138</v>
      </c>
      <c r="C845" s="1">
        <v>40263</v>
      </c>
      <c r="D845" s="2"/>
      <c r="E845" s="1"/>
      <c r="G845" s="2">
        <v>115</v>
      </c>
      <c r="H845" t="s">
        <v>106</v>
      </c>
      <c r="I845" s="19">
        <v>6.9</v>
      </c>
      <c r="J845">
        <v>750</v>
      </c>
      <c r="K845" s="2">
        <f t="shared" si="11"/>
        <v>193.23671497584542</v>
      </c>
      <c r="L845" s="2"/>
      <c r="M845" s="9"/>
      <c r="N845" s="9"/>
      <c r="O845" s="9"/>
      <c r="P845" s="9"/>
      <c r="Q845" s="2"/>
      <c r="R845" s="2"/>
      <c r="S845" s="2"/>
      <c r="T845" s="2"/>
      <c r="U845" s="2"/>
      <c r="V845" s="2"/>
      <c r="W845" s="2"/>
      <c r="X845" s="9"/>
      <c r="Y845" s="9"/>
      <c r="Z845" s="9"/>
      <c r="AA845" s="9"/>
      <c r="AB845" s="9"/>
      <c r="AC845" s="2"/>
      <c r="AD845" s="9"/>
      <c r="AE845" s="9"/>
      <c r="AF845" s="2"/>
      <c r="AG845" s="9"/>
      <c r="AH845" s="9"/>
      <c r="AI845" s="9"/>
      <c r="AJ845" s="9"/>
      <c r="AK845" s="9"/>
      <c r="AL845" s="9"/>
      <c r="AM845" s="15"/>
      <c r="AN845" s="9"/>
      <c r="AO845" s="9"/>
      <c r="AP845" s="9"/>
      <c r="AQ845" s="2"/>
      <c r="AR845" s="2"/>
      <c r="AS845" s="2"/>
      <c r="AT845" s="2"/>
      <c r="AU845" s="2"/>
      <c r="AV845" s="2"/>
      <c r="AW845" s="2"/>
      <c r="AX845" s="9"/>
      <c r="AY845" s="2"/>
      <c r="AZ845" s="2"/>
      <c r="BA845" s="2"/>
      <c r="BB845" s="9"/>
      <c r="BC845" s="19"/>
      <c r="BD845" s="2"/>
      <c r="BE845" s="2"/>
      <c r="BF845" s="19"/>
      <c r="BG845" s="19"/>
      <c r="BH845" s="19"/>
      <c r="BI845" s="19"/>
      <c r="BJ845" s="19"/>
      <c r="BK845" s="19"/>
      <c r="BL845" s="19"/>
      <c r="BM845" s="2"/>
      <c r="BN845" s="2"/>
      <c r="BO845" s="2"/>
      <c r="BP845" s="2"/>
      <c r="BQ845" s="2"/>
      <c r="BR845" s="2"/>
      <c r="BS845" s="2"/>
      <c r="BT845" s="2"/>
      <c r="BU845" s="2"/>
      <c r="BV845" s="2">
        <v>5.6512497251337681</v>
      </c>
      <c r="BW845" s="9">
        <v>5.3172413793103441</v>
      </c>
      <c r="BX845" s="2"/>
      <c r="BY845" s="2"/>
      <c r="BZ845" s="9"/>
      <c r="CA845" s="2"/>
      <c r="CB845" s="2"/>
      <c r="CC845" s="2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</row>
    <row r="846" spans="1:152" hidden="1" x14ac:dyDescent="0.45">
      <c r="A846" t="s">
        <v>138</v>
      </c>
      <c r="C846" s="1">
        <v>40269</v>
      </c>
      <c r="D846" s="2"/>
      <c r="E846" s="1"/>
      <c r="G846" s="2">
        <v>121</v>
      </c>
      <c r="H846" t="s">
        <v>106</v>
      </c>
      <c r="I846" s="19">
        <v>6.9</v>
      </c>
      <c r="J846">
        <v>750</v>
      </c>
      <c r="K846" s="2">
        <f t="shared" si="11"/>
        <v>193.23671497584542</v>
      </c>
      <c r="L846" s="2"/>
      <c r="M846" s="9"/>
      <c r="N846" s="9"/>
      <c r="O846" s="9"/>
      <c r="P846" s="9"/>
      <c r="Q846" s="2"/>
      <c r="R846" s="2"/>
      <c r="S846" s="2"/>
      <c r="T846" s="2"/>
      <c r="U846" s="2"/>
      <c r="V846" s="2"/>
      <c r="W846" s="2"/>
      <c r="X846" s="9"/>
      <c r="Y846" s="9"/>
      <c r="Z846" s="9"/>
      <c r="AA846" s="9"/>
      <c r="AB846" s="9"/>
      <c r="AC846" s="2"/>
      <c r="AD846" s="9"/>
      <c r="AE846" s="9"/>
      <c r="AF846" s="2"/>
      <c r="AG846" s="9"/>
      <c r="AH846" s="9"/>
      <c r="AI846" s="9"/>
      <c r="AJ846" s="9"/>
      <c r="AK846" s="9"/>
      <c r="AL846" s="9"/>
      <c r="AM846" s="15"/>
      <c r="AN846" s="9"/>
      <c r="AO846" s="9"/>
      <c r="AP846" s="9"/>
      <c r="AQ846" s="2"/>
      <c r="AR846" s="2"/>
      <c r="AS846" s="2"/>
      <c r="AT846" s="2"/>
      <c r="AU846" s="2"/>
      <c r="AV846" s="2"/>
      <c r="AW846" s="2"/>
      <c r="AX846" s="9"/>
      <c r="AY846" s="2"/>
      <c r="AZ846" s="2"/>
      <c r="BA846" s="2"/>
      <c r="BB846" s="9"/>
      <c r="BC846" s="19"/>
      <c r="BD846" s="2"/>
      <c r="BE846" s="2"/>
      <c r="BF846" s="19"/>
      <c r="BG846" s="19"/>
      <c r="BH846" s="19"/>
      <c r="BI846" s="19"/>
      <c r="BJ846" s="19"/>
      <c r="BK846" s="19"/>
      <c r="BL846" s="19"/>
      <c r="BM846" s="2"/>
      <c r="BN846" s="2"/>
      <c r="BO846" s="2"/>
      <c r="BP846" s="2"/>
      <c r="BQ846" s="2"/>
      <c r="BR846" s="2"/>
      <c r="BS846" s="2"/>
      <c r="BT846" s="2"/>
      <c r="BU846" s="2"/>
      <c r="BV846" s="2">
        <v>16.658726086637838</v>
      </c>
      <c r="BW846" s="9">
        <v>5.2692982456140358</v>
      </c>
      <c r="BX846" s="2"/>
      <c r="BY846" s="2"/>
      <c r="BZ846" s="9"/>
      <c r="CA846" s="2"/>
      <c r="CB846" s="2"/>
      <c r="CC846" s="2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</row>
    <row r="847" spans="1:152" hidden="1" x14ac:dyDescent="0.45">
      <c r="A847" t="s">
        <v>138</v>
      </c>
      <c r="C847" s="1">
        <v>40277</v>
      </c>
      <c r="D847" s="2"/>
      <c r="E847" s="1"/>
      <c r="G847" s="2">
        <v>129</v>
      </c>
      <c r="H847" t="s">
        <v>106</v>
      </c>
      <c r="I847" s="19">
        <v>6.9</v>
      </c>
      <c r="J847">
        <v>750</v>
      </c>
      <c r="K847" s="2">
        <f t="shared" si="11"/>
        <v>193.23671497584542</v>
      </c>
      <c r="L847" s="2"/>
      <c r="M847" s="9"/>
      <c r="N847" s="9"/>
      <c r="O847" s="9"/>
      <c r="P847" s="9"/>
      <c r="Q847" s="2"/>
      <c r="R847" s="2"/>
      <c r="S847" s="2"/>
      <c r="T847" s="2"/>
      <c r="U847" s="2"/>
      <c r="V847" s="2"/>
      <c r="W847" s="2"/>
      <c r="X847" s="9"/>
      <c r="Y847" s="9"/>
      <c r="Z847" s="9"/>
      <c r="AA847" s="9"/>
      <c r="AB847" s="9"/>
      <c r="AC847" s="2"/>
      <c r="AD847" s="9"/>
      <c r="AE847" s="9"/>
      <c r="AF847" s="2"/>
      <c r="AG847" s="9"/>
      <c r="AH847" s="9"/>
      <c r="AI847" s="9"/>
      <c r="AJ847" s="9"/>
      <c r="AK847" s="9"/>
      <c r="AL847" s="9"/>
      <c r="AM847" s="15"/>
      <c r="AN847" s="9"/>
      <c r="AO847" s="9"/>
      <c r="AP847" s="9"/>
      <c r="AQ847" s="2"/>
      <c r="AR847" s="2"/>
      <c r="AS847" s="2"/>
      <c r="AT847" s="2"/>
      <c r="AU847" s="2"/>
      <c r="AV847" s="2"/>
      <c r="AW847" s="2"/>
      <c r="AX847" s="9"/>
      <c r="AY847" s="2"/>
      <c r="AZ847" s="2"/>
      <c r="BA847" s="2"/>
      <c r="BB847" s="9"/>
      <c r="BC847" s="19"/>
      <c r="BD847" s="2"/>
      <c r="BE847" s="2"/>
      <c r="BF847" s="19"/>
      <c r="BG847" s="19"/>
      <c r="BH847" s="19"/>
      <c r="BI847" s="19"/>
      <c r="BJ847" s="19"/>
      <c r="BK847" s="19"/>
      <c r="BL847" s="19"/>
      <c r="BM847" s="2"/>
      <c r="BN847" s="2"/>
      <c r="BO847" s="2"/>
      <c r="BP847" s="2"/>
      <c r="BQ847" s="2"/>
      <c r="BR847" s="2"/>
      <c r="BS847" s="2"/>
      <c r="BT847" s="2"/>
      <c r="BU847" s="2"/>
      <c r="BV847" s="2">
        <v>41.873121747416256</v>
      </c>
      <c r="BW847" s="9">
        <v>4.7285223367697595</v>
      </c>
      <c r="BX847" s="2"/>
      <c r="BY847" s="2"/>
      <c r="BZ847" s="9"/>
      <c r="CA847" s="2"/>
      <c r="CB847" s="2"/>
      <c r="CC847" s="2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</row>
    <row r="848" spans="1:152" hidden="1" x14ac:dyDescent="0.45">
      <c r="A848" t="s">
        <v>138</v>
      </c>
      <c r="C848" s="1">
        <v>40283</v>
      </c>
      <c r="D848" s="2"/>
      <c r="E848" s="1"/>
      <c r="F848" s="6"/>
      <c r="G848" s="2">
        <v>135</v>
      </c>
      <c r="H848" t="s">
        <v>106</v>
      </c>
      <c r="I848" s="19">
        <v>6.9</v>
      </c>
      <c r="J848">
        <v>750</v>
      </c>
      <c r="K848" s="2">
        <f t="shared" si="11"/>
        <v>193.23671497584542</v>
      </c>
      <c r="L848" s="2"/>
      <c r="M848" s="9"/>
      <c r="N848" s="9"/>
      <c r="O848" s="9"/>
      <c r="P848" s="9"/>
      <c r="Q848" s="2"/>
      <c r="R848" s="2"/>
      <c r="S848" s="2"/>
      <c r="T848" s="2"/>
      <c r="U848" s="2"/>
      <c r="V848" s="2"/>
      <c r="W848" s="2"/>
      <c r="X848" s="9"/>
      <c r="Y848" s="9"/>
      <c r="Z848" s="9"/>
      <c r="AA848" s="9"/>
      <c r="AB848" s="9"/>
      <c r="AC848" s="2">
        <v>630.91250891379207</v>
      </c>
      <c r="AD848" s="9"/>
      <c r="AE848" s="9"/>
      <c r="AF848" s="2">
        <v>191.89197103395534</v>
      </c>
      <c r="AG848" s="9">
        <v>2.7305639441844525</v>
      </c>
      <c r="AH848" s="9"/>
      <c r="AI848" s="9"/>
      <c r="AJ848" s="9"/>
      <c r="AK848" s="9"/>
      <c r="AL848" s="9"/>
      <c r="AM848" s="15">
        <f>AG848/AF848</f>
        <v>1.4229693558680881E-2</v>
      </c>
      <c r="AN848" s="9"/>
      <c r="AO848" s="9"/>
      <c r="AP848" s="9"/>
      <c r="AQ848" s="2">
        <v>0</v>
      </c>
      <c r="AR848" s="2"/>
      <c r="AS848" s="2">
        <v>166.82650400433283</v>
      </c>
      <c r="AT848" s="2"/>
      <c r="AU848" s="2">
        <v>9.8542549248618521</v>
      </c>
      <c r="AV848" s="2">
        <v>351.26044788695117</v>
      </c>
      <c r="AW848" s="2">
        <v>527.94120681614584</v>
      </c>
      <c r="AX848" s="9"/>
      <c r="AY848" s="2"/>
      <c r="AZ848" s="2">
        <f>AC848+AF848+AW848</f>
        <v>1350.7456867638932</v>
      </c>
      <c r="BA848" s="2"/>
      <c r="BB848" s="9">
        <f>AW848/AZ848</f>
        <v>0.39085166955519479</v>
      </c>
      <c r="BC848" s="19"/>
      <c r="BD848" s="2"/>
      <c r="BE848" s="2"/>
      <c r="BF848" s="19"/>
      <c r="BG848" s="19"/>
      <c r="BH848" s="19"/>
      <c r="BI848" s="19"/>
      <c r="BJ848" s="9">
        <f>AC848/AZ848</f>
        <v>0.46708460008140223</v>
      </c>
      <c r="BK848" s="9">
        <f>AF848/AZ848</f>
        <v>0.142063730363403</v>
      </c>
      <c r="BL848" s="9">
        <f>AW848/AZ848</f>
        <v>0.39085166955519479</v>
      </c>
      <c r="BM848" s="2">
        <f>BN848+BO848+BP848+BU848</f>
        <v>139.28255180104836</v>
      </c>
      <c r="BN848" s="2">
        <v>0</v>
      </c>
      <c r="BO848" s="2">
        <v>48.61514164270546</v>
      </c>
      <c r="BP848" s="2">
        <v>66.055378584145757</v>
      </c>
      <c r="BQ848" s="2"/>
      <c r="BR848" s="2"/>
      <c r="BS848" s="2"/>
      <c r="BT848" s="2"/>
      <c r="BU848" s="2">
        <v>24.61203157419715</v>
      </c>
      <c r="BV848" s="2"/>
      <c r="BW848" s="9"/>
      <c r="BX848" s="2"/>
      <c r="BY848" s="2"/>
      <c r="BZ848" s="9"/>
      <c r="CA848" s="2"/>
      <c r="CB848" s="2"/>
      <c r="CC848" s="2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</row>
    <row r="849" spans="1:152" hidden="1" x14ac:dyDescent="0.45">
      <c r="A849" t="s">
        <v>138</v>
      </c>
      <c r="C849" s="1">
        <v>40284</v>
      </c>
      <c r="D849" s="2"/>
      <c r="E849" s="1"/>
      <c r="G849" s="2">
        <v>136</v>
      </c>
      <c r="H849" t="s">
        <v>106</v>
      </c>
      <c r="I849" s="19">
        <v>6.9</v>
      </c>
      <c r="J849">
        <v>750</v>
      </c>
      <c r="K849" s="2">
        <f t="shared" si="11"/>
        <v>193.23671497584542</v>
      </c>
      <c r="L849" s="2"/>
      <c r="M849" s="9"/>
      <c r="N849" s="9"/>
      <c r="O849" s="9"/>
      <c r="P849" s="9"/>
      <c r="Q849" s="2"/>
      <c r="R849" s="2"/>
      <c r="S849" s="2"/>
      <c r="T849" s="2"/>
      <c r="U849" s="2"/>
      <c r="V849" s="2"/>
      <c r="W849" s="2"/>
      <c r="X849" s="9"/>
      <c r="Y849" s="9"/>
      <c r="Z849" s="9"/>
      <c r="AA849" s="9"/>
      <c r="AB849" s="9"/>
      <c r="AC849" s="2"/>
      <c r="AD849" s="9"/>
      <c r="AE849" s="9"/>
      <c r="AF849" s="2"/>
      <c r="AG849" s="9"/>
      <c r="AH849" s="9"/>
      <c r="AI849" s="9"/>
      <c r="AJ849" s="9"/>
      <c r="AK849" s="9"/>
      <c r="AL849" s="9"/>
      <c r="AM849" s="15"/>
      <c r="AN849" s="9"/>
      <c r="AO849" s="9"/>
      <c r="AP849" s="9"/>
      <c r="AQ849" s="2"/>
      <c r="AR849" s="2"/>
      <c r="AS849" s="2"/>
      <c r="AT849" s="2"/>
      <c r="AU849" s="2"/>
      <c r="AV849" s="2"/>
      <c r="AW849" s="2"/>
      <c r="AX849" s="9"/>
      <c r="AY849" s="2"/>
      <c r="AZ849" s="2"/>
      <c r="BA849" s="2"/>
      <c r="BB849" s="9"/>
      <c r="BC849" s="19"/>
      <c r="BD849" s="2"/>
      <c r="BE849" s="2"/>
      <c r="BF849" s="19"/>
      <c r="BG849" s="19"/>
      <c r="BH849" s="19"/>
      <c r="BI849" s="19"/>
      <c r="BJ849" s="19"/>
      <c r="BK849" s="19"/>
      <c r="BL849" s="19"/>
      <c r="BM849" s="2"/>
      <c r="BN849" s="2"/>
      <c r="BO849" s="2"/>
      <c r="BP849" s="2"/>
      <c r="BQ849" s="2"/>
      <c r="BR849" s="2"/>
      <c r="BS849" s="2"/>
      <c r="BT849" s="2"/>
      <c r="BU849" s="2"/>
      <c r="BV849" s="2">
        <v>49.041633071905011</v>
      </c>
      <c r="BW849" s="9">
        <v>4.0750000000000002</v>
      </c>
      <c r="BX849" s="2"/>
      <c r="BY849" s="2"/>
      <c r="BZ849" s="9"/>
      <c r="CA849" s="2"/>
      <c r="CB849" s="2"/>
      <c r="CC849" s="2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</row>
    <row r="850" spans="1:152" hidden="1" x14ac:dyDescent="0.45">
      <c r="A850" t="s">
        <v>138</v>
      </c>
      <c r="C850" s="1">
        <v>40290</v>
      </c>
      <c r="D850" s="2"/>
      <c r="E850" s="1"/>
      <c r="G850" s="2">
        <v>142</v>
      </c>
      <c r="H850" t="s">
        <v>106</v>
      </c>
      <c r="I850" s="19">
        <v>6.9</v>
      </c>
      <c r="J850">
        <v>750</v>
      </c>
      <c r="K850" s="2">
        <f t="shared" si="11"/>
        <v>193.23671497584542</v>
      </c>
      <c r="L850" s="2"/>
      <c r="M850" s="9"/>
      <c r="N850" s="9"/>
      <c r="O850" s="9"/>
      <c r="P850" s="9"/>
      <c r="Q850" s="2"/>
      <c r="R850" s="2"/>
      <c r="S850" s="2"/>
      <c r="T850" s="2"/>
      <c r="U850" s="2"/>
      <c r="V850" s="2"/>
      <c r="W850" s="2"/>
      <c r="X850" s="9"/>
      <c r="Y850" s="9"/>
      <c r="Z850" s="9"/>
      <c r="AA850" s="9"/>
      <c r="AB850" s="9"/>
      <c r="AC850" s="2"/>
      <c r="AD850" s="9"/>
      <c r="AE850" s="9"/>
      <c r="AF850" s="2"/>
      <c r="AG850" s="9"/>
      <c r="AH850" s="9"/>
      <c r="AI850" s="9"/>
      <c r="AJ850" s="9"/>
      <c r="AK850" s="9"/>
      <c r="AL850" s="9"/>
      <c r="AM850" s="15"/>
      <c r="AN850" s="9"/>
      <c r="AO850" s="9"/>
      <c r="AP850" s="9"/>
      <c r="AQ850" s="2"/>
      <c r="AR850" s="2"/>
      <c r="AS850" s="2"/>
      <c r="AT850" s="2"/>
      <c r="AU850" s="2"/>
      <c r="AV850" s="2"/>
      <c r="AW850" s="2"/>
      <c r="AX850" s="9"/>
      <c r="AY850" s="2"/>
      <c r="AZ850" s="2"/>
      <c r="BA850" s="2"/>
      <c r="BB850" s="9"/>
      <c r="BC850" s="19"/>
      <c r="BD850" s="2"/>
      <c r="BE850" s="2"/>
      <c r="BF850" s="19"/>
      <c r="BG850" s="19"/>
      <c r="BH850" s="19"/>
      <c r="BI850" s="19"/>
      <c r="BJ850" s="19"/>
      <c r="BK850" s="19"/>
      <c r="BL850" s="19"/>
      <c r="BM850" s="2"/>
      <c r="BN850" s="2"/>
      <c r="BO850" s="2"/>
      <c r="BP850" s="2"/>
      <c r="BQ850" s="2"/>
      <c r="BR850" s="2"/>
      <c r="BS850" s="2"/>
      <c r="BT850" s="2"/>
      <c r="BU850" s="2"/>
      <c r="BV850" s="2">
        <v>50.164919739060323</v>
      </c>
      <c r="BW850" s="9">
        <v>5.1083333333333334</v>
      </c>
      <c r="BX850" s="2"/>
      <c r="BY850" s="2"/>
      <c r="BZ850" s="9"/>
      <c r="CA850" s="2"/>
      <c r="CB850" s="2"/>
      <c r="CC850" s="2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</row>
    <row r="851" spans="1:152" hidden="1" x14ac:dyDescent="0.45">
      <c r="A851" t="s">
        <v>138</v>
      </c>
      <c r="C851" s="1">
        <v>40298</v>
      </c>
      <c r="D851" s="2">
        <v>9</v>
      </c>
      <c r="E851" s="1" t="s">
        <v>196</v>
      </c>
      <c r="F851" t="s">
        <v>15</v>
      </c>
      <c r="G851" s="2">
        <v>150</v>
      </c>
      <c r="H851" t="s">
        <v>106</v>
      </c>
      <c r="I851" s="19">
        <v>6.9</v>
      </c>
      <c r="J851">
        <v>750</v>
      </c>
      <c r="K851" s="2">
        <f t="shared" si="11"/>
        <v>193.23671497584542</v>
      </c>
      <c r="L851" s="2"/>
      <c r="M851" s="9"/>
      <c r="N851" s="9"/>
      <c r="O851" s="9"/>
      <c r="P851" s="9"/>
      <c r="Q851" s="2"/>
      <c r="R851" s="2"/>
      <c r="S851" s="2"/>
      <c r="T851" s="2"/>
      <c r="U851" s="2"/>
      <c r="V851" s="2">
        <v>150</v>
      </c>
      <c r="W851" s="2"/>
      <c r="X851" s="9"/>
      <c r="Y851" s="9"/>
      <c r="Z851" s="9"/>
      <c r="AA851" s="9"/>
      <c r="AB851" s="9"/>
      <c r="AC851" s="2"/>
      <c r="AD851" s="9"/>
      <c r="AE851" s="9"/>
      <c r="AF851" s="2"/>
      <c r="AG851" s="9"/>
      <c r="AH851" s="9"/>
      <c r="AI851" s="9"/>
      <c r="AJ851" s="9"/>
      <c r="AK851" s="9"/>
      <c r="AL851" s="9"/>
      <c r="AM851" s="15"/>
      <c r="AN851" s="9"/>
      <c r="AO851" s="9"/>
      <c r="AP851" s="9"/>
      <c r="AQ851" s="2"/>
      <c r="AR851" s="2"/>
      <c r="AS851" s="2"/>
      <c r="AT851" s="2"/>
      <c r="AU851" s="2"/>
      <c r="AV851" s="2"/>
      <c r="AW851" s="2"/>
      <c r="AX851" s="9"/>
      <c r="AY851" s="2"/>
      <c r="AZ851" s="2"/>
      <c r="BA851" s="2"/>
      <c r="BB851" s="9"/>
      <c r="BC851" s="19"/>
      <c r="BD851" s="2"/>
      <c r="BE851" s="2"/>
      <c r="BF851" s="19"/>
      <c r="BG851" s="19"/>
      <c r="BH851" s="19"/>
      <c r="BI851" s="19"/>
      <c r="BJ851" s="19"/>
      <c r="BK851" s="19"/>
      <c r="BL851" s="19"/>
      <c r="BM851" s="2"/>
      <c r="BN851" s="2"/>
      <c r="BO851" s="2"/>
      <c r="BP851" s="2"/>
      <c r="BQ851" s="2"/>
      <c r="BR851" s="2"/>
      <c r="BS851" s="2"/>
      <c r="BT851" s="2"/>
      <c r="BU851" s="2"/>
      <c r="BV851" s="2">
        <v>60.327640548266515</v>
      </c>
      <c r="BW851" s="9">
        <v>5.2320754716981135</v>
      </c>
      <c r="BX851" s="2"/>
      <c r="BY851" s="2"/>
      <c r="BZ851" s="9"/>
      <c r="CA851" s="2"/>
      <c r="CB851" s="2"/>
      <c r="CC851" s="2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</row>
    <row r="852" spans="1:152" hidden="1" x14ac:dyDescent="0.45">
      <c r="A852" t="s">
        <v>138</v>
      </c>
      <c r="C852" s="1">
        <v>40305</v>
      </c>
      <c r="D852" s="2"/>
      <c r="E852" s="1"/>
      <c r="G852" s="2">
        <v>157</v>
      </c>
      <c r="H852" t="s">
        <v>106</v>
      </c>
      <c r="I852" s="19">
        <v>6.9</v>
      </c>
      <c r="J852">
        <v>750</v>
      </c>
      <c r="K852" s="2">
        <f t="shared" si="11"/>
        <v>193.23671497584542</v>
      </c>
      <c r="L852" s="2"/>
      <c r="M852" s="9"/>
      <c r="N852" s="9"/>
      <c r="O852" s="9"/>
      <c r="P852" s="9"/>
      <c r="Q852" s="2"/>
      <c r="R852" s="2"/>
      <c r="S852" s="2"/>
      <c r="T852" s="2"/>
      <c r="U852" s="2"/>
      <c r="V852" s="2"/>
      <c r="W852" s="2"/>
      <c r="X852" s="9"/>
      <c r="Y852" s="9"/>
      <c r="Z852" s="9"/>
      <c r="AA852" s="9"/>
      <c r="AB852" s="9"/>
      <c r="AC852" s="2"/>
      <c r="AD852" s="9"/>
      <c r="AE852" s="9"/>
      <c r="AF852" s="2"/>
      <c r="AG852" s="9"/>
      <c r="AH852" s="9"/>
      <c r="AI852" s="9"/>
      <c r="AJ852" s="9"/>
      <c r="AK852" s="9"/>
      <c r="AL852" s="9"/>
      <c r="AM852" s="15"/>
      <c r="AN852" s="9"/>
      <c r="AO852" s="9"/>
      <c r="AP852" s="9"/>
      <c r="AQ852" s="2"/>
      <c r="AR852" s="2"/>
      <c r="AS852" s="2"/>
      <c r="AT852" s="2"/>
      <c r="AU852" s="2"/>
      <c r="AV852" s="2"/>
      <c r="AW852" s="2"/>
      <c r="AX852" s="9"/>
      <c r="AY852" s="2"/>
      <c r="AZ852" s="2"/>
      <c r="BA852" s="2"/>
      <c r="BB852" s="9"/>
      <c r="BC852" s="19"/>
      <c r="BD852" s="2"/>
      <c r="BE852" s="2"/>
      <c r="BF852" s="19"/>
      <c r="BG852" s="19"/>
      <c r="BH852" s="19"/>
      <c r="BI852" s="19"/>
      <c r="BJ852" s="19"/>
      <c r="BK852" s="19"/>
      <c r="BL852" s="19"/>
      <c r="BM852" s="2"/>
      <c r="BN852" s="2"/>
      <c r="BO852" s="2"/>
      <c r="BP852" s="2"/>
      <c r="BQ852" s="2"/>
      <c r="BR852" s="2"/>
      <c r="BS852" s="2"/>
      <c r="BT852" s="2"/>
      <c r="BU852" s="2"/>
      <c r="BV852" s="2">
        <v>63.395147694788534</v>
      </c>
      <c r="BW852" s="9">
        <v>4.405263157894737</v>
      </c>
      <c r="BX852" s="2"/>
      <c r="BY852" s="2"/>
      <c r="BZ852" s="9"/>
      <c r="CA852" s="2"/>
      <c r="CB852" s="2"/>
      <c r="CC852" s="2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</row>
    <row r="853" spans="1:152" hidden="1" x14ac:dyDescent="0.45">
      <c r="A853" t="s">
        <v>138</v>
      </c>
      <c r="C853" s="1">
        <v>40311</v>
      </c>
      <c r="D853" s="2"/>
      <c r="E853" s="1"/>
      <c r="G853" s="2">
        <v>163</v>
      </c>
      <c r="H853" t="s">
        <v>106</v>
      </c>
      <c r="I853" s="19">
        <v>6.9</v>
      </c>
      <c r="J853">
        <v>750</v>
      </c>
      <c r="K853" s="2">
        <f t="shared" si="11"/>
        <v>193.23671497584542</v>
      </c>
      <c r="L853" s="2"/>
      <c r="M853" s="9"/>
      <c r="N853" s="9"/>
      <c r="O853" s="9"/>
      <c r="P853" s="9"/>
      <c r="Q853" s="2"/>
      <c r="R853" s="2"/>
      <c r="S853" s="2"/>
      <c r="T853" s="2"/>
      <c r="U853" s="2"/>
      <c r="V853" s="2"/>
      <c r="W853" s="2"/>
      <c r="X853" s="9"/>
      <c r="Y853" s="9"/>
      <c r="Z853" s="9"/>
      <c r="AA853" s="9"/>
      <c r="AB853" s="9"/>
      <c r="AC853" s="2"/>
      <c r="AD853" s="9"/>
      <c r="AE853" s="9"/>
      <c r="AF853" s="2"/>
      <c r="AG853" s="9"/>
      <c r="AH853" s="9"/>
      <c r="AI853" s="9"/>
      <c r="AJ853" s="9"/>
      <c r="AK853" s="9"/>
      <c r="AL853" s="9"/>
      <c r="AM853" s="15"/>
      <c r="AN853" s="9"/>
      <c r="AO853" s="9"/>
      <c r="AP853" s="9"/>
      <c r="AQ853" s="2"/>
      <c r="AR853" s="2"/>
      <c r="AS853" s="2"/>
      <c r="AT853" s="2"/>
      <c r="AU853" s="2"/>
      <c r="AV853" s="2"/>
      <c r="AW853" s="2"/>
      <c r="AX853" s="9"/>
      <c r="AY853" s="2"/>
      <c r="AZ853" s="2"/>
      <c r="BA853" s="2"/>
      <c r="BB853" s="9"/>
      <c r="BC853" s="19"/>
      <c r="BD853" s="2"/>
      <c r="BE853" s="2"/>
      <c r="BF853" s="19"/>
      <c r="BG853" s="19"/>
      <c r="BH853" s="19"/>
      <c r="BI853" s="19"/>
      <c r="BJ853" s="19"/>
      <c r="BK853" s="19"/>
      <c r="BL853" s="19"/>
      <c r="BM853" s="2"/>
      <c r="BN853" s="2"/>
      <c r="BO853" s="2"/>
      <c r="BP853" s="2"/>
      <c r="BQ853" s="2"/>
      <c r="BR853" s="2"/>
      <c r="BS853" s="2"/>
      <c r="BT853" s="2"/>
      <c r="BU853" s="2"/>
      <c r="BV853" s="2">
        <v>66.211610349629851</v>
      </c>
      <c r="BW853" s="9">
        <v>4.6575757575757573</v>
      </c>
      <c r="BX853" s="2"/>
      <c r="BY853" s="2"/>
      <c r="BZ853" s="9"/>
      <c r="CA853" s="2"/>
      <c r="CB853" s="2"/>
      <c r="CC853" s="2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</row>
    <row r="854" spans="1:152" hidden="1" x14ac:dyDescent="0.45">
      <c r="A854" t="s">
        <v>138</v>
      </c>
      <c r="C854" s="1">
        <v>40337</v>
      </c>
      <c r="D854" s="2">
        <v>10</v>
      </c>
      <c r="E854" s="1" t="s">
        <v>97</v>
      </c>
      <c r="F854" t="s">
        <v>16</v>
      </c>
      <c r="G854" s="2">
        <v>189</v>
      </c>
      <c r="H854" t="s">
        <v>106</v>
      </c>
      <c r="I854" s="19">
        <v>6.9</v>
      </c>
      <c r="J854">
        <v>750</v>
      </c>
      <c r="K854" s="2">
        <f t="shared" si="11"/>
        <v>193.23671497584542</v>
      </c>
      <c r="L854" s="2"/>
      <c r="M854" s="9"/>
      <c r="N854" s="9"/>
      <c r="O854" s="9"/>
      <c r="P854" s="9"/>
      <c r="Q854" s="2"/>
      <c r="R854" s="2"/>
      <c r="S854" s="2"/>
      <c r="T854" s="2"/>
      <c r="U854" s="2"/>
      <c r="V854" s="2"/>
      <c r="W854" s="2"/>
      <c r="X854" s="9"/>
      <c r="Y854" s="9"/>
      <c r="Z854" s="9"/>
      <c r="AA854" s="9"/>
      <c r="AB854" s="9"/>
      <c r="AC854" s="2"/>
      <c r="AD854" s="9"/>
      <c r="AE854" s="9"/>
      <c r="AF854" s="2"/>
      <c r="AG854" s="9"/>
      <c r="AH854" s="9"/>
      <c r="AI854" s="9"/>
      <c r="AJ854" s="9"/>
      <c r="AK854" s="9"/>
      <c r="AL854" s="9"/>
      <c r="AM854" s="15"/>
      <c r="AN854" s="9"/>
      <c r="AO854" s="9"/>
      <c r="AP854" s="9"/>
      <c r="AQ854" s="2"/>
      <c r="AR854" s="2"/>
      <c r="AS854" s="2"/>
      <c r="AT854" s="2"/>
      <c r="AU854" s="2"/>
      <c r="AV854" s="2">
        <v>544.11988333047725</v>
      </c>
      <c r="AW854" s="2"/>
      <c r="AX854" s="9"/>
      <c r="AY854" s="2"/>
      <c r="AZ854" s="2"/>
      <c r="BA854" s="2"/>
      <c r="BB854" s="9"/>
      <c r="BC854" s="19">
        <v>36.770216636223715</v>
      </c>
      <c r="BD854" s="2">
        <v>200.0740598613842</v>
      </c>
      <c r="BE854" s="2"/>
      <c r="BF854" s="19">
        <v>8.8138352361843264</v>
      </c>
      <c r="BG854" s="19"/>
      <c r="BH854" s="19"/>
      <c r="BI854" s="19"/>
      <c r="BJ854" s="19"/>
      <c r="BK854" s="19"/>
      <c r="BL854" s="19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9"/>
      <c r="BX854" s="2"/>
      <c r="BY854" s="2"/>
      <c r="BZ854" s="9"/>
      <c r="CA854" s="2"/>
      <c r="CB854" s="2"/>
      <c r="CC854" s="2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</row>
    <row r="855" spans="1:152" hidden="1" x14ac:dyDescent="0.45">
      <c r="A855" t="s">
        <v>138</v>
      </c>
      <c r="C855" s="1">
        <v>40351</v>
      </c>
      <c r="D855" s="2"/>
      <c r="E855" s="1"/>
      <c r="G855" s="2">
        <v>203</v>
      </c>
      <c r="H855" t="s">
        <v>106</v>
      </c>
      <c r="I855" s="19">
        <v>6.9</v>
      </c>
      <c r="J855">
        <v>750</v>
      </c>
      <c r="K855" s="2">
        <f t="shared" si="11"/>
        <v>193.23671497584542</v>
      </c>
      <c r="L855" s="2"/>
      <c r="M855" s="9"/>
      <c r="N855" s="9"/>
      <c r="O855" s="9"/>
      <c r="P855" s="9"/>
      <c r="Q855" s="2"/>
      <c r="R855" s="2"/>
      <c r="S855" s="2"/>
      <c r="T855" s="2"/>
      <c r="U855" s="2"/>
      <c r="V855" s="2"/>
      <c r="W855" s="2"/>
      <c r="X855" s="9"/>
      <c r="Y855" s="9"/>
      <c r="Z855" s="9"/>
      <c r="AA855" s="9"/>
      <c r="AB855" s="9"/>
      <c r="AC855" s="2"/>
      <c r="AD855" s="9"/>
      <c r="AE855" s="9"/>
      <c r="AF855" s="2"/>
      <c r="AG855" s="9"/>
      <c r="AH855" s="9"/>
      <c r="AI855" s="9"/>
      <c r="AJ855" s="9"/>
      <c r="AK855" s="9"/>
      <c r="AL855" s="9"/>
      <c r="AM855" s="15"/>
      <c r="AN855" s="9"/>
      <c r="AO855" s="9"/>
      <c r="AP855" s="9"/>
      <c r="AQ855" s="2"/>
      <c r="AR855" s="2"/>
      <c r="AS855" s="2"/>
      <c r="AT855" s="2"/>
      <c r="AU855" s="2"/>
      <c r="AV855" s="2"/>
      <c r="AW855" s="2"/>
      <c r="AX855" s="9"/>
      <c r="AY855" s="2"/>
      <c r="AZ855" s="2"/>
      <c r="BA855" s="2"/>
      <c r="BB855" s="9"/>
      <c r="BC855" s="19"/>
      <c r="BD855" s="2"/>
      <c r="BE855" s="2"/>
      <c r="BF855" s="19"/>
      <c r="BG855" s="19"/>
      <c r="BH855" s="19"/>
      <c r="BI855" s="19"/>
      <c r="BJ855" s="19"/>
      <c r="BK855" s="19"/>
      <c r="BL855" s="19"/>
      <c r="BM855" s="2"/>
      <c r="BN855" s="2"/>
      <c r="BO855" s="2"/>
      <c r="BP855" s="2"/>
      <c r="BQ855" s="2"/>
      <c r="BR855" s="2"/>
      <c r="BS855" s="2"/>
      <c r="BT855" s="2"/>
      <c r="BU855" s="2"/>
      <c r="BV855" s="2">
        <v>100</v>
      </c>
      <c r="BW855" s="9">
        <v>4.8780423280423282</v>
      </c>
      <c r="BX855" s="2"/>
      <c r="BY855" s="2"/>
      <c r="BZ855" s="9"/>
      <c r="CA855" s="2"/>
      <c r="CB855" s="2"/>
      <c r="CC855" s="2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</row>
    <row r="856" spans="1:152" hidden="1" x14ac:dyDescent="0.45">
      <c r="A856" t="s">
        <v>153</v>
      </c>
      <c r="C856" s="1">
        <v>40166</v>
      </c>
      <c r="D856" s="2">
        <v>1</v>
      </c>
      <c r="E856" s="1" t="s">
        <v>198</v>
      </c>
      <c r="F856" s="6" t="s">
        <v>10</v>
      </c>
      <c r="G856" s="2">
        <v>0</v>
      </c>
      <c r="H856" t="s">
        <v>103</v>
      </c>
      <c r="I856" s="19">
        <v>7.1</v>
      </c>
      <c r="J856">
        <v>750</v>
      </c>
      <c r="K856" s="2">
        <f t="shared" si="11"/>
        <v>187.79342723004694</v>
      </c>
      <c r="L856" s="2"/>
      <c r="M856" s="9"/>
      <c r="N856" s="9"/>
      <c r="O856" s="9"/>
      <c r="P856" s="9"/>
      <c r="Q856" s="2"/>
      <c r="R856" s="2"/>
      <c r="S856" s="2"/>
      <c r="T856" s="2"/>
      <c r="U856" s="2"/>
      <c r="V856" s="2"/>
      <c r="W856" s="2"/>
      <c r="X856" s="9"/>
      <c r="Y856" s="9"/>
      <c r="Z856" s="9"/>
      <c r="AA856" s="9"/>
      <c r="AB856" s="9"/>
      <c r="AC856" s="2"/>
      <c r="AD856" s="9"/>
      <c r="AE856" s="9"/>
      <c r="AF856" s="2"/>
      <c r="AG856" s="9"/>
      <c r="AH856" s="9"/>
      <c r="AI856" s="9"/>
      <c r="AJ856" s="9"/>
      <c r="AK856" s="9"/>
      <c r="AL856" s="9"/>
      <c r="AM856" s="15"/>
      <c r="AN856" s="9"/>
      <c r="AO856" s="9"/>
      <c r="AP856" s="9"/>
      <c r="AQ856" s="2">
        <v>0</v>
      </c>
      <c r="AR856" s="2"/>
      <c r="AS856" s="2">
        <v>0</v>
      </c>
      <c r="AT856" s="2"/>
      <c r="AU856" s="2">
        <v>0</v>
      </c>
      <c r="AV856" s="2">
        <v>0</v>
      </c>
      <c r="AW856" s="2"/>
      <c r="AX856" s="9"/>
      <c r="AY856" s="2"/>
      <c r="AZ856" s="2"/>
      <c r="BA856" s="2"/>
      <c r="BB856" s="9"/>
      <c r="BC856" s="19"/>
      <c r="BD856" s="2"/>
      <c r="BE856" s="2"/>
      <c r="BF856" s="19"/>
      <c r="BG856" s="19"/>
      <c r="BH856" s="19"/>
      <c r="BI856" s="19"/>
      <c r="BJ856" s="19"/>
      <c r="BK856" s="19"/>
      <c r="BL856" s="19"/>
      <c r="BM856" s="2">
        <v>0</v>
      </c>
      <c r="BN856" s="2">
        <v>0</v>
      </c>
      <c r="BO856" s="2">
        <v>0</v>
      </c>
      <c r="BP856" s="2">
        <v>0</v>
      </c>
      <c r="BQ856" s="2"/>
      <c r="BR856" s="2"/>
      <c r="BS856" s="2"/>
      <c r="BT856" s="2"/>
      <c r="BU856" s="2">
        <v>0</v>
      </c>
      <c r="BV856" s="2"/>
      <c r="BW856" s="9"/>
      <c r="BX856" s="2"/>
      <c r="BY856" s="2"/>
      <c r="BZ856" s="9"/>
      <c r="CA856" s="2"/>
      <c r="CB856" s="2"/>
      <c r="CC856" s="2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</row>
    <row r="857" spans="1:152" hidden="1" x14ac:dyDescent="0.45">
      <c r="A857" t="s">
        <v>153</v>
      </c>
      <c r="C857" s="1">
        <v>40189</v>
      </c>
      <c r="D857" s="2"/>
      <c r="E857" s="1"/>
      <c r="F857" s="6"/>
      <c r="G857" s="2">
        <v>23</v>
      </c>
      <c r="H857" t="s">
        <v>103</v>
      </c>
      <c r="I857" s="19">
        <v>7.1</v>
      </c>
      <c r="J857">
        <v>750</v>
      </c>
      <c r="K857" s="2">
        <f t="shared" si="11"/>
        <v>187.79342723004694</v>
      </c>
      <c r="L857" s="2"/>
      <c r="M857" s="9"/>
      <c r="N857" s="19">
        <v>5.85</v>
      </c>
      <c r="O857" s="19"/>
      <c r="P857" s="19"/>
      <c r="Q857" s="2"/>
      <c r="R857" s="2"/>
      <c r="S857" s="2"/>
      <c r="T857" s="2"/>
      <c r="U857" s="2"/>
      <c r="V857" s="2"/>
      <c r="W857" s="2"/>
      <c r="X857" s="9"/>
      <c r="Y857" s="9"/>
      <c r="Z857" s="9"/>
      <c r="AA857" s="9"/>
      <c r="AB857" s="9"/>
      <c r="AC857" s="2"/>
      <c r="AD857" s="9"/>
      <c r="AE857" s="9"/>
      <c r="AF857" s="2"/>
      <c r="AG857" s="9">
        <v>0.20329375</v>
      </c>
      <c r="AH857" s="9"/>
      <c r="AI857" s="9"/>
      <c r="AJ857" s="9"/>
      <c r="AK857" s="9"/>
      <c r="AL857" s="9"/>
      <c r="AM857" s="15"/>
      <c r="AN857" s="9"/>
      <c r="AO857" s="9"/>
      <c r="AP857" s="9"/>
      <c r="AQ857" s="2">
        <v>0</v>
      </c>
      <c r="AR857" s="2"/>
      <c r="AS857" s="2">
        <v>0</v>
      </c>
      <c r="AT857" s="2"/>
      <c r="AU857" s="2">
        <v>0</v>
      </c>
      <c r="AV857" s="2">
        <v>0</v>
      </c>
      <c r="AW857" s="2"/>
      <c r="AX857" s="9"/>
      <c r="AY857" s="2"/>
      <c r="AZ857" s="2"/>
      <c r="BA857" s="2"/>
      <c r="BB857" s="9"/>
      <c r="BC857" s="19"/>
      <c r="BD857" s="2"/>
      <c r="BE857" s="2"/>
      <c r="BF857" s="19"/>
      <c r="BG857" s="19"/>
      <c r="BH857" s="19"/>
      <c r="BI857" s="19"/>
      <c r="BJ857" s="19"/>
      <c r="BK857" s="19"/>
      <c r="BL857" s="19"/>
      <c r="BM857" s="2">
        <v>0</v>
      </c>
      <c r="BN857" s="2">
        <v>0</v>
      </c>
      <c r="BO857" s="2">
        <v>0</v>
      </c>
      <c r="BP857" s="2">
        <v>0</v>
      </c>
      <c r="BQ857" s="2"/>
      <c r="BR857" s="2"/>
      <c r="BS857" s="2"/>
      <c r="BT857" s="2"/>
      <c r="BU857" s="2">
        <v>0</v>
      </c>
      <c r="BV857" s="2"/>
      <c r="BW857" s="9"/>
      <c r="BX857" s="2"/>
      <c r="BY857" s="2"/>
      <c r="BZ857" s="9"/>
      <c r="CA857" s="2"/>
      <c r="CB857" s="2"/>
      <c r="CC857" s="2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</row>
    <row r="858" spans="1:152" hidden="1" x14ac:dyDescent="0.45">
      <c r="A858" t="s">
        <v>153</v>
      </c>
      <c r="C858" s="1">
        <v>40191</v>
      </c>
      <c r="D858" s="2">
        <v>4</v>
      </c>
      <c r="E858" t="s">
        <v>199</v>
      </c>
      <c r="F858" t="s">
        <v>12</v>
      </c>
      <c r="G858" s="2">
        <v>25</v>
      </c>
      <c r="H858" t="s">
        <v>103</v>
      </c>
      <c r="I858" s="19">
        <v>7.1</v>
      </c>
      <c r="J858">
        <v>750</v>
      </c>
      <c r="K858" s="2">
        <f t="shared" si="11"/>
        <v>187.79342723004694</v>
      </c>
      <c r="L858" s="2"/>
      <c r="M858" s="9"/>
      <c r="N858" s="9"/>
      <c r="O858" s="9"/>
      <c r="P858" s="9"/>
      <c r="Q858" s="2"/>
      <c r="R858" s="2">
        <v>25</v>
      </c>
      <c r="S858" s="2"/>
      <c r="T858" s="2"/>
      <c r="U858" s="2"/>
      <c r="V858" s="2"/>
      <c r="W858" s="2"/>
      <c r="X858" s="9"/>
      <c r="Y858" s="9"/>
      <c r="Z858" s="9"/>
      <c r="AA858" s="9"/>
      <c r="AB858" s="9"/>
      <c r="AC858" s="2"/>
      <c r="AD858" s="9"/>
      <c r="AE858" s="9"/>
      <c r="AF858" s="2"/>
      <c r="AG858" s="9"/>
      <c r="AH858" s="9"/>
      <c r="AI858" s="9"/>
      <c r="AJ858" s="9"/>
      <c r="AK858" s="9"/>
      <c r="AL858" s="9"/>
      <c r="AM858" s="15"/>
      <c r="AN858" s="9"/>
      <c r="AO858" s="9"/>
      <c r="AP858" s="9"/>
      <c r="AQ858" s="2"/>
      <c r="AR858" s="2"/>
      <c r="AS858" s="2"/>
      <c r="AT858" s="2"/>
      <c r="AU858" s="2"/>
      <c r="AV858" s="2"/>
      <c r="AW858" s="2"/>
      <c r="AX858" s="9"/>
      <c r="AY858" s="2"/>
      <c r="AZ858" s="2"/>
      <c r="BA858" s="2"/>
      <c r="BB858" s="9"/>
      <c r="BC858" s="19"/>
      <c r="BD858" s="2"/>
      <c r="BE858" s="2"/>
      <c r="BF858" s="19"/>
      <c r="BG858" s="19"/>
      <c r="BH858" s="19"/>
      <c r="BI858" s="19"/>
      <c r="BJ858" s="19"/>
      <c r="BK858" s="19"/>
      <c r="BL858" s="19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9"/>
      <c r="BX858" s="2"/>
      <c r="BY858" s="2"/>
      <c r="BZ858" s="9"/>
      <c r="CA858" s="2"/>
      <c r="CB858" s="2"/>
      <c r="CC858" s="2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</row>
    <row r="859" spans="1:152" hidden="1" x14ac:dyDescent="0.45">
      <c r="A859" t="s">
        <v>153</v>
      </c>
      <c r="C859" s="1">
        <v>40197</v>
      </c>
      <c r="D859" s="2"/>
      <c r="E859" s="1"/>
      <c r="G859" s="2">
        <v>31</v>
      </c>
      <c r="H859" t="s">
        <v>103</v>
      </c>
      <c r="I859" s="19">
        <v>7.1</v>
      </c>
      <c r="J859">
        <v>750</v>
      </c>
      <c r="K859" s="2">
        <f t="shared" ref="K859:K922" si="12">1000000/I859/J859</f>
        <v>187.79342723004694</v>
      </c>
      <c r="L859" s="2"/>
      <c r="M859" s="9"/>
      <c r="N859" s="19">
        <v>8.75</v>
      </c>
      <c r="O859" s="19"/>
      <c r="P859" s="19"/>
      <c r="Q859" s="2"/>
      <c r="R859" s="2"/>
      <c r="S859" s="2"/>
      <c r="T859" s="2"/>
      <c r="U859" s="2"/>
      <c r="V859" s="2"/>
      <c r="W859" s="2"/>
      <c r="X859" s="9"/>
      <c r="Y859" s="9"/>
      <c r="Z859" s="9"/>
      <c r="AA859" s="9"/>
      <c r="AB859" s="9"/>
      <c r="AC859" s="2"/>
      <c r="AD859" s="9"/>
      <c r="AE859" s="9"/>
      <c r="AF859" s="2"/>
      <c r="AG859" s="9"/>
      <c r="AH859" s="9"/>
      <c r="AI859" s="9"/>
      <c r="AJ859" s="9"/>
      <c r="AK859" s="9"/>
      <c r="AL859" s="9"/>
      <c r="AM859" s="15"/>
      <c r="AN859" s="9"/>
      <c r="AO859" s="9"/>
      <c r="AP859" s="9"/>
      <c r="AQ859" s="2"/>
      <c r="AR859" s="2"/>
      <c r="AS859" s="2"/>
      <c r="AT859" s="2"/>
      <c r="AU859" s="2"/>
      <c r="AV859" s="2"/>
      <c r="AW859" s="2"/>
      <c r="AX859" s="9"/>
      <c r="AY859" s="2"/>
      <c r="AZ859" s="2"/>
      <c r="BA859" s="2"/>
      <c r="BB859" s="9"/>
      <c r="BC859" s="19"/>
      <c r="BD859" s="2"/>
      <c r="BE859" s="2"/>
      <c r="BF859" s="19"/>
      <c r="BG859" s="19"/>
      <c r="BH859" s="19"/>
      <c r="BI859" s="19"/>
      <c r="BJ859" s="19"/>
      <c r="BK859" s="19"/>
      <c r="BL859" s="19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9"/>
      <c r="BX859" s="2"/>
      <c r="BY859" s="2"/>
      <c r="BZ859" s="9"/>
      <c r="CA859" s="2"/>
      <c r="CB859" s="2"/>
      <c r="CC859" s="2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</row>
    <row r="860" spans="1:152" hidden="1" x14ac:dyDescent="0.45">
      <c r="A860" t="s">
        <v>153</v>
      </c>
      <c r="C860" s="1">
        <v>40200</v>
      </c>
      <c r="D860" s="2"/>
      <c r="E860" s="1"/>
      <c r="G860" s="2">
        <v>34</v>
      </c>
      <c r="H860" t="s">
        <v>103</v>
      </c>
      <c r="I860" s="19">
        <v>7.1</v>
      </c>
      <c r="J860">
        <v>750</v>
      </c>
      <c r="K860" s="2">
        <f t="shared" si="12"/>
        <v>187.79342723004694</v>
      </c>
      <c r="L860" s="2"/>
      <c r="M860" s="9"/>
      <c r="N860" s="19">
        <v>9.4499999999999993</v>
      </c>
      <c r="O860" s="19"/>
      <c r="P860" s="19"/>
      <c r="Q860" s="2"/>
      <c r="R860" s="2"/>
      <c r="S860" s="2"/>
      <c r="T860" s="2"/>
      <c r="U860" s="2"/>
      <c r="V860" s="2"/>
      <c r="W860" s="2"/>
      <c r="X860" s="9"/>
      <c r="Y860" s="9"/>
      <c r="Z860" s="9"/>
      <c r="AA860" s="9"/>
      <c r="AB860" s="9"/>
      <c r="AC860" s="2"/>
      <c r="AD860" s="9"/>
      <c r="AE860" s="9"/>
      <c r="AF860" s="2"/>
      <c r="AG860" s="9"/>
      <c r="AH860" s="9"/>
      <c r="AI860" s="9"/>
      <c r="AJ860" s="9"/>
      <c r="AK860" s="9"/>
      <c r="AL860" s="9"/>
      <c r="AM860" s="15"/>
      <c r="AN860" s="9"/>
      <c r="AO860" s="9"/>
      <c r="AP860" s="9"/>
      <c r="AQ860" s="2"/>
      <c r="AR860" s="2"/>
      <c r="AS860" s="2"/>
      <c r="AT860" s="2"/>
      <c r="AU860" s="2"/>
      <c r="AV860" s="2"/>
      <c r="AW860" s="2"/>
      <c r="AX860" s="9"/>
      <c r="AY860" s="2"/>
      <c r="AZ860" s="2"/>
      <c r="BA860" s="2"/>
      <c r="BB860" s="9"/>
      <c r="BC860" s="19"/>
      <c r="BD860" s="2"/>
      <c r="BE860" s="2"/>
      <c r="BF860" s="19"/>
      <c r="BG860" s="19"/>
      <c r="BH860" s="19"/>
      <c r="BI860" s="19"/>
      <c r="BJ860" s="19"/>
      <c r="BK860" s="19"/>
      <c r="BL860" s="19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9"/>
      <c r="BX860" s="2"/>
      <c r="BY860" s="2"/>
      <c r="BZ860" s="9"/>
      <c r="CA860" s="2"/>
      <c r="CB860" s="2"/>
      <c r="CC860" s="2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</row>
    <row r="861" spans="1:152" hidden="1" x14ac:dyDescent="0.45">
      <c r="A861" t="s">
        <v>153</v>
      </c>
      <c r="C861" s="1">
        <v>40203</v>
      </c>
      <c r="D861" s="2"/>
      <c r="E861" s="1"/>
      <c r="F861" s="6"/>
      <c r="G861" s="2">
        <v>37</v>
      </c>
      <c r="H861" t="s">
        <v>103</v>
      </c>
      <c r="I861" s="19">
        <v>7.1</v>
      </c>
      <c r="J861">
        <v>750</v>
      </c>
      <c r="K861" s="2">
        <f t="shared" si="12"/>
        <v>187.79342723004694</v>
      </c>
      <c r="L861" s="2"/>
      <c r="M861" s="9"/>
      <c r="N861" s="9"/>
      <c r="O861" s="9"/>
      <c r="P861" s="9"/>
      <c r="Q861" s="2"/>
      <c r="R861" s="2"/>
      <c r="S861" s="2"/>
      <c r="T861" s="2"/>
      <c r="U861" s="2"/>
      <c r="V861" s="2"/>
      <c r="W861" s="2"/>
      <c r="X861" s="9"/>
      <c r="Y861" s="9"/>
      <c r="Z861" s="9"/>
      <c r="AA861" s="9"/>
      <c r="AB861" s="9"/>
      <c r="AC861" s="2">
        <v>31.459042495856799</v>
      </c>
      <c r="AD861" s="9"/>
      <c r="AE861" s="9"/>
      <c r="AF861" s="2">
        <v>45.845850602020882</v>
      </c>
      <c r="AG861" s="9">
        <v>0.85141443906049086</v>
      </c>
      <c r="AH861" s="9"/>
      <c r="AI861" s="9"/>
      <c r="AJ861" s="9"/>
      <c r="AK861" s="9"/>
      <c r="AL861" s="9"/>
      <c r="AM861" s="15">
        <f>AG861/AF861</f>
        <v>1.8571243152438327E-2</v>
      </c>
      <c r="AN861" s="9"/>
      <c r="AO861" s="9"/>
      <c r="AP861" s="9"/>
      <c r="AQ861" s="2">
        <v>4.6735919379706568</v>
      </c>
      <c r="AR861" s="2"/>
      <c r="AS861" s="2">
        <v>0</v>
      </c>
      <c r="AT861" s="2"/>
      <c r="AU861" s="2">
        <v>0</v>
      </c>
      <c r="AV861" s="2">
        <v>0</v>
      </c>
      <c r="AW861" s="2">
        <v>4.6735919379706568</v>
      </c>
      <c r="AX861" s="9"/>
      <c r="AY861" s="2"/>
      <c r="AZ861" s="2">
        <f>AC861+AF861+AW861</f>
        <v>81.978485035848337</v>
      </c>
      <c r="BA861" s="2"/>
      <c r="BB861" s="9">
        <f>AW861/AZ861</f>
        <v>5.7009981776644736E-2</v>
      </c>
      <c r="BC861" s="19"/>
      <c r="BD861" s="2"/>
      <c r="BE861" s="2"/>
      <c r="BF861" s="19"/>
      <c r="BG861" s="19"/>
      <c r="BH861" s="19"/>
      <c r="BI861" s="19"/>
      <c r="BJ861" s="9">
        <f>AC861/AZ861</f>
        <v>0.38374754647027315</v>
      </c>
      <c r="BK861" s="9">
        <f>AF861/AZ861</f>
        <v>0.55924247175308217</v>
      </c>
      <c r="BL861" s="9">
        <f>AW861/AZ861</f>
        <v>5.7009981776644736E-2</v>
      </c>
      <c r="BM861" s="2">
        <v>90.469121564765658</v>
      </c>
      <c r="BN861" s="2">
        <v>90.469121564765658</v>
      </c>
      <c r="BO861" s="2">
        <v>0</v>
      </c>
      <c r="BP861" s="2">
        <v>0</v>
      </c>
      <c r="BQ861" s="2"/>
      <c r="BR861" s="2"/>
      <c r="BS861" s="2"/>
      <c r="BT861" s="2"/>
      <c r="BU861" s="2">
        <v>0</v>
      </c>
      <c r="BV861" s="2"/>
      <c r="BW861" s="9"/>
      <c r="BX861" s="2"/>
      <c r="BY861" s="2"/>
      <c r="BZ861" s="9"/>
      <c r="CA861" s="2"/>
      <c r="CB861" s="2"/>
      <c r="CC861" s="2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</row>
    <row r="862" spans="1:152" hidden="1" x14ac:dyDescent="0.45">
      <c r="A862" t="s">
        <v>153</v>
      </c>
      <c r="C862" s="1">
        <v>40210</v>
      </c>
      <c r="D862" s="2"/>
      <c r="E862" s="1"/>
      <c r="G862" s="2">
        <v>44</v>
      </c>
      <c r="H862" t="s">
        <v>103</v>
      </c>
      <c r="I862" s="19">
        <v>7.1</v>
      </c>
      <c r="J862">
        <v>750</v>
      </c>
      <c r="K862" s="2">
        <f t="shared" si="12"/>
        <v>187.79342723004694</v>
      </c>
      <c r="L862" s="2"/>
      <c r="M862" s="9"/>
      <c r="N862" s="19">
        <v>12.05</v>
      </c>
      <c r="O862" s="19"/>
      <c r="P862" s="19"/>
      <c r="Q862" s="2"/>
      <c r="R862" s="2"/>
      <c r="S862" s="2"/>
      <c r="T862" s="2"/>
      <c r="U862" s="2"/>
      <c r="V862" s="2"/>
      <c r="W862" s="2"/>
      <c r="X862" s="9"/>
      <c r="Y862" s="9"/>
      <c r="Z862" s="9"/>
      <c r="AA862" s="9"/>
      <c r="AB862" s="9"/>
      <c r="AC862" s="2"/>
      <c r="AD862" s="9"/>
      <c r="AE862" s="9"/>
      <c r="AF862" s="2"/>
      <c r="AG862" s="9"/>
      <c r="AH862" s="9"/>
      <c r="AI862" s="9"/>
      <c r="AJ862" s="9"/>
      <c r="AK862" s="9"/>
      <c r="AL862" s="9"/>
      <c r="AM862" s="15"/>
      <c r="AN862" s="9"/>
      <c r="AO862" s="9"/>
      <c r="AP862" s="9"/>
      <c r="AQ862" s="2"/>
      <c r="AR862" s="2"/>
      <c r="AS862" s="2"/>
      <c r="AT862" s="2"/>
      <c r="AU862" s="2"/>
      <c r="AV862" s="2"/>
      <c r="AW862" s="2"/>
      <c r="AX862" s="9"/>
      <c r="AY862" s="2"/>
      <c r="AZ862" s="2"/>
      <c r="BA862" s="2"/>
      <c r="BB862" s="9"/>
      <c r="BC862" s="19"/>
      <c r="BD862" s="2"/>
      <c r="BE862" s="2"/>
      <c r="BF862" s="19"/>
      <c r="BG862" s="19"/>
      <c r="BH862" s="19"/>
      <c r="BI862" s="19"/>
      <c r="BJ862" s="19"/>
      <c r="BK862" s="19"/>
      <c r="BL862" s="19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9"/>
      <c r="BX862" s="2"/>
      <c r="BY862" s="2"/>
      <c r="BZ862" s="9"/>
      <c r="CA862" s="2"/>
      <c r="CB862" s="2"/>
      <c r="CC862" s="2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</row>
    <row r="863" spans="1:152" hidden="1" x14ac:dyDescent="0.45">
      <c r="A863" t="s">
        <v>153</v>
      </c>
      <c r="C863" s="1">
        <v>40217</v>
      </c>
      <c r="D863" s="2"/>
      <c r="E863" s="1"/>
      <c r="G863" s="2">
        <v>51</v>
      </c>
      <c r="H863" t="s">
        <v>103</v>
      </c>
      <c r="I863" s="19">
        <v>7.1</v>
      </c>
      <c r="J863">
        <v>750</v>
      </c>
      <c r="K863" s="2">
        <f t="shared" si="12"/>
        <v>187.79342723004694</v>
      </c>
      <c r="L863" s="2"/>
      <c r="M863" s="9"/>
      <c r="N863" s="19">
        <v>15.5</v>
      </c>
      <c r="O863" s="19"/>
      <c r="P863" s="19"/>
      <c r="Q863" s="2"/>
      <c r="R863" s="2"/>
      <c r="S863" s="2"/>
      <c r="T863" s="2"/>
      <c r="U863" s="2"/>
      <c r="V863" s="2"/>
      <c r="W863" s="2"/>
      <c r="X863" s="9"/>
      <c r="Y863" s="9"/>
      <c r="Z863" s="9"/>
      <c r="AA863" s="9"/>
      <c r="AB863" s="9"/>
      <c r="AC863" s="2"/>
      <c r="AD863" s="9"/>
      <c r="AE863" s="9"/>
      <c r="AF863" s="2"/>
      <c r="AG863" s="9"/>
      <c r="AH863" s="9"/>
      <c r="AI863" s="9"/>
      <c r="AJ863" s="9"/>
      <c r="AK863" s="9"/>
      <c r="AL863" s="9"/>
      <c r="AM863" s="15"/>
      <c r="AN863" s="9"/>
      <c r="AO863" s="9"/>
      <c r="AP863" s="9"/>
      <c r="AQ863" s="2"/>
      <c r="AR863" s="2"/>
      <c r="AS863" s="2"/>
      <c r="AT863" s="2"/>
      <c r="AU863" s="2"/>
      <c r="AV863" s="2"/>
      <c r="AW863" s="2"/>
      <c r="AX863" s="9"/>
      <c r="AY863" s="2"/>
      <c r="AZ863" s="2"/>
      <c r="BA863" s="2"/>
      <c r="BB863" s="9"/>
      <c r="BC863" s="19"/>
      <c r="BD863" s="2"/>
      <c r="BE863" s="2"/>
      <c r="BF863" s="19"/>
      <c r="BG863" s="19"/>
      <c r="BH863" s="19"/>
      <c r="BI863" s="19"/>
      <c r="BJ863" s="19"/>
      <c r="BK863" s="19"/>
      <c r="BL863" s="19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9"/>
      <c r="BX863" s="2"/>
      <c r="BY863" s="2"/>
      <c r="BZ863" s="9"/>
      <c r="CA863" s="2"/>
      <c r="CB863" s="2"/>
      <c r="CC863" s="2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</row>
    <row r="864" spans="1:152" hidden="1" x14ac:dyDescent="0.45">
      <c r="A864" t="s">
        <v>153</v>
      </c>
      <c r="C864" s="1">
        <v>40218</v>
      </c>
      <c r="D864" s="2">
        <v>4</v>
      </c>
      <c r="E864" t="s">
        <v>195</v>
      </c>
      <c r="F864" t="s">
        <v>13</v>
      </c>
      <c r="G864" s="2">
        <v>52</v>
      </c>
      <c r="H864" t="s">
        <v>103</v>
      </c>
      <c r="I864" s="19">
        <v>7.1</v>
      </c>
      <c r="J864">
        <v>750</v>
      </c>
      <c r="K864" s="2">
        <f t="shared" si="12"/>
        <v>187.79342723004694</v>
      </c>
      <c r="L864" s="2"/>
      <c r="M864" s="9"/>
      <c r="N864" s="9"/>
      <c r="O864" s="9"/>
      <c r="P864" s="9"/>
      <c r="Q864" s="2"/>
      <c r="R864" s="2"/>
      <c r="S864" s="2">
        <v>52</v>
      </c>
      <c r="T864" s="2"/>
      <c r="U864" s="2"/>
      <c r="V864" s="2"/>
      <c r="W864" s="2"/>
      <c r="X864" s="9"/>
      <c r="Y864" s="9"/>
      <c r="Z864" s="9"/>
      <c r="AA864" s="9"/>
      <c r="AB864" s="9"/>
      <c r="AC864" s="2">
        <v>197.72645957437896</v>
      </c>
      <c r="AD864" s="9"/>
      <c r="AE864" s="9"/>
      <c r="AF864" s="2">
        <v>206.9460317498544</v>
      </c>
      <c r="AG864" s="9">
        <v>3.4200713117229045</v>
      </c>
      <c r="AH864" s="9"/>
      <c r="AI864" s="9"/>
      <c r="AJ864" s="9"/>
      <c r="AK864" s="9"/>
      <c r="AL864" s="9"/>
      <c r="AM864" s="15">
        <f>AG864/AF864</f>
        <v>1.6526392329459638E-2</v>
      </c>
      <c r="AN864" s="9"/>
      <c r="AO864" s="9"/>
      <c r="AP864" s="9"/>
      <c r="AQ864" s="2">
        <v>12.697359305411799</v>
      </c>
      <c r="AR864" s="2"/>
      <c r="AS864" s="2">
        <v>0</v>
      </c>
      <c r="AT864" s="2"/>
      <c r="AU864" s="2">
        <v>0</v>
      </c>
      <c r="AV864" s="2">
        <v>0</v>
      </c>
      <c r="AW864" s="2">
        <v>12.697359305411799</v>
      </c>
      <c r="AX864" s="9"/>
      <c r="AY864" s="2"/>
      <c r="AZ864" s="2">
        <f>AC864+AF864+AW864</f>
        <v>417.36985062964516</v>
      </c>
      <c r="BA864" s="2"/>
      <c r="BB864" s="9">
        <f>AW864/AZ864</f>
        <v>3.042232036227948E-2</v>
      </c>
      <c r="BC864" s="19"/>
      <c r="BD864" s="2"/>
      <c r="BE864" s="2"/>
      <c r="BF864" s="19"/>
      <c r="BG864" s="19"/>
      <c r="BH864" s="19"/>
      <c r="BI864" s="19"/>
      <c r="BJ864" s="9">
        <f>AC864/AZ864</f>
        <v>0.4737439929503493</v>
      </c>
      <c r="BK864" s="9">
        <f>AF864/AZ864</f>
        <v>0.49583368668737121</v>
      </c>
      <c r="BL864" s="9">
        <f>AW864/AZ864</f>
        <v>3.042232036227948E-2</v>
      </c>
      <c r="BM864" s="2">
        <v>259.02513077597422</v>
      </c>
      <c r="BN864" s="2">
        <v>259.02513077597422</v>
      </c>
      <c r="BO864" s="2">
        <v>0</v>
      </c>
      <c r="BP864" s="2">
        <v>0</v>
      </c>
      <c r="BQ864" s="2"/>
      <c r="BR864" s="2"/>
      <c r="BS864" s="2"/>
      <c r="BT864" s="2"/>
      <c r="BU864" s="2">
        <v>0</v>
      </c>
      <c r="BV864" s="2"/>
      <c r="BW864" s="9"/>
      <c r="BX864" s="2"/>
      <c r="BY864" s="2"/>
      <c r="BZ864" s="9"/>
      <c r="CA864" s="2"/>
      <c r="CB864" s="2"/>
      <c r="CC864" s="2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</row>
    <row r="865" spans="1:152" hidden="1" x14ac:dyDescent="0.45">
      <c r="A865" t="s">
        <v>153</v>
      </c>
      <c r="C865" s="1">
        <v>40225</v>
      </c>
      <c r="D865" s="2"/>
      <c r="E865" s="1"/>
      <c r="G865" s="2">
        <v>59</v>
      </c>
      <c r="H865" t="s">
        <v>103</v>
      </c>
      <c r="I865" s="19">
        <v>7.1</v>
      </c>
      <c r="J865">
        <v>750</v>
      </c>
      <c r="K865" s="2">
        <f t="shared" si="12"/>
        <v>187.79342723004694</v>
      </c>
      <c r="L865" s="2"/>
      <c r="M865" s="9"/>
      <c r="N865" s="19">
        <v>17.7</v>
      </c>
      <c r="O865" s="19"/>
      <c r="P865" s="19"/>
      <c r="Q865" s="2"/>
      <c r="R865" s="2"/>
      <c r="S865" s="2"/>
      <c r="T865" s="2"/>
      <c r="U865" s="2"/>
      <c r="V865" s="2"/>
      <c r="W865" s="2"/>
      <c r="X865" s="9"/>
      <c r="Y865" s="9"/>
      <c r="Z865" s="9"/>
      <c r="AA865" s="9"/>
      <c r="AB865" s="9"/>
      <c r="AC865" s="2"/>
      <c r="AD865" s="9"/>
      <c r="AE865" s="9"/>
      <c r="AF865" s="2"/>
      <c r="AG865" s="9"/>
      <c r="AH865" s="9"/>
      <c r="AI865" s="9"/>
      <c r="AJ865" s="9"/>
      <c r="AK865" s="9"/>
      <c r="AL865" s="9"/>
      <c r="AM865" s="15"/>
      <c r="AN865" s="9"/>
      <c r="AO865" s="9"/>
      <c r="AP865" s="9"/>
      <c r="AQ865" s="2"/>
      <c r="AR865" s="2"/>
      <c r="AS865" s="2"/>
      <c r="AT865" s="2"/>
      <c r="AU865" s="2"/>
      <c r="AV865" s="2"/>
      <c r="AW865" s="2"/>
      <c r="AX865" s="9"/>
      <c r="AY865" s="2"/>
      <c r="AZ865" s="2"/>
      <c r="BA865" s="2"/>
      <c r="BB865" s="9"/>
      <c r="BC865" s="19"/>
      <c r="BD865" s="2"/>
      <c r="BE865" s="2"/>
      <c r="BF865" s="19"/>
      <c r="BG865" s="19"/>
      <c r="BH865" s="19"/>
      <c r="BI865" s="19"/>
      <c r="BJ865" s="19"/>
      <c r="BK865" s="19"/>
      <c r="BL865" s="19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9"/>
      <c r="BX865" s="2"/>
      <c r="BY865" s="2"/>
      <c r="BZ865" s="9"/>
      <c r="CA865" s="2"/>
      <c r="CB865" s="2"/>
      <c r="CC865" s="2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</row>
    <row r="866" spans="1:152" hidden="1" x14ac:dyDescent="0.45">
      <c r="A866" t="s">
        <v>153</v>
      </c>
      <c r="C866" s="1">
        <v>40231</v>
      </c>
      <c r="D866" s="2"/>
      <c r="E866" s="1"/>
      <c r="F866" s="6"/>
      <c r="G866" s="2">
        <v>65</v>
      </c>
      <c r="H866" t="s">
        <v>103</v>
      </c>
      <c r="I866" s="19">
        <v>7.1</v>
      </c>
      <c r="J866">
        <v>750</v>
      </c>
      <c r="K866" s="2">
        <f t="shared" si="12"/>
        <v>187.79342723004694</v>
      </c>
      <c r="L866" s="2"/>
      <c r="M866" s="9"/>
      <c r="N866" s="9"/>
      <c r="O866" s="9"/>
      <c r="P866" s="9"/>
      <c r="Q866" s="2"/>
      <c r="R866" s="2"/>
      <c r="S866" s="2"/>
      <c r="T866" s="2"/>
      <c r="U866" s="2"/>
      <c r="V866" s="2"/>
      <c r="W866" s="2"/>
      <c r="X866" s="9"/>
      <c r="Y866" s="9"/>
      <c r="Z866" s="9"/>
      <c r="AA866" s="9"/>
      <c r="AB866" s="9"/>
      <c r="AC866" s="2">
        <v>316.99695827281715</v>
      </c>
      <c r="AD866" s="9"/>
      <c r="AE866" s="9"/>
      <c r="AF866" s="2">
        <v>267.9971101413588</v>
      </c>
      <c r="AG866" s="9">
        <v>3.7636340966637252</v>
      </c>
      <c r="AH866" s="9"/>
      <c r="AI866" s="9"/>
      <c r="AJ866" s="9"/>
      <c r="AK866" s="9"/>
      <c r="AL866" s="9"/>
      <c r="AM866" s="15">
        <f>AG866/AF866</f>
        <v>1.4043562240945598E-2</v>
      </c>
      <c r="AN866" s="9"/>
      <c r="AO866" s="9"/>
      <c r="AP866" s="9"/>
      <c r="AQ866" s="2">
        <v>16.670203820105858</v>
      </c>
      <c r="AR866" s="2"/>
      <c r="AS866" s="2">
        <v>25.311842605885644</v>
      </c>
      <c r="AT866" s="2"/>
      <c r="AU866" s="2">
        <v>0</v>
      </c>
      <c r="AV866" s="2">
        <v>0</v>
      </c>
      <c r="AW866" s="2">
        <v>41.982046425991498</v>
      </c>
      <c r="AX866" s="9"/>
      <c r="AY866" s="2"/>
      <c r="AZ866" s="2">
        <f>AC866+AF866+AW866</f>
        <v>626.97611484016738</v>
      </c>
      <c r="BA866" s="2"/>
      <c r="BB866" s="9">
        <f>AW866/AZ866</f>
        <v>6.6959562624955532E-2</v>
      </c>
      <c r="BC866" s="19"/>
      <c r="BD866" s="2"/>
      <c r="BE866" s="2"/>
      <c r="BF866" s="19"/>
      <c r="BG866" s="19"/>
      <c r="BH866" s="19"/>
      <c r="BI866" s="19"/>
      <c r="BJ866" s="9">
        <f>AC866/AZ866</f>
        <v>0.50559654629527306</v>
      </c>
      <c r="BK866" s="9">
        <f>AF866/AZ866</f>
        <v>0.42744389107977149</v>
      </c>
      <c r="BL866" s="9">
        <f>AW866/AZ866</f>
        <v>6.6959562624955532E-2</v>
      </c>
      <c r="BM866" s="2">
        <v>248.46975619477666</v>
      </c>
      <c r="BN866" s="2">
        <v>239.43174703120332</v>
      </c>
      <c r="BO866" s="2">
        <v>9.0380091635733475</v>
      </c>
      <c r="BP866" s="2">
        <v>0</v>
      </c>
      <c r="BQ866" s="2"/>
      <c r="BR866" s="2"/>
      <c r="BS866" s="2"/>
      <c r="BT866" s="2"/>
      <c r="BU866" s="2">
        <v>0</v>
      </c>
      <c r="BV866" s="2"/>
      <c r="BW866" s="9"/>
      <c r="BX866" s="2"/>
      <c r="BY866" s="2"/>
      <c r="BZ866" s="9"/>
      <c r="CA866" s="2"/>
      <c r="CB866" s="2"/>
      <c r="CC866" s="2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</row>
    <row r="867" spans="1:152" hidden="1" x14ac:dyDescent="0.45">
      <c r="A867" t="s">
        <v>153</v>
      </c>
      <c r="C867" s="1">
        <v>40233</v>
      </c>
      <c r="D867" s="2"/>
      <c r="E867" s="1"/>
      <c r="G867" s="2">
        <v>67</v>
      </c>
      <c r="H867" t="s">
        <v>103</v>
      </c>
      <c r="I867" s="19">
        <v>7.1</v>
      </c>
      <c r="J867">
        <v>750</v>
      </c>
      <c r="K867" s="2">
        <f t="shared" si="12"/>
        <v>187.79342723004694</v>
      </c>
      <c r="L867" s="2"/>
      <c r="M867" s="9"/>
      <c r="N867" s="19">
        <v>18.95</v>
      </c>
      <c r="O867" s="19"/>
      <c r="P867" s="19"/>
      <c r="Q867" s="2"/>
      <c r="R867" s="2"/>
      <c r="S867" s="2"/>
      <c r="T867" s="2"/>
      <c r="U867" s="2"/>
      <c r="V867" s="2"/>
      <c r="W867" s="2"/>
      <c r="X867" s="9"/>
      <c r="Y867" s="9"/>
      <c r="Z867" s="9"/>
      <c r="AA867" s="9"/>
      <c r="AB867" s="9"/>
      <c r="AC867" s="2"/>
      <c r="AD867" s="9"/>
      <c r="AE867" s="9"/>
      <c r="AF867" s="2"/>
      <c r="AG867" s="9"/>
      <c r="AH867" s="9"/>
      <c r="AI867" s="9"/>
      <c r="AJ867" s="9"/>
      <c r="AK867" s="9"/>
      <c r="AL867" s="9"/>
      <c r="AM867" s="15"/>
      <c r="AN867" s="9"/>
      <c r="AO867" s="9"/>
      <c r="AP867" s="9"/>
      <c r="AQ867" s="2"/>
      <c r="AR867" s="2"/>
      <c r="AS867" s="2"/>
      <c r="AT867" s="2"/>
      <c r="AU867" s="2"/>
      <c r="AV867" s="2"/>
      <c r="AW867" s="2"/>
      <c r="AX867" s="9"/>
      <c r="AY867" s="2"/>
      <c r="AZ867" s="2"/>
      <c r="BA867" s="2"/>
      <c r="BB867" s="9"/>
      <c r="BC867" s="19"/>
      <c r="BD867" s="2"/>
      <c r="BE867" s="2"/>
      <c r="BF867" s="19"/>
      <c r="BG867" s="19"/>
      <c r="BH867" s="19"/>
      <c r="BI867" s="19"/>
      <c r="BJ867" s="19"/>
      <c r="BK867" s="19"/>
      <c r="BL867" s="19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9"/>
      <c r="BX867" s="2"/>
      <c r="BY867" s="2"/>
      <c r="BZ867" s="9"/>
      <c r="CA867" s="2"/>
      <c r="CB867" s="2"/>
      <c r="CC867" s="2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</row>
    <row r="868" spans="1:152" hidden="1" x14ac:dyDescent="0.45">
      <c r="A868" t="s">
        <v>153</v>
      </c>
      <c r="C868" s="1">
        <v>40240</v>
      </c>
      <c r="D868" s="2"/>
      <c r="E868" s="1"/>
      <c r="G868" s="2">
        <v>74</v>
      </c>
      <c r="H868" t="s">
        <v>103</v>
      </c>
      <c r="I868" s="19">
        <v>7.1</v>
      </c>
      <c r="J868">
        <v>750</v>
      </c>
      <c r="K868" s="2">
        <f t="shared" si="12"/>
        <v>187.79342723004694</v>
      </c>
      <c r="L868" s="2"/>
      <c r="M868" s="9"/>
      <c r="N868" s="19">
        <v>22.066666666666666</v>
      </c>
      <c r="O868" s="19"/>
      <c r="P868" s="19"/>
      <c r="Q868" s="2"/>
      <c r="R868" s="2"/>
      <c r="S868" s="2"/>
      <c r="T868" s="2"/>
      <c r="U868" s="2"/>
      <c r="V868" s="2"/>
      <c r="W868" s="2"/>
      <c r="X868" s="9"/>
      <c r="Y868" s="9"/>
      <c r="Z868" s="9"/>
      <c r="AA868" s="9"/>
      <c r="AB868" s="9"/>
      <c r="AC868" s="2"/>
      <c r="AD868" s="9"/>
      <c r="AE868" s="9"/>
      <c r="AF868" s="2"/>
      <c r="AG868" s="9"/>
      <c r="AH868" s="9"/>
      <c r="AI868" s="9"/>
      <c r="AJ868" s="9"/>
      <c r="AK868" s="9"/>
      <c r="AL868" s="9"/>
      <c r="AM868" s="15"/>
      <c r="AN868" s="9"/>
      <c r="AO868" s="9"/>
      <c r="AP868" s="9"/>
      <c r="AQ868" s="2"/>
      <c r="AR868" s="2"/>
      <c r="AS868" s="2"/>
      <c r="AT868" s="2"/>
      <c r="AU868" s="2"/>
      <c r="AV868" s="2"/>
      <c r="AW868" s="2"/>
      <c r="AX868" s="9"/>
      <c r="AY868" s="2"/>
      <c r="AZ868" s="2"/>
      <c r="BA868" s="2"/>
      <c r="BB868" s="9"/>
      <c r="BC868" s="19"/>
      <c r="BD868" s="2"/>
      <c r="BE868" s="2"/>
      <c r="BF868" s="19"/>
      <c r="BG868" s="19"/>
      <c r="BH868" s="19"/>
      <c r="BI868" s="19"/>
      <c r="BJ868" s="19"/>
      <c r="BK868" s="19"/>
      <c r="BL868" s="19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9"/>
      <c r="BX868" s="2"/>
      <c r="BY868" s="2"/>
      <c r="BZ868" s="9"/>
      <c r="CA868" s="2"/>
      <c r="CB868" s="2"/>
      <c r="CC868" s="2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</row>
    <row r="869" spans="1:152" hidden="1" x14ac:dyDescent="0.45">
      <c r="A869" t="s">
        <v>153</v>
      </c>
      <c r="C869" s="1">
        <v>40241</v>
      </c>
      <c r="D869" s="2">
        <v>6</v>
      </c>
      <c r="E869" s="1" t="s">
        <v>229</v>
      </c>
      <c r="F869" t="s">
        <v>78</v>
      </c>
      <c r="G869" s="2">
        <v>75</v>
      </c>
      <c r="H869" t="s">
        <v>103</v>
      </c>
      <c r="I869" s="19">
        <v>7.1</v>
      </c>
      <c r="J869">
        <v>750</v>
      </c>
      <c r="K869" s="2">
        <f t="shared" si="12"/>
        <v>187.79342723004694</v>
      </c>
      <c r="L869" s="2"/>
      <c r="M869" s="9"/>
      <c r="N869" s="9"/>
      <c r="O869" s="9"/>
      <c r="P869" s="9"/>
      <c r="Q869" s="2"/>
      <c r="R869" s="2"/>
      <c r="S869" s="2"/>
      <c r="T869" s="2"/>
      <c r="U869" s="2"/>
      <c r="V869" s="2"/>
      <c r="W869" s="2"/>
      <c r="X869" s="9"/>
      <c r="Y869" s="9"/>
      <c r="Z869" s="9"/>
      <c r="AA869" s="9"/>
      <c r="AB869" s="9"/>
      <c r="AC869" s="2"/>
      <c r="AD869" s="9"/>
      <c r="AE869" s="9"/>
      <c r="AF869" s="2"/>
      <c r="AG869" s="9"/>
      <c r="AH869" s="9"/>
      <c r="AI869" s="9"/>
      <c r="AJ869" s="9"/>
      <c r="AK869" s="9"/>
      <c r="AL869" s="9"/>
      <c r="AM869" s="15"/>
      <c r="AN869" s="9"/>
      <c r="AO869" s="9"/>
      <c r="AP869" s="9"/>
      <c r="AQ869" s="2"/>
      <c r="AR869" s="2"/>
      <c r="AS869" s="2"/>
      <c r="AT869" s="2"/>
      <c r="AU869" s="2"/>
      <c r="AV869" s="2"/>
      <c r="AW869" s="2"/>
      <c r="AX869" s="9"/>
      <c r="AY869" s="2"/>
      <c r="AZ869" s="2"/>
      <c r="BA869" s="2"/>
      <c r="BB869" s="9"/>
      <c r="BC869" s="19"/>
      <c r="BD869" s="2"/>
      <c r="BE869" s="2"/>
      <c r="BF869" s="19"/>
      <c r="BG869" s="19"/>
      <c r="BH869" s="19"/>
      <c r="BI869" s="19"/>
      <c r="BJ869" s="19"/>
      <c r="BK869" s="19"/>
      <c r="BL869" s="19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9"/>
      <c r="BX869" s="2"/>
      <c r="BY869" s="2"/>
      <c r="BZ869" s="9"/>
      <c r="CA869" s="2"/>
      <c r="CB869" s="2"/>
      <c r="CC869" s="2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</row>
    <row r="870" spans="1:152" hidden="1" x14ac:dyDescent="0.45">
      <c r="A870" t="s">
        <v>153</v>
      </c>
      <c r="C870" s="1">
        <v>40245</v>
      </c>
      <c r="D870" s="2"/>
      <c r="E870" s="1"/>
      <c r="F870" s="6"/>
      <c r="G870" s="2">
        <v>79</v>
      </c>
      <c r="H870" t="s">
        <v>103</v>
      </c>
      <c r="I870" s="19">
        <v>7.1</v>
      </c>
      <c r="J870">
        <v>750</v>
      </c>
      <c r="K870" s="2">
        <f t="shared" si="12"/>
        <v>187.79342723004694</v>
      </c>
      <c r="L870" s="2"/>
      <c r="M870" s="9"/>
      <c r="N870" s="19">
        <v>22.15</v>
      </c>
      <c r="O870" s="19"/>
      <c r="P870" s="19"/>
      <c r="Q870" s="2"/>
      <c r="R870" s="2"/>
      <c r="S870" s="2"/>
      <c r="T870" s="2"/>
      <c r="U870" s="2"/>
      <c r="V870" s="2"/>
      <c r="W870" s="2"/>
      <c r="X870" s="9"/>
      <c r="Y870" s="9"/>
      <c r="Z870" s="9"/>
      <c r="AA870" s="9"/>
      <c r="AB870" s="9"/>
      <c r="AC870" s="2">
        <v>344.59561376120365</v>
      </c>
      <c r="AD870" s="9"/>
      <c r="AE870" s="9"/>
      <c r="AF870" s="2">
        <v>223.09918168739404</v>
      </c>
      <c r="AG870" s="9">
        <v>3.3754888917918855</v>
      </c>
      <c r="AH870" s="9"/>
      <c r="AI870" s="9"/>
      <c r="AJ870" s="9"/>
      <c r="AK870" s="9"/>
      <c r="AL870" s="9"/>
      <c r="AM870" s="15">
        <f>AG870/AF870</f>
        <v>1.5129992258427963E-2</v>
      </c>
      <c r="AN870" s="9"/>
      <c r="AO870" s="9"/>
      <c r="AP870" s="9"/>
      <c r="AQ870" s="2">
        <v>15.047063798579865</v>
      </c>
      <c r="AR870" s="2"/>
      <c r="AS870" s="2">
        <v>88.542460477504832</v>
      </c>
      <c r="AT870" s="2"/>
      <c r="AU870" s="2">
        <v>0</v>
      </c>
      <c r="AV870" s="2">
        <v>0</v>
      </c>
      <c r="AW870" s="2">
        <v>103.58952427608469</v>
      </c>
      <c r="AX870" s="9"/>
      <c r="AY870" s="2"/>
      <c r="AZ870" s="2">
        <f>AC870+AF870+AW870</f>
        <v>671.2843197246824</v>
      </c>
      <c r="BA870" s="2"/>
      <c r="BB870" s="9">
        <f>AW870/AZ870</f>
        <v>0.15431542378134266</v>
      </c>
      <c r="BC870" s="19"/>
      <c r="BD870" s="2"/>
      <c r="BE870" s="2"/>
      <c r="BF870" s="19"/>
      <c r="BG870" s="19"/>
      <c r="BH870" s="19"/>
      <c r="BI870" s="19"/>
      <c r="BJ870" s="9">
        <f>AC870/AZ870</f>
        <v>0.51333779687053405</v>
      </c>
      <c r="BK870" s="9">
        <f>AF870/AZ870</f>
        <v>0.33234677934812323</v>
      </c>
      <c r="BL870" s="9">
        <f>AW870/AZ870</f>
        <v>0.15431542378134266</v>
      </c>
      <c r="BM870" s="2">
        <v>149.23225937750297</v>
      </c>
      <c r="BN870" s="2">
        <v>88.488983377130253</v>
      </c>
      <c r="BO870" s="2">
        <v>60.743276000372717</v>
      </c>
      <c r="BP870" s="2">
        <v>0</v>
      </c>
      <c r="BQ870" s="2"/>
      <c r="BR870" s="2"/>
      <c r="BS870" s="2"/>
      <c r="BT870" s="2"/>
      <c r="BU870" s="2">
        <v>0</v>
      </c>
      <c r="BV870" s="2"/>
      <c r="BW870" s="9"/>
      <c r="BX870" s="2"/>
      <c r="BY870" s="2"/>
      <c r="BZ870" s="9"/>
      <c r="CA870" s="2"/>
      <c r="CB870" s="2"/>
      <c r="CC870" s="2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</row>
    <row r="871" spans="1:152" hidden="1" x14ac:dyDescent="0.45">
      <c r="A871" t="s">
        <v>153</v>
      </c>
      <c r="C871" s="1">
        <v>40252</v>
      </c>
      <c r="D871" s="2"/>
      <c r="E871" s="1"/>
      <c r="G871" s="2">
        <v>86</v>
      </c>
      <c r="H871" t="s">
        <v>103</v>
      </c>
      <c r="I871" s="19">
        <v>7.1</v>
      </c>
      <c r="J871">
        <v>750</v>
      </c>
      <c r="K871" s="2">
        <f t="shared" si="12"/>
        <v>187.79342723004694</v>
      </c>
      <c r="L871" s="2"/>
      <c r="M871" s="9"/>
      <c r="N871" s="19">
        <v>22.65</v>
      </c>
      <c r="O871" s="19"/>
      <c r="P871" s="19"/>
      <c r="Q871" s="2"/>
      <c r="R871" s="2"/>
      <c r="S871" s="2"/>
      <c r="T871" s="2"/>
      <c r="U871" s="2"/>
      <c r="V871" s="2"/>
      <c r="W871" s="2"/>
      <c r="X871" s="9"/>
      <c r="Y871" s="9"/>
      <c r="Z871" s="9"/>
      <c r="AA871" s="9"/>
      <c r="AB871" s="9"/>
      <c r="AC871" s="2"/>
      <c r="AD871" s="9"/>
      <c r="AE871" s="9"/>
      <c r="AF871" s="2"/>
      <c r="AG871" s="9"/>
      <c r="AH871" s="9"/>
      <c r="AI871" s="9"/>
      <c r="AJ871" s="9"/>
      <c r="AK871" s="9"/>
      <c r="AL871" s="9"/>
      <c r="AM871" s="15"/>
      <c r="AN871" s="9"/>
      <c r="AO871" s="9"/>
      <c r="AP871" s="9"/>
      <c r="AQ871" s="2"/>
      <c r="AR871" s="2"/>
      <c r="AS871" s="2"/>
      <c r="AT871" s="2"/>
      <c r="AU871" s="2"/>
      <c r="AV871" s="2"/>
      <c r="AW871" s="2"/>
      <c r="AX871" s="9"/>
      <c r="AY871" s="2"/>
      <c r="AZ871" s="2"/>
      <c r="BA871" s="2"/>
      <c r="BB871" s="9"/>
      <c r="BC871" s="19"/>
      <c r="BD871" s="2"/>
      <c r="BE871" s="2"/>
      <c r="BF871" s="19"/>
      <c r="BG871" s="19"/>
      <c r="BH871" s="19"/>
      <c r="BI871" s="19"/>
      <c r="BJ871" s="19"/>
      <c r="BK871" s="19"/>
      <c r="BL871" s="19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9"/>
      <c r="BX871" s="2"/>
      <c r="BY871" s="2"/>
      <c r="BZ871" s="9"/>
      <c r="CA871" s="2"/>
      <c r="CB871" s="2"/>
      <c r="CC871" s="2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</row>
    <row r="872" spans="1:152" hidden="1" x14ac:dyDescent="0.45">
      <c r="A872" t="s">
        <v>153</v>
      </c>
      <c r="C872" s="1">
        <v>40259</v>
      </c>
      <c r="D872" s="2"/>
      <c r="E872" s="1"/>
      <c r="G872" s="2">
        <v>93</v>
      </c>
      <c r="H872" t="s">
        <v>103</v>
      </c>
      <c r="I872" s="19">
        <v>7.1</v>
      </c>
      <c r="J872">
        <v>750</v>
      </c>
      <c r="K872" s="2">
        <f t="shared" si="12"/>
        <v>187.79342723004694</v>
      </c>
      <c r="L872" s="2"/>
      <c r="M872" s="9"/>
      <c r="N872" s="9"/>
      <c r="O872" s="9"/>
      <c r="P872" s="9"/>
      <c r="Q872" s="2"/>
      <c r="R872" s="2"/>
      <c r="S872" s="2"/>
      <c r="T872" s="2"/>
      <c r="U872" s="2"/>
      <c r="V872" s="2"/>
      <c r="W872" s="2"/>
      <c r="X872" s="9"/>
      <c r="Y872" s="9"/>
      <c r="Z872" s="9"/>
      <c r="AA872" s="9"/>
      <c r="AB872" s="9"/>
      <c r="AC872" s="2"/>
      <c r="AD872" s="9"/>
      <c r="AE872" s="9"/>
      <c r="AF872" s="2"/>
      <c r="AG872" s="9"/>
      <c r="AH872" s="9"/>
      <c r="AI872" s="9"/>
      <c r="AJ872" s="9"/>
      <c r="AK872" s="9"/>
      <c r="AL872" s="9"/>
      <c r="AM872" s="15"/>
      <c r="AN872" s="9"/>
      <c r="AO872" s="9"/>
      <c r="AP872" s="9"/>
      <c r="AQ872" s="2"/>
      <c r="AR872" s="2"/>
      <c r="AS872" s="2"/>
      <c r="AT872" s="2"/>
      <c r="AU872" s="2"/>
      <c r="AV872" s="2"/>
      <c r="AW872" s="2"/>
      <c r="AX872" s="9"/>
      <c r="AY872" s="2"/>
      <c r="AZ872" s="2"/>
      <c r="BA872" s="2"/>
      <c r="BB872" s="9"/>
      <c r="BC872" s="19"/>
      <c r="BD872" s="2"/>
      <c r="BE872" s="2"/>
      <c r="BF872" s="19"/>
      <c r="BG872" s="19"/>
      <c r="BH872" s="19"/>
      <c r="BI872" s="19"/>
      <c r="BJ872" s="19"/>
      <c r="BK872" s="19"/>
      <c r="BL872" s="19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9"/>
      <c r="BX872" s="2"/>
      <c r="BY872" s="2"/>
      <c r="BZ872" s="9"/>
      <c r="CA872" s="2"/>
      <c r="CB872" s="2"/>
      <c r="CC872" s="2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</row>
    <row r="873" spans="1:152" hidden="1" x14ac:dyDescent="0.45">
      <c r="A873" t="s">
        <v>153</v>
      </c>
      <c r="C873" s="1">
        <v>40260</v>
      </c>
      <c r="D873" s="2"/>
      <c r="E873" s="1"/>
      <c r="F873" s="6"/>
      <c r="G873" s="2">
        <v>94</v>
      </c>
      <c r="H873" t="s">
        <v>103</v>
      </c>
      <c r="I873" s="19">
        <v>7.1</v>
      </c>
      <c r="J873">
        <v>750</v>
      </c>
      <c r="K873" s="2">
        <f t="shared" si="12"/>
        <v>187.79342723004694</v>
      </c>
      <c r="L873" s="2"/>
      <c r="M873" s="9"/>
      <c r="N873" s="9"/>
      <c r="O873" s="9"/>
      <c r="P873" s="9"/>
      <c r="Q873" s="2"/>
      <c r="R873" s="2"/>
      <c r="S873" s="2"/>
      <c r="T873" s="2"/>
      <c r="U873" s="2"/>
      <c r="V873" s="2"/>
      <c r="W873" s="2"/>
      <c r="X873" s="9"/>
      <c r="Y873" s="9"/>
      <c r="Z873" s="9"/>
      <c r="AA873" s="9"/>
      <c r="AB873" s="9"/>
      <c r="AC873" s="2">
        <v>357.54329775431489</v>
      </c>
      <c r="AD873" s="9"/>
      <c r="AE873" s="9"/>
      <c r="AF873" s="2">
        <v>191.44115365638885</v>
      </c>
      <c r="AG873" s="9">
        <v>3.2815387529212314</v>
      </c>
      <c r="AH873" s="9"/>
      <c r="AI873" s="9"/>
      <c r="AJ873" s="9"/>
      <c r="AK873" s="9"/>
      <c r="AL873" s="9"/>
      <c r="AM873" s="15">
        <f>AG873/AF873</f>
        <v>1.7141239959361888E-2</v>
      </c>
      <c r="AN873" s="9"/>
      <c r="AO873" s="9"/>
      <c r="AP873" s="9"/>
      <c r="AQ873" s="2">
        <v>10.250750022505716</v>
      </c>
      <c r="AR873" s="2"/>
      <c r="AS873" s="2">
        <v>205.84449574472447</v>
      </c>
      <c r="AT873" s="2"/>
      <c r="AU873" s="2">
        <v>0</v>
      </c>
      <c r="AV873" s="2">
        <v>0</v>
      </c>
      <c r="AW873" s="2">
        <v>216.09524576723021</v>
      </c>
      <c r="AX873" s="9"/>
      <c r="AY873" s="2"/>
      <c r="AZ873" s="2">
        <f>AC873+AF873+AW873</f>
        <v>765.07969717793389</v>
      </c>
      <c r="BA873" s="2"/>
      <c r="BB873" s="9">
        <f>AW873/AZ873</f>
        <v>0.28244802020536841</v>
      </c>
      <c r="BC873" s="19"/>
      <c r="BD873" s="2"/>
      <c r="BE873" s="2"/>
      <c r="BF873" s="19"/>
      <c r="BG873" s="19"/>
      <c r="BH873" s="19"/>
      <c r="BI873" s="19"/>
      <c r="BJ873" s="9">
        <f>AC873/AZ873</f>
        <v>0.46732817387933034</v>
      </c>
      <c r="BK873" s="9">
        <f>AF873/AZ873</f>
        <v>0.25022380591530136</v>
      </c>
      <c r="BL873" s="9">
        <f>AW873/AZ873</f>
        <v>0.28244802020536841</v>
      </c>
      <c r="BM873" s="2">
        <v>106.50831544353413</v>
      </c>
      <c r="BN873" s="2">
        <v>47.850874250084885</v>
      </c>
      <c r="BO873" s="2">
        <v>58.657441193449245</v>
      </c>
      <c r="BP873" s="2">
        <v>0</v>
      </c>
      <c r="BQ873" s="2"/>
      <c r="BR873" s="2"/>
      <c r="BS873" s="2"/>
      <c r="BT873" s="2"/>
      <c r="BU873" s="2">
        <v>0</v>
      </c>
      <c r="BV873" s="2"/>
      <c r="BW873" s="9"/>
      <c r="BX873" s="2"/>
      <c r="BY873" s="2"/>
      <c r="BZ873" s="9"/>
      <c r="CA873" s="2"/>
      <c r="CB873" s="2"/>
      <c r="CC873" s="2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</row>
    <row r="874" spans="1:152" hidden="1" x14ac:dyDescent="0.45">
      <c r="A874" t="s">
        <v>153</v>
      </c>
      <c r="C874" s="1">
        <v>40267</v>
      </c>
      <c r="D874" s="2"/>
      <c r="E874" s="1"/>
      <c r="G874" s="2">
        <v>101</v>
      </c>
      <c r="H874" t="s">
        <v>103</v>
      </c>
      <c r="I874" s="19">
        <v>7.1</v>
      </c>
      <c r="J874">
        <v>750</v>
      </c>
      <c r="K874" s="2">
        <f t="shared" si="12"/>
        <v>187.79342723004694</v>
      </c>
      <c r="L874" s="2"/>
      <c r="M874" s="9"/>
      <c r="N874" s="19">
        <v>23.15</v>
      </c>
      <c r="O874" s="19"/>
      <c r="P874" s="19"/>
      <c r="Q874" s="2"/>
      <c r="R874" s="2"/>
      <c r="S874" s="2"/>
      <c r="T874" s="2"/>
      <c r="U874" s="2"/>
      <c r="V874" s="2"/>
      <c r="W874" s="2"/>
      <c r="X874" s="9"/>
      <c r="Y874" s="9"/>
      <c r="Z874" s="9"/>
      <c r="AA874" s="9"/>
      <c r="AB874" s="9"/>
      <c r="AC874" s="2"/>
      <c r="AD874" s="9"/>
      <c r="AE874" s="9"/>
      <c r="AF874" s="2"/>
      <c r="AG874" s="9"/>
      <c r="AH874" s="9"/>
      <c r="AI874" s="9"/>
      <c r="AJ874" s="9"/>
      <c r="AK874" s="9"/>
      <c r="AL874" s="9"/>
      <c r="AM874" s="15"/>
      <c r="AN874" s="9"/>
      <c r="AO874" s="9"/>
      <c r="AP874" s="9"/>
      <c r="AQ874" s="2"/>
      <c r="AR874" s="2"/>
      <c r="AS874" s="2"/>
      <c r="AT874" s="2"/>
      <c r="AU874" s="2"/>
      <c r="AV874" s="2"/>
      <c r="AW874" s="2"/>
      <c r="AX874" s="9"/>
      <c r="AY874" s="2"/>
      <c r="AZ874" s="2"/>
      <c r="BA874" s="2"/>
      <c r="BB874" s="9"/>
      <c r="BC874" s="19"/>
      <c r="BD874" s="2"/>
      <c r="BE874" s="2"/>
      <c r="BF874" s="19"/>
      <c r="BG874" s="19"/>
      <c r="BH874" s="19"/>
      <c r="BI874" s="19"/>
      <c r="BJ874" s="19"/>
      <c r="BK874" s="19"/>
      <c r="BL874" s="19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9"/>
      <c r="BX874" s="2"/>
      <c r="BY874" s="2"/>
      <c r="BZ874" s="9"/>
      <c r="CA874" s="2"/>
      <c r="CB874" s="2"/>
      <c r="CC874" s="2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</row>
    <row r="875" spans="1:152" hidden="1" x14ac:dyDescent="0.45">
      <c r="A875" t="s">
        <v>153</v>
      </c>
      <c r="C875" s="1">
        <v>40273</v>
      </c>
      <c r="D875" s="2">
        <v>8</v>
      </c>
      <c r="E875" t="s">
        <v>197</v>
      </c>
      <c r="F875" t="s">
        <v>14</v>
      </c>
      <c r="G875" s="2">
        <v>107</v>
      </c>
      <c r="H875" t="s">
        <v>103</v>
      </c>
      <c r="I875" s="19">
        <v>7.1</v>
      </c>
      <c r="J875">
        <v>750</v>
      </c>
      <c r="K875" s="2">
        <f t="shared" si="12"/>
        <v>187.79342723004694</v>
      </c>
      <c r="L875" s="2"/>
      <c r="M875" s="9"/>
      <c r="N875" s="9"/>
      <c r="O875" s="9"/>
      <c r="P875" s="9"/>
      <c r="Q875" s="2"/>
      <c r="R875" s="2"/>
      <c r="S875" s="2"/>
      <c r="T875" s="2"/>
      <c r="U875" s="2">
        <v>107</v>
      </c>
      <c r="V875" s="2"/>
      <c r="W875" s="2"/>
      <c r="X875" s="9"/>
      <c r="Y875" s="9"/>
      <c r="Z875" s="9"/>
      <c r="AA875" s="9"/>
      <c r="AB875" s="9"/>
      <c r="AC875" s="2"/>
      <c r="AD875" s="9"/>
      <c r="AE875" s="9"/>
      <c r="AF875" s="2"/>
      <c r="AG875" s="9"/>
      <c r="AH875" s="9"/>
      <c r="AI875" s="9"/>
      <c r="AJ875" s="9"/>
      <c r="AK875" s="9"/>
      <c r="AL875" s="9"/>
      <c r="AM875" s="15"/>
      <c r="AN875" s="9"/>
      <c r="AO875" s="9"/>
      <c r="AP875" s="9"/>
      <c r="AQ875" s="2"/>
      <c r="AR875" s="2"/>
      <c r="AS875" s="2"/>
      <c r="AT875" s="2"/>
      <c r="AU875" s="2"/>
      <c r="AV875" s="2"/>
      <c r="AW875" s="2"/>
      <c r="AX875" s="9"/>
      <c r="AY875" s="2"/>
      <c r="AZ875" s="2"/>
      <c r="BA875" s="2"/>
      <c r="BB875" s="9"/>
      <c r="BC875" s="19"/>
      <c r="BD875" s="2"/>
      <c r="BE875" s="2"/>
      <c r="BF875" s="19"/>
      <c r="BG875" s="19"/>
      <c r="BH875" s="19"/>
      <c r="BI875" s="19"/>
      <c r="BJ875" s="19"/>
      <c r="BK875" s="19"/>
      <c r="BL875" s="19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9"/>
      <c r="BX875" s="2"/>
      <c r="BY875" s="2"/>
      <c r="BZ875" s="9"/>
      <c r="CA875" s="2"/>
      <c r="CB875" s="2"/>
      <c r="CC875" s="2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</row>
    <row r="876" spans="1:152" hidden="1" x14ac:dyDescent="0.45">
      <c r="A876" t="s">
        <v>153</v>
      </c>
      <c r="C876" s="1">
        <v>40275</v>
      </c>
      <c r="D876" s="2"/>
      <c r="E876" s="1"/>
      <c r="F876" s="6"/>
      <c r="G876" s="2">
        <v>109</v>
      </c>
      <c r="H876" t="s">
        <v>103</v>
      </c>
      <c r="I876" s="19">
        <v>7.1</v>
      </c>
      <c r="J876">
        <v>750</v>
      </c>
      <c r="K876" s="2">
        <f t="shared" si="12"/>
        <v>187.79342723004694</v>
      </c>
      <c r="L876" s="2"/>
      <c r="M876" s="9"/>
      <c r="N876" s="9"/>
      <c r="O876" s="9"/>
      <c r="P876" s="9"/>
      <c r="Q876" s="2"/>
      <c r="R876" s="2"/>
      <c r="S876" s="2"/>
      <c r="T876" s="2"/>
      <c r="U876" s="2"/>
      <c r="V876" s="2"/>
      <c r="W876" s="2"/>
      <c r="X876" s="9"/>
      <c r="Y876" s="9"/>
      <c r="Z876" s="9"/>
      <c r="AA876" s="9"/>
      <c r="AB876" s="9"/>
      <c r="AC876" s="2">
        <v>429.04173539346937</v>
      </c>
      <c r="AD876" s="9"/>
      <c r="AE876" s="9"/>
      <c r="AF876" s="2">
        <v>213.67830067985005</v>
      </c>
      <c r="AG876" s="9">
        <v>3.2213146722495103</v>
      </c>
      <c r="AH876" s="9"/>
      <c r="AI876" s="9"/>
      <c r="AJ876" s="9"/>
      <c r="AK876" s="9"/>
      <c r="AL876" s="9"/>
      <c r="AM876" s="15">
        <f>AG876/AF876</f>
        <v>1.5075534867136284E-2</v>
      </c>
      <c r="AN876" s="9"/>
      <c r="AO876" s="9"/>
      <c r="AP876" s="9"/>
      <c r="AQ876" s="2">
        <v>0</v>
      </c>
      <c r="AR876" s="2"/>
      <c r="AS876" s="2">
        <v>378.18390296707219</v>
      </c>
      <c r="AT876" s="2"/>
      <c r="AU876" s="2">
        <v>16.173629318012136</v>
      </c>
      <c r="AV876" s="2">
        <v>76.867076258218376</v>
      </c>
      <c r="AW876" s="2">
        <v>471.22460854330274</v>
      </c>
      <c r="AX876" s="9"/>
      <c r="AY876" s="2"/>
      <c r="AZ876" s="2">
        <f>AC876+AF876+AW876</f>
        <v>1113.9446446166221</v>
      </c>
      <c r="BA876" s="2"/>
      <c r="BB876" s="9">
        <f>AW876/AZ876</f>
        <v>0.42302336190635448</v>
      </c>
      <c r="BC876" s="19"/>
      <c r="BD876" s="2"/>
      <c r="BE876" s="2"/>
      <c r="BF876" s="19"/>
      <c r="BG876" s="19"/>
      <c r="BH876" s="19"/>
      <c r="BI876" s="19"/>
      <c r="BJ876" s="9">
        <f>AC876/AZ876</f>
        <v>0.38515534633332649</v>
      </c>
      <c r="BK876" s="9">
        <f>AF876/AZ876</f>
        <v>0.19182129176031912</v>
      </c>
      <c r="BL876" s="9">
        <f>AW876/AZ876</f>
        <v>0.42302336190635448</v>
      </c>
      <c r="BM876" s="2">
        <v>76.997075857212735</v>
      </c>
      <c r="BN876" s="2">
        <v>0</v>
      </c>
      <c r="BO876" s="2">
        <v>56.603909700811798</v>
      </c>
      <c r="BP876" s="2">
        <v>13.574068837498029</v>
      </c>
      <c r="BQ876" s="2"/>
      <c r="BR876" s="2"/>
      <c r="BS876" s="2"/>
      <c r="BT876" s="2"/>
      <c r="BU876" s="2">
        <v>6.8190973189029043</v>
      </c>
      <c r="BV876" s="2"/>
      <c r="BW876" s="9"/>
      <c r="BX876" s="2"/>
      <c r="BY876" s="2"/>
      <c r="BZ876" s="9"/>
      <c r="CA876" s="2"/>
      <c r="CB876" s="2"/>
      <c r="CC876" s="2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</row>
    <row r="877" spans="1:152" hidden="1" x14ac:dyDescent="0.45">
      <c r="A877" t="s">
        <v>153</v>
      </c>
      <c r="C877" s="1">
        <v>40280</v>
      </c>
      <c r="D877" s="2"/>
      <c r="E877" s="1"/>
      <c r="G877" s="2">
        <v>114</v>
      </c>
      <c r="H877" t="s">
        <v>103</v>
      </c>
      <c r="I877" s="19">
        <v>7.1</v>
      </c>
      <c r="J877">
        <v>750</v>
      </c>
      <c r="K877" s="2">
        <f t="shared" si="12"/>
        <v>187.79342723004694</v>
      </c>
      <c r="L877" s="2"/>
      <c r="M877" s="9"/>
      <c r="N877" s="19">
        <v>24.2</v>
      </c>
      <c r="O877" s="19"/>
      <c r="P877" s="19"/>
      <c r="Q877" s="2"/>
      <c r="R877" s="2"/>
      <c r="S877" s="2"/>
      <c r="T877" s="2"/>
      <c r="U877" s="2"/>
      <c r="V877" s="2"/>
      <c r="W877" s="2"/>
      <c r="X877" s="9"/>
      <c r="Y877" s="9"/>
      <c r="Z877" s="9"/>
      <c r="AA877" s="9"/>
      <c r="AB877" s="9"/>
      <c r="AC877" s="2"/>
      <c r="AD877" s="9"/>
      <c r="AE877" s="9"/>
      <c r="AF877" s="2"/>
      <c r="AG877" s="9"/>
      <c r="AH877" s="9"/>
      <c r="AI877" s="9"/>
      <c r="AJ877" s="9"/>
      <c r="AK877" s="9"/>
      <c r="AL877" s="9"/>
      <c r="AM877" s="15"/>
      <c r="AN877" s="9"/>
      <c r="AO877" s="9"/>
      <c r="AP877" s="9"/>
      <c r="AQ877" s="2"/>
      <c r="AR877" s="2"/>
      <c r="AS877" s="2"/>
      <c r="AT877" s="2"/>
      <c r="AU877" s="2"/>
      <c r="AV877" s="2"/>
      <c r="AW877" s="2"/>
      <c r="AX877" s="9"/>
      <c r="AY877" s="2"/>
      <c r="AZ877" s="2"/>
      <c r="BA877" s="2"/>
      <c r="BB877" s="9"/>
      <c r="BC877" s="19"/>
      <c r="BD877" s="2"/>
      <c r="BE877" s="2"/>
      <c r="BF877" s="19"/>
      <c r="BG877" s="19"/>
      <c r="BH877" s="19"/>
      <c r="BI877" s="19"/>
      <c r="BJ877" s="19"/>
      <c r="BK877" s="19"/>
      <c r="BL877" s="19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9"/>
      <c r="BX877" s="2"/>
      <c r="BY877" s="2"/>
      <c r="BZ877" s="9"/>
      <c r="CA877" s="2"/>
      <c r="CB877" s="2"/>
      <c r="CC877" s="2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</row>
    <row r="878" spans="1:152" hidden="1" x14ac:dyDescent="0.45">
      <c r="A878" t="s">
        <v>153</v>
      </c>
      <c r="C878" s="1">
        <v>40284</v>
      </c>
      <c r="D878" s="2"/>
      <c r="E878" s="1"/>
      <c r="G878" s="2">
        <v>118</v>
      </c>
      <c r="H878" t="s">
        <v>103</v>
      </c>
      <c r="I878" s="19">
        <v>7.1</v>
      </c>
      <c r="J878">
        <v>750</v>
      </c>
      <c r="K878" s="2">
        <f t="shared" si="12"/>
        <v>187.79342723004694</v>
      </c>
      <c r="L878" s="2"/>
      <c r="M878" s="9"/>
      <c r="N878" s="9"/>
      <c r="O878" s="9"/>
      <c r="P878" s="9"/>
      <c r="Q878" s="2"/>
      <c r="R878" s="2"/>
      <c r="S878" s="2"/>
      <c r="T878" s="2"/>
      <c r="U878" s="2"/>
      <c r="V878" s="2"/>
      <c r="W878" s="2"/>
      <c r="X878" s="9"/>
      <c r="Y878" s="9"/>
      <c r="Z878" s="9"/>
      <c r="AA878" s="9"/>
      <c r="AB878" s="9"/>
      <c r="AC878" s="2"/>
      <c r="AD878" s="9"/>
      <c r="AE878" s="9"/>
      <c r="AF878" s="2"/>
      <c r="AG878" s="9"/>
      <c r="AH878" s="9"/>
      <c r="AI878" s="9"/>
      <c r="AJ878" s="9"/>
      <c r="AK878" s="9"/>
      <c r="AL878" s="9"/>
      <c r="AM878" s="15"/>
      <c r="AN878" s="9"/>
      <c r="AO878" s="9"/>
      <c r="AP878" s="9"/>
      <c r="AQ878" s="2"/>
      <c r="AR878" s="2"/>
      <c r="AS878" s="2"/>
      <c r="AT878" s="2"/>
      <c r="AU878" s="2"/>
      <c r="AV878" s="2"/>
      <c r="AW878" s="2"/>
      <c r="AX878" s="9"/>
      <c r="AY878" s="2"/>
      <c r="AZ878" s="2"/>
      <c r="BA878" s="2"/>
      <c r="BB878" s="9"/>
      <c r="BC878" s="19"/>
      <c r="BD878" s="2"/>
      <c r="BE878" s="2"/>
      <c r="BF878" s="19"/>
      <c r="BG878" s="19"/>
      <c r="BH878" s="19"/>
      <c r="BI878" s="19"/>
      <c r="BJ878" s="19"/>
      <c r="BK878" s="19"/>
      <c r="BL878" s="19"/>
      <c r="BM878" s="2"/>
      <c r="BN878" s="2"/>
      <c r="BO878" s="2"/>
      <c r="BP878" s="2"/>
      <c r="BQ878" s="2"/>
      <c r="BR878" s="2"/>
      <c r="BS878" s="2"/>
      <c r="BT878" s="2"/>
      <c r="BU878" s="2"/>
      <c r="BV878" s="2">
        <v>8.2072738976504667</v>
      </c>
      <c r="BW878" s="9">
        <v>4.4129731379731378</v>
      </c>
      <c r="BX878" s="2"/>
      <c r="BY878" s="2"/>
      <c r="BZ878" s="9"/>
      <c r="CA878" s="2"/>
      <c r="CB878" s="2"/>
      <c r="CC878" s="2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</row>
    <row r="879" spans="1:152" hidden="1" x14ac:dyDescent="0.45">
      <c r="A879" t="s">
        <v>153</v>
      </c>
      <c r="C879" s="1">
        <v>40290</v>
      </c>
      <c r="D879" s="2"/>
      <c r="E879" s="1"/>
      <c r="G879" s="2">
        <v>124</v>
      </c>
      <c r="H879" t="s">
        <v>103</v>
      </c>
      <c r="I879" s="19">
        <v>7.1</v>
      </c>
      <c r="J879">
        <v>750</v>
      </c>
      <c r="K879" s="2">
        <f t="shared" si="12"/>
        <v>187.79342723004694</v>
      </c>
      <c r="L879" s="2"/>
      <c r="M879" s="9"/>
      <c r="N879" s="9"/>
      <c r="O879" s="9"/>
      <c r="P879" s="9"/>
      <c r="Q879" s="2"/>
      <c r="R879" s="2"/>
      <c r="S879" s="2"/>
      <c r="T879" s="2"/>
      <c r="U879" s="2"/>
      <c r="V879" s="2"/>
      <c r="W879" s="2"/>
      <c r="X879" s="9"/>
      <c r="Y879" s="9"/>
      <c r="Z879" s="9"/>
      <c r="AA879" s="9"/>
      <c r="AB879" s="9"/>
      <c r="AC879" s="2"/>
      <c r="AD879" s="9"/>
      <c r="AE879" s="9"/>
      <c r="AF879" s="2"/>
      <c r="AG879" s="9"/>
      <c r="AH879" s="9"/>
      <c r="AI879" s="9"/>
      <c r="AJ879" s="9"/>
      <c r="AK879" s="9"/>
      <c r="AL879" s="9"/>
      <c r="AM879" s="15"/>
      <c r="AN879" s="9"/>
      <c r="AO879" s="9"/>
      <c r="AP879" s="9"/>
      <c r="AQ879" s="2"/>
      <c r="AR879" s="2"/>
      <c r="AS879" s="2"/>
      <c r="AT879" s="2"/>
      <c r="AU879" s="2"/>
      <c r="AV879" s="2"/>
      <c r="AW879" s="2"/>
      <c r="AX879" s="9"/>
      <c r="AY879" s="2"/>
      <c r="AZ879" s="2"/>
      <c r="BA879" s="2"/>
      <c r="BB879" s="9"/>
      <c r="BC879" s="19"/>
      <c r="BD879" s="2"/>
      <c r="BE879" s="2"/>
      <c r="BF879" s="19"/>
      <c r="BG879" s="19"/>
      <c r="BH879" s="19"/>
      <c r="BI879" s="19"/>
      <c r="BJ879" s="19"/>
      <c r="BK879" s="19"/>
      <c r="BL879" s="19"/>
      <c r="BM879" s="2"/>
      <c r="BN879" s="2"/>
      <c r="BO879" s="2"/>
      <c r="BP879" s="2"/>
      <c r="BQ879" s="2"/>
      <c r="BR879" s="2"/>
      <c r="BS879" s="2"/>
      <c r="BT879" s="2"/>
      <c r="BU879" s="2"/>
      <c r="BV879" s="2">
        <v>12.625449863943587</v>
      </c>
      <c r="BW879" s="9">
        <v>6.4797101449275365</v>
      </c>
      <c r="BX879" s="2"/>
      <c r="BY879" s="2"/>
      <c r="BZ879" s="9"/>
      <c r="CA879" s="2"/>
      <c r="CB879" s="2"/>
      <c r="CC879" s="2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</row>
    <row r="880" spans="1:152" hidden="1" x14ac:dyDescent="0.45">
      <c r="A880" t="s">
        <v>153</v>
      </c>
      <c r="C880" s="1">
        <v>40293</v>
      </c>
      <c r="D880" s="2">
        <v>9</v>
      </c>
      <c r="E880" s="1" t="s">
        <v>196</v>
      </c>
      <c r="F880" t="s">
        <v>15</v>
      </c>
      <c r="G880" s="2">
        <v>127</v>
      </c>
      <c r="H880" t="s">
        <v>103</v>
      </c>
      <c r="I880" s="19">
        <v>7.1</v>
      </c>
      <c r="J880">
        <v>750</v>
      </c>
      <c r="K880" s="2">
        <f t="shared" si="12"/>
        <v>187.79342723004694</v>
      </c>
      <c r="L880" s="2"/>
      <c r="M880" s="9"/>
      <c r="N880" s="9"/>
      <c r="O880" s="9"/>
      <c r="P880" s="9"/>
      <c r="Q880" s="2"/>
      <c r="R880" s="2"/>
      <c r="S880" s="2"/>
      <c r="T880" s="2"/>
      <c r="U880" s="2"/>
      <c r="V880" s="2">
        <v>127</v>
      </c>
      <c r="W880" s="2"/>
      <c r="X880" s="9"/>
      <c r="Y880" s="9"/>
      <c r="Z880" s="9"/>
      <c r="AA880" s="9"/>
      <c r="AB880" s="9"/>
      <c r="AC880" s="2"/>
      <c r="AD880" s="9"/>
      <c r="AE880" s="9"/>
      <c r="AF880" s="2"/>
      <c r="AG880" s="9"/>
      <c r="AH880" s="9"/>
      <c r="AI880" s="9"/>
      <c r="AJ880" s="9"/>
      <c r="AK880" s="9"/>
      <c r="AL880" s="9"/>
      <c r="AM880" s="15"/>
      <c r="AN880" s="9"/>
      <c r="AO880" s="9"/>
      <c r="AP880" s="9"/>
      <c r="AQ880" s="2"/>
      <c r="AR880" s="2"/>
      <c r="AS880" s="2"/>
      <c r="AT880" s="2"/>
      <c r="AU880" s="2"/>
      <c r="AV880" s="2"/>
      <c r="AW880" s="2"/>
      <c r="AX880" s="9"/>
      <c r="AY880" s="2"/>
      <c r="AZ880" s="2"/>
      <c r="BA880" s="2"/>
      <c r="BB880" s="9"/>
      <c r="BC880" s="19"/>
      <c r="BD880" s="2"/>
      <c r="BE880" s="2"/>
      <c r="BF880" s="19"/>
      <c r="BG880" s="19"/>
      <c r="BH880" s="19"/>
      <c r="BI880" s="19"/>
      <c r="BJ880" s="19"/>
      <c r="BK880" s="19"/>
      <c r="BL880" s="19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9"/>
      <c r="BX880" s="2"/>
      <c r="BY880" s="2"/>
      <c r="BZ880" s="9"/>
      <c r="CA880" s="2"/>
      <c r="CB880" s="2"/>
      <c r="CC880" s="2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</row>
    <row r="881" spans="1:152" hidden="1" x14ac:dyDescent="0.45">
      <c r="A881" t="s">
        <v>153</v>
      </c>
      <c r="C881" s="1">
        <v>40298</v>
      </c>
      <c r="D881" s="2"/>
      <c r="E881" s="1"/>
      <c r="G881" s="2">
        <v>132</v>
      </c>
      <c r="H881" t="s">
        <v>103</v>
      </c>
      <c r="I881" s="19">
        <v>7.1</v>
      </c>
      <c r="J881">
        <v>750</v>
      </c>
      <c r="K881" s="2">
        <f t="shared" si="12"/>
        <v>187.79342723004694</v>
      </c>
      <c r="L881" s="2"/>
      <c r="M881" s="9"/>
      <c r="N881" s="9"/>
      <c r="O881" s="9"/>
      <c r="P881" s="9"/>
      <c r="Q881" s="2"/>
      <c r="R881" s="2"/>
      <c r="S881" s="2"/>
      <c r="T881" s="2"/>
      <c r="U881" s="2"/>
      <c r="V881" s="2"/>
      <c r="W881" s="2"/>
      <c r="X881" s="9"/>
      <c r="Y881" s="9"/>
      <c r="Z881" s="9"/>
      <c r="AA881" s="9"/>
      <c r="AB881" s="9"/>
      <c r="AC881" s="2"/>
      <c r="AD881" s="9"/>
      <c r="AE881" s="9"/>
      <c r="AF881" s="2"/>
      <c r="AG881" s="9"/>
      <c r="AH881" s="9"/>
      <c r="AI881" s="9"/>
      <c r="AJ881" s="9"/>
      <c r="AK881" s="9"/>
      <c r="AL881" s="9"/>
      <c r="AM881" s="15"/>
      <c r="AN881" s="9"/>
      <c r="AO881" s="9"/>
      <c r="AP881" s="9"/>
      <c r="AQ881" s="2"/>
      <c r="AR881" s="2"/>
      <c r="AS881" s="2"/>
      <c r="AT881" s="2"/>
      <c r="AU881" s="2"/>
      <c r="AV881" s="2"/>
      <c r="AW881" s="2"/>
      <c r="AX881" s="9"/>
      <c r="AY881" s="2"/>
      <c r="AZ881" s="2"/>
      <c r="BA881" s="2"/>
      <c r="BB881" s="9"/>
      <c r="BC881" s="19"/>
      <c r="BD881" s="2"/>
      <c r="BE881" s="2"/>
      <c r="BF881" s="19"/>
      <c r="BG881" s="19"/>
      <c r="BH881" s="19"/>
      <c r="BI881" s="19"/>
      <c r="BJ881" s="19"/>
      <c r="BK881" s="19"/>
      <c r="BL881" s="19"/>
      <c r="BM881" s="2"/>
      <c r="BN881" s="2"/>
      <c r="BO881" s="2"/>
      <c r="BP881" s="2"/>
      <c r="BQ881" s="2"/>
      <c r="BR881" s="2"/>
      <c r="BS881" s="2"/>
      <c r="BT881" s="2"/>
      <c r="BU881" s="2"/>
      <c r="BV881" s="2">
        <v>45.021505690961753</v>
      </c>
      <c r="BW881" s="9">
        <v>5.2397297065365098</v>
      </c>
      <c r="BX881" s="2"/>
      <c r="BY881" s="2"/>
      <c r="BZ881" s="9"/>
      <c r="CA881" s="2"/>
      <c r="CB881" s="2"/>
      <c r="CC881" s="2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</row>
    <row r="882" spans="1:152" hidden="1" x14ac:dyDescent="0.45">
      <c r="A882" t="s">
        <v>153</v>
      </c>
      <c r="C882" s="1">
        <v>40302</v>
      </c>
      <c r="D882" s="2"/>
      <c r="E882" s="1"/>
      <c r="F882" s="6"/>
      <c r="G882" s="2">
        <v>136</v>
      </c>
      <c r="H882" t="s">
        <v>103</v>
      </c>
      <c r="I882" s="19">
        <v>7.1</v>
      </c>
      <c r="J882">
        <v>750</v>
      </c>
      <c r="K882" s="2">
        <f t="shared" si="12"/>
        <v>187.79342723004694</v>
      </c>
      <c r="L882" s="2"/>
      <c r="M882" s="9"/>
      <c r="N882" s="9"/>
      <c r="O882" s="9"/>
      <c r="P882" s="9"/>
      <c r="Q882" s="2"/>
      <c r="R882" s="2"/>
      <c r="S882" s="2"/>
      <c r="T882" s="2"/>
      <c r="U882" s="2"/>
      <c r="V882" s="2"/>
      <c r="W882" s="2"/>
      <c r="X882" s="9"/>
      <c r="Y882" s="9"/>
      <c r="Z882" s="9"/>
      <c r="AA882" s="9"/>
      <c r="AB882" s="9"/>
      <c r="AC882" s="2">
        <v>532.4383830342947</v>
      </c>
      <c r="AD882" s="9"/>
      <c r="AE882" s="9"/>
      <c r="AF882" s="2">
        <v>305.23619768214655</v>
      </c>
      <c r="AG882" s="9"/>
      <c r="AH882" s="9"/>
      <c r="AI882" s="9"/>
      <c r="AJ882" s="9"/>
      <c r="AK882" s="9"/>
      <c r="AL882" s="9"/>
      <c r="AM882" s="15"/>
      <c r="AN882" s="9"/>
      <c r="AO882" s="9"/>
      <c r="AP882" s="9"/>
      <c r="AQ882" s="2">
        <v>0</v>
      </c>
      <c r="AR882" s="2"/>
      <c r="AS882" s="2">
        <v>245.04384529732971</v>
      </c>
      <c r="AT882" s="2"/>
      <c r="AU882" s="2">
        <v>24.831188667424271</v>
      </c>
      <c r="AV882" s="2">
        <v>461.4549466439359</v>
      </c>
      <c r="AW882" s="2">
        <v>731.32998060868988</v>
      </c>
      <c r="AX882" s="9"/>
      <c r="AY882" s="2"/>
      <c r="AZ882" s="2">
        <f>AC882+AF882+AW882</f>
        <v>1569.0045613251311</v>
      </c>
      <c r="BA882" s="2"/>
      <c r="BB882" s="9">
        <f>AW882/AZ882</f>
        <v>0.46611080594375837</v>
      </c>
      <c r="BC882" s="19"/>
      <c r="BD882" s="2"/>
      <c r="BE882" s="2"/>
      <c r="BF882" s="19"/>
      <c r="BG882" s="19"/>
      <c r="BH882" s="19"/>
      <c r="BI882" s="19"/>
      <c r="BJ882" s="9">
        <f>AC882/AZ882</f>
        <v>0.33934788729015181</v>
      </c>
      <c r="BK882" s="9">
        <f>AF882/AZ882</f>
        <v>0.19454130676608983</v>
      </c>
      <c r="BL882" s="9">
        <f>AW882/AZ882</f>
        <v>0.46611080594375837</v>
      </c>
      <c r="BM882" s="2">
        <v>112.63942012311196</v>
      </c>
      <c r="BN882" s="2">
        <v>0</v>
      </c>
      <c r="BO882" s="2">
        <v>29.290350751285324</v>
      </c>
      <c r="BP882" s="2">
        <v>75.053501280986382</v>
      </c>
      <c r="BQ882" s="2"/>
      <c r="BR882" s="2"/>
      <c r="BS882" s="2"/>
      <c r="BT882" s="2"/>
      <c r="BU882" s="2">
        <v>8.2955680908402467</v>
      </c>
      <c r="BV882" s="2"/>
      <c r="BW882" s="9"/>
      <c r="BX882" s="2"/>
      <c r="BY882" s="2"/>
      <c r="BZ882" s="9"/>
      <c r="CA882" s="2"/>
      <c r="CB882" s="2"/>
      <c r="CC882" s="2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</row>
    <row r="883" spans="1:152" hidden="1" x14ac:dyDescent="0.45">
      <c r="A883" t="s">
        <v>153</v>
      </c>
      <c r="C883" s="1">
        <v>40305</v>
      </c>
      <c r="D883" s="2"/>
      <c r="E883" s="1"/>
      <c r="G883" s="2">
        <v>139</v>
      </c>
      <c r="H883" t="s">
        <v>103</v>
      </c>
      <c r="I883" s="19">
        <v>7.1</v>
      </c>
      <c r="J883">
        <v>750</v>
      </c>
      <c r="K883" s="2">
        <f t="shared" si="12"/>
        <v>187.79342723004694</v>
      </c>
      <c r="L883" s="2"/>
      <c r="M883" s="9"/>
      <c r="N883" s="9"/>
      <c r="O883" s="9"/>
      <c r="P883" s="9"/>
      <c r="Q883" s="2"/>
      <c r="R883" s="2"/>
      <c r="S883" s="2"/>
      <c r="T883" s="2"/>
      <c r="U883" s="2"/>
      <c r="V883" s="2"/>
      <c r="W883" s="2"/>
      <c r="X883" s="9"/>
      <c r="Y883" s="9"/>
      <c r="Z883" s="9"/>
      <c r="AA883" s="9"/>
      <c r="AB883" s="9"/>
      <c r="AC883" s="2"/>
      <c r="AD883" s="9"/>
      <c r="AE883" s="9"/>
      <c r="AF883" s="2"/>
      <c r="AG883" s="9"/>
      <c r="AH883" s="9"/>
      <c r="AI883" s="9"/>
      <c r="AJ883" s="9"/>
      <c r="AK883" s="9"/>
      <c r="AL883" s="9"/>
      <c r="AM883" s="15"/>
      <c r="AN883" s="9"/>
      <c r="AO883" s="9"/>
      <c r="AP883" s="9"/>
      <c r="AQ883" s="2"/>
      <c r="AR883" s="2"/>
      <c r="AS883" s="2"/>
      <c r="AT883" s="2"/>
      <c r="AU883" s="2"/>
      <c r="AV883" s="2"/>
      <c r="AW883" s="2"/>
      <c r="AX883" s="9"/>
      <c r="AY883" s="2"/>
      <c r="AZ883" s="2"/>
      <c r="BA883" s="2"/>
      <c r="BB883" s="9"/>
      <c r="BC883" s="19"/>
      <c r="BD883" s="2"/>
      <c r="BE883" s="2"/>
      <c r="BF883" s="19"/>
      <c r="BG883" s="19"/>
      <c r="BH883" s="19"/>
      <c r="BI883" s="19"/>
      <c r="BJ883" s="19"/>
      <c r="BK883" s="19"/>
      <c r="BL883" s="19"/>
      <c r="BM883" s="2"/>
      <c r="BN883" s="2"/>
      <c r="BO883" s="2"/>
      <c r="BP883" s="2"/>
      <c r="BQ883" s="2"/>
      <c r="BR883" s="2"/>
      <c r="BS883" s="2"/>
      <c r="BT883" s="2"/>
      <c r="BU883" s="2"/>
      <c r="BV883" s="2">
        <v>68.610469028879066</v>
      </c>
      <c r="BW883" s="9">
        <v>4.8528032398595773</v>
      </c>
      <c r="BX883" s="2"/>
      <c r="BY883" s="2"/>
      <c r="BZ883" s="9"/>
      <c r="CA883" s="2"/>
      <c r="CB883" s="2"/>
      <c r="CC883" s="2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</row>
    <row r="884" spans="1:152" hidden="1" x14ac:dyDescent="0.45">
      <c r="A884" t="s">
        <v>153</v>
      </c>
      <c r="C884" s="1">
        <v>40311</v>
      </c>
      <c r="D884" s="2"/>
      <c r="E884" s="1"/>
      <c r="G884" s="2">
        <v>145</v>
      </c>
      <c r="H884" t="s">
        <v>103</v>
      </c>
      <c r="I884" s="19">
        <v>7.1</v>
      </c>
      <c r="J884">
        <v>750</v>
      </c>
      <c r="K884" s="2">
        <f t="shared" si="12"/>
        <v>187.79342723004694</v>
      </c>
      <c r="L884" s="2"/>
      <c r="M884" s="9"/>
      <c r="N884" s="9"/>
      <c r="O884" s="9"/>
      <c r="P884" s="9"/>
      <c r="Q884" s="2"/>
      <c r="R884" s="2"/>
      <c r="S884" s="2"/>
      <c r="T884" s="2"/>
      <c r="U884" s="2"/>
      <c r="V884" s="2"/>
      <c r="W884" s="2"/>
      <c r="X884" s="9"/>
      <c r="Y884" s="9"/>
      <c r="Z884" s="9"/>
      <c r="AA884" s="9"/>
      <c r="AB884" s="9"/>
      <c r="AC884" s="2"/>
      <c r="AD884" s="9"/>
      <c r="AE884" s="9"/>
      <c r="AF884" s="2"/>
      <c r="AG884" s="9"/>
      <c r="AH884" s="9"/>
      <c r="AI884" s="9"/>
      <c r="AJ884" s="9"/>
      <c r="AK884" s="9"/>
      <c r="AL884" s="9"/>
      <c r="AM884" s="15"/>
      <c r="AN884" s="9"/>
      <c r="AO884" s="9"/>
      <c r="AP884" s="9"/>
      <c r="AQ884" s="2"/>
      <c r="AR884" s="2"/>
      <c r="AS884" s="2"/>
      <c r="AT884" s="2"/>
      <c r="AU884" s="2"/>
      <c r="AV884" s="2"/>
      <c r="AW884" s="2"/>
      <c r="AX884" s="9"/>
      <c r="AY884" s="2"/>
      <c r="AZ884" s="2"/>
      <c r="BA884" s="2"/>
      <c r="BB884" s="9"/>
      <c r="BC884" s="19"/>
      <c r="BD884" s="2"/>
      <c r="BE884" s="2"/>
      <c r="BF884" s="19"/>
      <c r="BG884" s="19"/>
      <c r="BH884" s="19"/>
      <c r="BI884" s="19"/>
      <c r="BJ884" s="19"/>
      <c r="BK884" s="19"/>
      <c r="BL884" s="19"/>
      <c r="BM884" s="2"/>
      <c r="BN884" s="2"/>
      <c r="BO884" s="2"/>
      <c r="BP884" s="2"/>
      <c r="BQ884" s="2"/>
      <c r="BR884" s="2"/>
      <c r="BS884" s="2"/>
      <c r="BT884" s="2"/>
      <c r="BU884" s="2"/>
      <c r="BV884" s="2">
        <v>84.305234514439533</v>
      </c>
      <c r="BW884" s="9">
        <v>4.6713247863247869</v>
      </c>
      <c r="BX884" s="2"/>
      <c r="BY884" s="2"/>
      <c r="BZ884" s="9"/>
      <c r="CA884" s="2"/>
      <c r="CB884" s="2"/>
      <c r="CC884" s="2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</row>
    <row r="885" spans="1:152" hidden="1" x14ac:dyDescent="0.45">
      <c r="A885" t="s">
        <v>153</v>
      </c>
      <c r="C885" s="1">
        <v>40319</v>
      </c>
      <c r="D885" s="2"/>
      <c r="E885" s="1"/>
      <c r="G885" s="2">
        <v>153</v>
      </c>
      <c r="H885" t="s">
        <v>103</v>
      </c>
      <c r="I885" s="19">
        <v>7.1</v>
      </c>
      <c r="J885">
        <v>750</v>
      </c>
      <c r="K885" s="2">
        <f t="shared" si="12"/>
        <v>187.79342723004694</v>
      </c>
      <c r="L885" s="2"/>
      <c r="M885" s="9"/>
      <c r="N885" s="9"/>
      <c r="O885" s="9"/>
      <c r="P885" s="9"/>
      <c r="Q885" s="2"/>
      <c r="R885" s="2"/>
      <c r="S885" s="2"/>
      <c r="T885" s="2"/>
      <c r="U885" s="2"/>
      <c r="V885" s="2"/>
      <c r="W885" s="2"/>
      <c r="X885" s="9"/>
      <c r="Y885" s="9"/>
      <c r="Z885" s="9"/>
      <c r="AA885" s="9"/>
      <c r="AB885" s="9"/>
      <c r="AC885" s="2"/>
      <c r="AD885" s="9"/>
      <c r="AE885" s="9"/>
      <c r="AF885" s="2"/>
      <c r="AG885" s="9"/>
      <c r="AH885" s="9"/>
      <c r="AI885" s="9"/>
      <c r="AJ885" s="9"/>
      <c r="AK885" s="9"/>
      <c r="AL885" s="9"/>
      <c r="AM885" s="15"/>
      <c r="AN885" s="9"/>
      <c r="AO885" s="9"/>
      <c r="AP885" s="9"/>
      <c r="AQ885" s="2"/>
      <c r="AR885" s="2"/>
      <c r="AS885" s="2"/>
      <c r="AT885" s="2"/>
      <c r="AU885" s="2"/>
      <c r="AV885" s="2"/>
      <c r="AW885" s="2"/>
      <c r="AX885" s="9"/>
      <c r="AY885" s="2"/>
      <c r="AZ885" s="2"/>
      <c r="BA885" s="2"/>
      <c r="BB885" s="9"/>
      <c r="BC885" s="19"/>
      <c r="BD885" s="2"/>
      <c r="BE885" s="2"/>
      <c r="BF885" s="19"/>
      <c r="BG885" s="19"/>
      <c r="BH885" s="19"/>
      <c r="BI885" s="19"/>
      <c r="BJ885" s="19"/>
      <c r="BK885" s="19"/>
      <c r="BL885" s="19"/>
      <c r="BM885" s="2"/>
      <c r="BN885" s="2"/>
      <c r="BO885" s="2"/>
      <c r="BP885" s="2"/>
      <c r="BQ885" s="2"/>
      <c r="BR885" s="2"/>
      <c r="BS885" s="2"/>
      <c r="BT885" s="2"/>
      <c r="BU885" s="2"/>
      <c r="BV885" s="2">
        <v>100</v>
      </c>
      <c r="BW885" s="9">
        <v>3.815745951417004</v>
      </c>
      <c r="BX885" s="2"/>
      <c r="BY885" s="2"/>
      <c r="BZ885" s="9"/>
      <c r="CA885" s="2"/>
      <c r="CB885" s="2"/>
      <c r="CC885" s="2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</row>
    <row r="886" spans="1:152" hidden="1" x14ac:dyDescent="0.45">
      <c r="A886" t="s">
        <v>153</v>
      </c>
      <c r="C886" s="1">
        <v>40328</v>
      </c>
      <c r="D886" s="2">
        <v>10</v>
      </c>
      <c r="E886" s="1" t="s">
        <v>97</v>
      </c>
      <c r="F886" t="s">
        <v>16</v>
      </c>
      <c r="G886" s="2">
        <v>162</v>
      </c>
      <c r="H886" t="s">
        <v>103</v>
      </c>
      <c r="I886" s="19">
        <v>7.1</v>
      </c>
      <c r="J886">
        <v>750</v>
      </c>
      <c r="K886" s="2">
        <f t="shared" si="12"/>
        <v>187.79342723004694</v>
      </c>
      <c r="L886" s="2"/>
      <c r="M886" s="9"/>
      <c r="N886" s="9"/>
      <c r="O886" s="9"/>
      <c r="P886" s="9"/>
      <c r="Q886" s="2"/>
      <c r="R886" s="2"/>
      <c r="S886" s="2"/>
      <c r="T886" s="2"/>
      <c r="U886" s="2"/>
      <c r="V886" s="2"/>
      <c r="W886" s="2"/>
      <c r="X886" s="9"/>
      <c r="Y886" s="9"/>
      <c r="Z886" s="9"/>
      <c r="AA886" s="9"/>
      <c r="AB886" s="9"/>
      <c r="AC886" s="2"/>
      <c r="AD886" s="9"/>
      <c r="AE886" s="9"/>
      <c r="AF886" s="2"/>
      <c r="AG886" s="9"/>
      <c r="AH886" s="9"/>
      <c r="AI886" s="9"/>
      <c r="AJ886" s="9"/>
      <c r="AK886" s="9"/>
      <c r="AL886" s="9"/>
      <c r="AM886" s="15"/>
      <c r="AN886" s="9"/>
      <c r="AO886" s="9"/>
      <c r="AP886" s="9"/>
      <c r="AQ886" s="2"/>
      <c r="AR886" s="2"/>
      <c r="AS886" s="2"/>
      <c r="AT886" s="2"/>
      <c r="AU886" s="2"/>
      <c r="AV886" s="2">
        <v>466.27141567424417</v>
      </c>
      <c r="AW886" s="2"/>
      <c r="AX886" s="9"/>
      <c r="AY886" s="2"/>
      <c r="AZ886" s="2"/>
      <c r="BA886" s="2"/>
      <c r="BB886" s="9"/>
      <c r="BC886" s="19">
        <v>36.213326869391089</v>
      </c>
      <c r="BD886" s="2">
        <v>168.85239185665128</v>
      </c>
      <c r="BE886" s="2"/>
      <c r="BF886" s="19">
        <v>7.4384313593238449</v>
      </c>
      <c r="BG886" s="19"/>
      <c r="BH886" s="19"/>
      <c r="BI886" s="19"/>
      <c r="BJ886" s="19"/>
      <c r="BK886" s="19"/>
      <c r="BL886" s="19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9"/>
      <c r="BX886" s="2"/>
      <c r="BY886" s="2"/>
      <c r="BZ886" s="9"/>
      <c r="CA886" s="2"/>
      <c r="CB886" s="2"/>
      <c r="CC886" s="2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</row>
    <row r="887" spans="1:152" hidden="1" x14ac:dyDescent="0.45">
      <c r="A887" t="s">
        <v>146</v>
      </c>
      <c r="C887" s="1">
        <v>40166</v>
      </c>
      <c r="D887" s="2">
        <v>1</v>
      </c>
      <c r="E887" s="1" t="s">
        <v>198</v>
      </c>
      <c r="F887" s="6" t="s">
        <v>10</v>
      </c>
      <c r="G887" s="2">
        <v>0</v>
      </c>
      <c r="H887" t="s">
        <v>104</v>
      </c>
      <c r="I887" s="19">
        <v>7.1</v>
      </c>
      <c r="J887">
        <v>750</v>
      </c>
      <c r="K887" s="2">
        <f t="shared" si="12"/>
        <v>187.79342723004694</v>
      </c>
      <c r="L887" s="2"/>
      <c r="M887" s="9"/>
      <c r="N887" s="9"/>
      <c r="O887" s="9"/>
      <c r="P887" s="9"/>
      <c r="Q887" s="2"/>
      <c r="R887" s="2"/>
      <c r="S887" s="2"/>
      <c r="T887" s="2"/>
      <c r="U887" s="2"/>
      <c r="V887" s="2"/>
      <c r="W887" s="2"/>
      <c r="X887" s="9"/>
      <c r="Y887" s="9"/>
      <c r="Z887" s="9"/>
      <c r="AA887" s="9"/>
      <c r="AB887" s="9"/>
      <c r="AC887" s="2"/>
      <c r="AD887" s="9"/>
      <c r="AE887" s="9"/>
      <c r="AF887" s="2"/>
      <c r="AG887" s="9"/>
      <c r="AH887" s="9"/>
      <c r="AI887" s="9"/>
      <c r="AJ887" s="9"/>
      <c r="AK887" s="9"/>
      <c r="AL887" s="9"/>
      <c r="AM887" s="15"/>
      <c r="AN887" s="9"/>
      <c r="AO887" s="9"/>
      <c r="AP887" s="9"/>
      <c r="AQ887" s="2">
        <v>0</v>
      </c>
      <c r="AR887" s="2"/>
      <c r="AS887" s="2">
        <v>0</v>
      </c>
      <c r="AT887" s="2"/>
      <c r="AU887" s="2">
        <v>0</v>
      </c>
      <c r="AV887" s="2">
        <v>0</v>
      </c>
      <c r="AW887" s="2"/>
      <c r="AX887" s="9"/>
      <c r="AY887" s="2"/>
      <c r="AZ887" s="2"/>
      <c r="BA887" s="2"/>
      <c r="BB887" s="9"/>
      <c r="BC887" s="19"/>
      <c r="BD887" s="2"/>
      <c r="BE887" s="2"/>
      <c r="BF887" s="19"/>
      <c r="BG887" s="19"/>
      <c r="BH887" s="19"/>
      <c r="BI887" s="19"/>
      <c r="BJ887" s="19"/>
      <c r="BK887" s="19"/>
      <c r="BL887" s="19"/>
      <c r="BM887" s="2">
        <v>0</v>
      </c>
      <c r="BN887" s="2">
        <v>0</v>
      </c>
      <c r="BO887" s="2">
        <v>0</v>
      </c>
      <c r="BP887" s="2">
        <v>0</v>
      </c>
      <c r="BQ887" s="2"/>
      <c r="BR887" s="2"/>
      <c r="BS887" s="2"/>
      <c r="BT887" s="2"/>
      <c r="BU887" s="2">
        <v>0</v>
      </c>
      <c r="BV887" s="2"/>
      <c r="BW887" s="9"/>
      <c r="BX887" s="2"/>
      <c r="BY887" s="2"/>
      <c r="BZ887" s="9"/>
      <c r="CA887" s="2"/>
      <c r="CB887" s="2"/>
      <c r="CC887" s="2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</row>
    <row r="888" spans="1:152" hidden="1" x14ac:dyDescent="0.45">
      <c r="A888" t="s">
        <v>146</v>
      </c>
      <c r="C888" s="1">
        <v>40189</v>
      </c>
      <c r="D888" s="2"/>
      <c r="E888" s="1"/>
      <c r="F888" s="6"/>
      <c r="G888" s="2">
        <v>23</v>
      </c>
      <c r="H888" t="s">
        <v>104</v>
      </c>
      <c r="I888" s="19">
        <v>7.1</v>
      </c>
      <c r="J888">
        <v>750</v>
      </c>
      <c r="K888" s="2">
        <f t="shared" si="12"/>
        <v>187.79342723004694</v>
      </c>
      <c r="L888" s="2"/>
      <c r="M888" s="9"/>
      <c r="N888" s="19">
        <v>5.55</v>
      </c>
      <c r="O888" s="19"/>
      <c r="P888" s="19"/>
      <c r="Q888" s="2"/>
      <c r="R888" s="2"/>
      <c r="S888" s="2"/>
      <c r="T888" s="2"/>
      <c r="U888" s="2"/>
      <c r="V888" s="2"/>
      <c r="W888" s="2"/>
      <c r="X888" s="9"/>
      <c r="Y888" s="9"/>
      <c r="Z888" s="9"/>
      <c r="AA888" s="9"/>
      <c r="AB888" s="9"/>
      <c r="AC888" s="2"/>
      <c r="AD888" s="9"/>
      <c r="AE888" s="9"/>
      <c r="AF888" s="2"/>
      <c r="AG888" s="9">
        <v>0.247334375</v>
      </c>
      <c r="AH888" s="9"/>
      <c r="AI888" s="9"/>
      <c r="AJ888" s="9"/>
      <c r="AK888" s="9"/>
      <c r="AL888" s="9"/>
      <c r="AM888" s="15"/>
      <c r="AN888" s="9"/>
      <c r="AO888" s="9"/>
      <c r="AP888" s="9"/>
      <c r="AQ888" s="2">
        <v>0</v>
      </c>
      <c r="AR888" s="2"/>
      <c r="AS888" s="2">
        <v>0</v>
      </c>
      <c r="AT888" s="2"/>
      <c r="AU888" s="2">
        <v>0</v>
      </c>
      <c r="AV888" s="2">
        <v>0</v>
      </c>
      <c r="AW888" s="2"/>
      <c r="AX888" s="9"/>
      <c r="AY888" s="2"/>
      <c r="AZ888" s="2"/>
      <c r="BA888" s="2"/>
      <c r="BB888" s="9"/>
      <c r="BC888" s="19"/>
      <c r="BD888" s="2"/>
      <c r="BE888" s="2"/>
      <c r="BF888" s="19"/>
      <c r="BG888" s="19"/>
      <c r="BH888" s="19"/>
      <c r="BI888" s="19"/>
      <c r="BJ888" s="19"/>
      <c r="BK888" s="19"/>
      <c r="BL888" s="19"/>
      <c r="BM888" s="2">
        <v>0</v>
      </c>
      <c r="BN888" s="2">
        <v>0</v>
      </c>
      <c r="BO888" s="2">
        <v>0</v>
      </c>
      <c r="BP888" s="2">
        <v>0</v>
      </c>
      <c r="BQ888" s="2"/>
      <c r="BR888" s="2"/>
      <c r="BS888" s="2"/>
      <c r="BT888" s="2"/>
      <c r="BU888" s="2">
        <v>0</v>
      </c>
      <c r="BV888" s="2"/>
      <c r="BW888" s="9"/>
      <c r="BX888" s="2"/>
      <c r="BY888" s="2"/>
      <c r="BZ888" s="9"/>
      <c r="CA888" s="2"/>
      <c r="CB888" s="2"/>
      <c r="CC888" s="2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</row>
    <row r="889" spans="1:152" hidden="1" x14ac:dyDescent="0.45">
      <c r="A889" t="s">
        <v>146</v>
      </c>
      <c r="C889" s="1">
        <v>40191</v>
      </c>
      <c r="D889" s="2">
        <v>4</v>
      </c>
      <c r="E889" t="s">
        <v>199</v>
      </c>
      <c r="F889" t="s">
        <v>12</v>
      </c>
      <c r="G889" s="2">
        <v>25</v>
      </c>
      <c r="H889" t="s">
        <v>104</v>
      </c>
      <c r="I889" s="19">
        <v>7.1</v>
      </c>
      <c r="J889">
        <v>750</v>
      </c>
      <c r="K889" s="2">
        <f t="shared" si="12"/>
        <v>187.79342723004694</v>
      </c>
      <c r="L889" s="2"/>
      <c r="M889" s="9"/>
      <c r="N889" s="9"/>
      <c r="O889" s="9"/>
      <c r="P889" s="9"/>
      <c r="Q889" s="2"/>
      <c r="R889" s="2">
        <v>25</v>
      </c>
      <c r="S889" s="2"/>
      <c r="T889" s="2"/>
      <c r="U889" s="2"/>
      <c r="V889" s="2"/>
      <c r="W889" s="2"/>
      <c r="X889" s="9"/>
      <c r="Y889" s="9"/>
      <c r="Z889" s="9"/>
      <c r="AA889" s="9"/>
      <c r="AB889" s="9"/>
      <c r="AC889" s="2"/>
      <c r="AD889" s="9"/>
      <c r="AE889" s="9"/>
      <c r="AF889" s="2"/>
      <c r="AG889" s="9"/>
      <c r="AH889" s="9"/>
      <c r="AI889" s="9"/>
      <c r="AJ889" s="9"/>
      <c r="AK889" s="9"/>
      <c r="AL889" s="9"/>
      <c r="AM889" s="15"/>
      <c r="AN889" s="9"/>
      <c r="AO889" s="9"/>
      <c r="AP889" s="9"/>
      <c r="AQ889" s="2"/>
      <c r="AR889" s="2"/>
      <c r="AS889" s="2"/>
      <c r="AT889" s="2"/>
      <c r="AU889" s="2"/>
      <c r="AV889" s="2"/>
      <c r="AW889" s="2"/>
      <c r="AX889" s="9"/>
      <c r="AY889" s="2"/>
      <c r="AZ889" s="2"/>
      <c r="BA889" s="2"/>
      <c r="BB889" s="9"/>
      <c r="BC889" s="19"/>
      <c r="BD889" s="2"/>
      <c r="BE889" s="2"/>
      <c r="BF889" s="19"/>
      <c r="BG889" s="19"/>
      <c r="BH889" s="19"/>
      <c r="BI889" s="19"/>
      <c r="BJ889" s="19"/>
      <c r="BK889" s="19"/>
      <c r="BL889" s="19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9"/>
      <c r="BX889" s="2"/>
      <c r="BY889" s="2"/>
      <c r="BZ889" s="9"/>
      <c r="CA889" s="2"/>
      <c r="CB889" s="2"/>
      <c r="CC889" s="2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</row>
    <row r="890" spans="1:152" hidden="1" x14ac:dyDescent="0.45">
      <c r="A890" t="s">
        <v>146</v>
      </c>
      <c r="C890" s="1">
        <v>40197</v>
      </c>
      <c r="D890" s="2"/>
      <c r="E890" s="1"/>
      <c r="G890" s="2">
        <v>31</v>
      </c>
      <c r="H890" t="s">
        <v>104</v>
      </c>
      <c r="I890" s="19">
        <v>7.1</v>
      </c>
      <c r="J890">
        <v>750</v>
      </c>
      <c r="K890" s="2">
        <f t="shared" si="12"/>
        <v>187.79342723004694</v>
      </c>
      <c r="L890" s="2"/>
      <c r="M890" s="9"/>
      <c r="N890" s="19">
        <v>8.4499999999999993</v>
      </c>
      <c r="O890" s="19"/>
      <c r="P890" s="19"/>
      <c r="Q890" s="2"/>
      <c r="R890" s="2"/>
      <c r="S890" s="2"/>
      <c r="T890" s="2"/>
      <c r="U890" s="2"/>
      <c r="V890" s="2"/>
      <c r="W890" s="2"/>
      <c r="X890" s="9"/>
      <c r="Y890" s="9"/>
      <c r="Z890" s="9"/>
      <c r="AA890" s="9"/>
      <c r="AB890" s="9"/>
      <c r="AC890" s="2"/>
      <c r="AD890" s="9"/>
      <c r="AE890" s="9"/>
      <c r="AF890" s="2"/>
      <c r="AG890" s="9"/>
      <c r="AH890" s="9"/>
      <c r="AI890" s="9"/>
      <c r="AJ890" s="9"/>
      <c r="AK890" s="9"/>
      <c r="AL890" s="9"/>
      <c r="AM890" s="15"/>
      <c r="AN890" s="9"/>
      <c r="AO890" s="9"/>
      <c r="AP890" s="9"/>
      <c r="AQ890" s="2"/>
      <c r="AR890" s="2"/>
      <c r="AS890" s="2"/>
      <c r="AT890" s="2"/>
      <c r="AU890" s="2"/>
      <c r="AV890" s="2"/>
      <c r="AW890" s="2"/>
      <c r="AX890" s="9"/>
      <c r="AY890" s="2"/>
      <c r="AZ890" s="2"/>
      <c r="BA890" s="2"/>
      <c r="BB890" s="9"/>
      <c r="BC890" s="19"/>
      <c r="BD890" s="2"/>
      <c r="BE890" s="2"/>
      <c r="BF890" s="19"/>
      <c r="BG890" s="19"/>
      <c r="BH890" s="19"/>
      <c r="BI890" s="19"/>
      <c r="BJ890" s="19"/>
      <c r="BK890" s="19"/>
      <c r="BL890" s="19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9"/>
      <c r="BX890" s="2"/>
      <c r="BY890" s="2"/>
      <c r="BZ890" s="9"/>
      <c r="CA890" s="2"/>
      <c r="CB890" s="2"/>
      <c r="CC890" s="2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</row>
    <row r="891" spans="1:152" hidden="1" x14ac:dyDescent="0.45">
      <c r="A891" t="s">
        <v>146</v>
      </c>
      <c r="C891" s="1">
        <v>40200</v>
      </c>
      <c r="D891" s="2"/>
      <c r="E891" s="1"/>
      <c r="G891" s="2">
        <v>34</v>
      </c>
      <c r="H891" t="s">
        <v>104</v>
      </c>
      <c r="I891" s="19">
        <v>7.1</v>
      </c>
      <c r="J891">
        <v>750</v>
      </c>
      <c r="K891" s="2">
        <f t="shared" si="12"/>
        <v>187.79342723004694</v>
      </c>
      <c r="L891" s="2"/>
      <c r="M891" s="9"/>
      <c r="N891" s="19">
        <v>9</v>
      </c>
      <c r="O891" s="19"/>
      <c r="P891" s="19"/>
      <c r="Q891" s="2"/>
      <c r="R891" s="2"/>
      <c r="S891" s="2"/>
      <c r="T891" s="2"/>
      <c r="U891" s="2"/>
      <c r="V891" s="2"/>
      <c r="W891" s="2"/>
      <c r="X891" s="9"/>
      <c r="Y891" s="9"/>
      <c r="Z891" s="9"/>
      <c r="AA891" s="9"/>
      <c r="AB891" s="9"/>
      <c r="AC891" s="2"/>
      <c r="AD891" s="9"/>
      <c r="AE891" s="9"/>
      <c r="AF891" s="2"/>
      <c r="AG891" s="9"/>
      <c r="AH891" s="9"/>
      <c r="AI891" s="9"/>
      <c r="AJ891" s="9"/>
      <c r="AK891" s="9"/>
      <c r="AL891" s="9"/>
      <c r="AM891" s="15"/>
      <c r="AN891" s="9"/>
      <c r="AO891" s="9"/>
      <c r="AP891" s="9"/>
      <c r="AQ891" s="2"/>
      <c r="AR891" s="2"/>
      <c r="AS891" s="2"/>
      <c r="AT891" s="2"/>
      <c r="AU891" s="2"/>
      <c r="AV891" s="2"/>
      <c r="AW891" s="2"/>
      <c r="AX891" s="9"/>
      <c r="AY891" s="2"/>
      <c r="AZ891" s="2"/>
      <c r="BA891" s="2"/>
      <c r="BB891" s="9"/>
      <c r="BC891" s="19"/>
      <c r="BD891" s="2"/>
      <c r="BE891" s="2"/>
      <c r="BF891" s="19"/>
      <c r="BG891" s="19"/>
      <c r="BH891" s="19"/>
      <c r="BI891" s="19"/>
      <c r="BJ891" s="19"/>
      <c r="BK891" s="19"/>
      <c r="BL891" s="19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9"/>
      <c r="BX891" s="2"/>
      <c r="BY891" s="2"/>
      <c r="BZ891" s="9"/>
      <c r="CA891" s="2"/>
      <c r="CB891" s="2"/>
      <c r="CC891" s="2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</row>
    <row r="892" spans="1:152" hidden="1" x14ac:dyDescent="0.45">
      <c r="A892" t="s">
        <v>146</v>
      </c>
      <c r="C892" s="1">
        <v>40203</v>
      </c>
      <c r="D892" s="2"/>
      <c r="E892" s="1"/>
      <c r="F892" s="6"/>
      <c r="G892" s="2">
        <v>37</v>
      </c>
      <c r="H892" t="s">
        <v>104</v>
      </c>
      <c r="I892" s="19">
        <v>7.1</v>
      </c>
      <c r="J892">
        <v>750</v>
      </c>
      <c r="K892" s="2">
        <f t="shared" si="12"/>
        <v>187.79342723004694</v>
      </c>
      <c r="L892" s="2"/>
      <c r="M892" s="9"/>
      <c r="N892" s="9"/>
      <c r="O892" s="9"/>
      <c r="P892" s="9"/>
      <c r="Q892" s="2"/>
      <c r="R892" s="2"/>
      <c r="S892" s="2"/>
      <c r="T892" s="2"/>
      <c r="U892" s="2"/>
      <c r="V892" s="2"/>
      <c r="W892" s="2"/>
      <c r="X892" s="9"/>
      <c r="Y892" s="9"/>
      <c r="Z892" s="9"/>
      <c r="AA892" s="9"/>
      <c r="AB892" s="9"/>
      <c r="AC892" s="2">
        <v>36.166970057224795</v>
      </c>
      <c r="AD892" s="9"/>
      <c r="AE892" s="9"/>
      <c r="AF892" s="2">
        <v>50.67658647271503</v>
      </c>
      <c r="AG892" s="9">
        <v>0.79707731886804256</v>
      </c>
      <c r="AH892" s="9"/>
      <c r="AI892" s="9"/>
      <c r="AJ892" s="9"/>
      <c r="AK892" s="9"/>
      <c r="AL892" s="9"/>
      <c r="AM892" s="15">
        <f>AG892/AF892</f>
        <v>1.5728709732594163E-2</v>
      </c>
      <c r="AN892" s="9"/>
      <c r="AO892" s="9"/>
      <c r="AP892" s="9"/>
      <c r="AQ892" s="2">
        <v>4.1212680983667234</v>
      </c>
      <c r="AR892" s="2"/>
      <c r="AS892" s="2">
        <v>0</v>
      </c>
      <c r="AT892" s="2"/>
      <c r="AU892" s="2">
        <v>0</v>
      </c>
      <c r="AV892" s="2">
        <v>0</v>
      </c>
      <c r="AW892" s="2">
        <v>4.1212680983667234</v>
      </c>
      <c r="AX892" s="9"/>
      <c r="AY892" s="2"/>
      <c r="AZ892" s="2">
        <f>AC892+AF892+AW892</f>
        <v>90.964824628306559</v>
      </c>
      <c r="BA892" s="2"/>
      <c r="BB892" s="9">
        <f>AW892/AZ892</f>
        <v>4.5306173185148554E-2</v>
      </c>
      <c r="BC892" s="19"/>
      <c r="BD892" s="2"/>
      <c r="BE892" s="2"/>
      <c r="BF892" s="19"/>
      <c r="BG892" s="19"/>
      <c r="BH892" s="19"/>
      <c r="BI892" s="19"/>
      <c r="BJ892" s="9">
        <f>AC892/AZ892</f>
        <v>0.39759291797689356</v>
      </c>
      <c r="BK892" s="9">
        <f>AF892/AZ892</f>
        <v>0.55710090883795782</v>
      </c>
      <c r="BL892" s="9">
        <f>AW892/AZ892</f>
        <v>4.5306173185148554E-2</v>
      </c>
      <c r="BM892" s="2">
        <v>96.767483587583214</v>
      </c>
      <c r="BN892" s="2">
        <v>96.767483587583214</v>
      </c>
      <c r="BO892" s="2">
        <v>0</v>
      </c>
      <c r="BP892" s="2">
        <v>0</v>
      </c>
      <c r="BQ892" s="2"/>
      <c r="BR892" s="2"/>
      <c r="BS892" s="2"/>
      <c r="BT892" s="2"/>
      <c r="BU892" s="2">
        <v>0</v>
      </c>
      <c r="BV892" s="2"/>
      <c r="BW892" s="9"/>
      <c r="BX892" s="2"/>
      <c r="BY892" s="2"/>
      <c r="BZ892" s="9"/>
      <c r="CA892" s="2"/>
      <c r="CB892" s="2"/>
      <c r="CC892" s="2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</row>
    <row r="893" spans="1:152" hidden="1" x14ac:dyDescent="0.45">
      <c r="A893" t="s">
        <v>146</v>
      </c>
      <c r="C893" s="1">
        <v>40210</v>
      </c>
      <c r="D893" s="2"/>
      <c r="E893" s="1"/>
      <c r="G893" s="2">
        <v>44</v>
      </c>
      <c r="H893" t="s">
        <v>104</v>
      </c>
      <c r="I893" s="19">
        <v>7.1</v>
      </c>
      <c r="J893">
        <v>750</v>
      </c>
      <c r="K893" s="2">
        <f t="shared" si="12"/>
        <v>187.79342723004694</v>
      </c>
      <c r="L893" s="2"/>
      <c r="M893" s="9"/>
      <c r="N893" s="19">
        <v>11.35</v>
      </c>
      <c r="O893" s="19"/>
      <c r="P893" s="19"/>
      <c r="Q893" s="2"/>
      <c r="R893" s="2"/>
      <c r="S893" s="2"/>
      <c r="T893" s="2"/>
      <c r="U893" s="2"/>
      <c r="V893" s="2"/>
      <c r="W893" s="2"/>
      <c r="X893" s="9"/>
      <c r="Y893" s="9"/>
      <c r="Z893" s="9"/>
      <c r="AA893" s="9"/>
      <c r="AB893" s="9"/>
      <c r="AC893" s="2"/>
      <c r="AD893" s="9"/>
      <c r="AE893" s="9"/>
      <c r="AF893" s="2"/>
      <c r="AG893" s="9"/>
      <c r="AH893" s="9"/>
      <c r="AI893" s="9"/>
      <c r="AJ893" s="9"/>
      <c r="AK893" s="9"/>
      <c r="AL893" s="9"/>
      <c r="AM893" s="15"/>
      <c r="AN893" s="9"/>
      <c r="AO893" s="9"/>
      <c r="AP893" s="9"/>
      <c r="AQ893" s="2"/>
      <c r="AR893" s="2"/>
      <c r="AS893" s="2"/>
      <c r="AT893" s="2"/>
      <c r="AU893" s="2"/>
      <c r="AV893" s="2"/>
      <c r="AW893" s="2"/>
      <c r="AX893" s="9"/>
      <c r="AY893" s="2"/>
      <c r="AZ893" s="2"/>
      <c r="BA893" s="2"/>
      <c r="BB893" s="9"/>
      <c r="BC893" s="19"/>
      <c r="BD893" s="2"/>
      <c r="BE893" s="2"/>
      <c r="BF893" s="19"/>
      <c r="BG893" s="19"/>
      <c r="BH893" s="19"/>
      <c r="BI893" s="19"/>
      <c r="BJ893" s="19"/>
      <c r="BK893" s="19"/>
      <c r="BL893" s="19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9"/>
      <c r="BX893" s="2"/>
      <c r="BY893" s="2"/>
      <c r="BZ893" s="9"/>
      <c r="CA893" s="2"/>
      <c r="CB893" s="2"/>
      <c r="CC893" s="2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</row>
    <row r="894" spans="1:152" hidden="1" x14ac:dyDescent="0.45">
      <c r="A894" t="s">
        <v>146</v>
      </c>
      <c r="C894" s="1">
        <v>40217</v>
      </c>
      <c r="D894" s="2"/>
      <c r="E894" s="1"/>
      <c r="G894" s="2">
        <v>51</v>
      </c>
      <c r="H894" t="s">
        <v>104</v>
      </c>
      <c r="I894" s="19">
        <v>7.1</v>
      </c>
      <c r="J894">
        <v>750</v>
      </c>
      <c r="K894" s="2">
        <f t="shared" si="12"/>
        <v>187.79342723004694</v>
      </c>
      <c r="L894" s="2"/>
      <c r="M894" s="9"/>
      <c r="N894" s="19">
        <v>15.3</v>
      </c>
      <c r="O894" s="19"/>
      <c r="P894" s="19"/>
      <c r="Q894" s="2"/>
      <c r="R894" s="2"/>
      <c r="S894" s="2"/>
      <c r="T894" s="2"/>
      <c r="U894" s="2"/>
      <c r="V894" s="2"/>
      <c r="W894" s="2"/>
      <c r="X894" s="9"/>
      <c r="Y894" s="9"/>
      <c r="Z894" s="9"/>
      <c r="AA894" s="9"/>
      <c r="AB894" s="9"/>
      <c r="AC894" s="2"/>
      <c r="AD894" s="9"/>
      <c r="AE894" s="9"/>
      <c r="AF894" s="2"/>
      <c r="AG894" s="9"/>
      <c r="AH894" s="9"/>
      <c r="AI894" s="9"/>
      <c r="AJ894" s="9"/>
      <c r="AK894" s="9"/>
      <c r="AL894" s="9"/>
      <c r="AM894" s="15"/>
      <c r="AN894" s="9"/>
      <c r="AO894" s="9"/>
      <c r="AP894" s="9"/>
      <c r="AQ894" s="2"/>
      <c r="AR894" s="2"/>
      <c r="AS894" s="2"/>
      <c r="AT894" s="2"/>
      <c r="AU894" s="2"/>
      <c r="AV894" s="2"/>
      <c r="AW894" s="2"/>
      <c r="AX894" s="9"/>
      <c r="AY894" s="2"/>
      <c r="AZ894" s="2"/>
      <c r="BA894" s="2"/>
      <c r="BB894" s="9"/>
      <c r="BC894" s="19"/>
      <c r="BD894" s="2"/>
      <c r="BE894" s="2"/>
      <c r="BF894" s="19"/>
      <c r="BG894" s="19"/>
      <c r="BH894" s="19"/>
      <c r="BI894" s="19"/>
      <c r="BJ894" s="19"/>
      <c r="BK894" s="19"/>
      <c r="BL894" s="19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9"/>
      <c r="BX894" s="2"/>
      <c r="BY894" s="2"/>
      <c r="BZ894" s="9"/>
      <c r="CA894" s="2"/>
      <c r="CB894" s="2"/>
      <c r="CC894" s="2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</row>
    <row r="895" spans="1:152" hidden="1" x14ac:dyDescent="0.45">
      <c r="A895" t="s">
        <v>146</v>
      </c>
      <c r="C895" s="1">
        <v>40218</v>
      </c>
      <c r="D895" s="2">
        <v>4</v>
      </c>
      <c r="E895" t="s">
        <v>195</v>
      </c>
      <c r="F895" t="s">
        <v>13</v>
      </c>
      <c r="G895" s="2">
        <v>52</v>
      </c>
      <c r="H895" t="s">
        <v>104</v>
      </c>
      <c r="I895" s="19">
        <v>7.1</v>
      </c>
      <c r="J895">
        <v>750</v>
      </c>
      <c r="K895" s="2">
        <f t="shared" si="12"/>
        <v>187.79342723004694</v>
      </c>
      <c r="L895" s="2"/>
      <c r="M895" s="9"/>
      <c r="N895" s="9"/>
      <c r="O895" s="9"/>
      <c r="P895" s="9"/>
      <c r="Q895" s="2"/>
      <c r="R895" s="2"/>
      <c r="S895" s="2">
        <v>52</v>
      </c>
      <c r="T895" s="2"/>
      <c r="U895" s="2"/>
      <c r="V895" s="2"/>
      <c r="W895" s="2"/>
      <c r="X895" s="9"/>
      <c r="Y895" s="9"/>
      <c r="Z895" s="9"/>
      <c r="AA895" s="9"/>
      <c r="AB895" s="9"/>
      <c r="AC895" s="2">
        <v>150.12037451314183</v>
      </c>
      <c r="AD895" s="9"/>
      <c r="AE895" s="9"/>
      <c r="AF895" s="2">
        <v>138.00620083835562</v>
      </c>
      <c r="AG895" s="9">
        <v>2.3028186453652024</v>
      </c>
      <c r="AH895" s="9"/>
      <c r="AI895" s="9"/>
      <c r="AJ895" s="9"/>
      <c r="AK895" s="9"/>
      <c r="AL895" s="9"/>
      <c r="AM895" s="15">
        <f>AG895/AF895</f>
        <v>1.6686341855482682E-2</v>
      </c>
      <c r="AN895" s="9"/>
      <c r="AO895" s="9"/>
      <c r="AP895" s="9"/>
      <c r="AQ895" s="2">
        <v>12.72638384696053</v>
      </c>
      <c r="AR895" s="2"/>
      <c r="AS895" s="2">
        <v>0</v>
      </c>
      <c r="AT895" s="2"/>
      <c r="AU895" s="2">
        <v>0</v>
      </c>
      <c r="AV895" s="2">
        <v>0</v>
      </c>
      <c r="AW895" s="2">
        <v>12.72638384696053</v>
      </c>
      <c r="AX895" s="9"/>
      <c r="AY895" s="2"/>
      <c r="AZ895" s="2">
        <f>AC895+AF895+AW895</f>
        <v>300.85295919845794</v>
      </c>
      <c r="BA895" s="2"/>
      <c r="BB895" s="9">
        <f>AW895/AZ895</f>
        <v>4.2301009373039135E-2</v>
      </c>
      <c r="BC895" s="19"/>
      <c r="BD895" s="2"/>
      <c r="BE895" s="2"/>
      <c r="BF895" s="19"/>
      <c r="BG895" s="19"/>
      <c r="BH895" s="19"/>
      <c r="BI895" s="19"/>
      <c r="BJ895" s="9">
        <f>AC895/AZ895</f>
        <v>0.49898254254535945</v>
      </c>
      <c r="BK895" s="9">
        <f>AF895/AZ895</f>
        <v>0.45871644808160156</v>
      </c>
      <c r="BL895" s="9">
        <f>AW895/AZ895</f>
        <v>4.2301009373039135E-2</v>
      </c>
      <c r="BM895" s="2">
        <v>171.66267223573234</v>
      </c>
      <c r="BN895" s="2">
        <v>171.66267223573234</v>
      </c>
      <c r="BO895" s="2">
        <v>0</v>
      </c>
      <c r="BP895" s="2">
        <v>0</v>
      </c>
      <c r="BQ895" s="2"/>
      <c r="BR895" s="2"/>
      <c r="BS895" s="2"/>
      <c r="BT895" s="2"/>
      <c r="BU895" s="2">
        <v>0</v>
      </c>
      <c r="BV895" s="2"/>
      <c r="BW895" s="9"/>
      <c r="BX895" s="2"/>
      <c r="BY895" s="2"/>
      <c r="BZ895" s="9"/>
      <c r="CA895" s="2"/>
      <c r="CB895" s="2"/>
      <c r="CC895" s="2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</row>
    <row r="896" spans="1:152" hidden="1" x14ac:dyDescent="0.45">
      <c r="A896" t="s">
        <v>146</v>
      </c>
      <c r="C896" s="1">
        <v>40225</v>
      </c>
      <c r="D896" s="2"/>
      <c r="E896" s="1"/>
      <c r="G896" s="2">
        <v>59</v>
      </c>
      <c r="H896" t="s">
        <v>104</v>
      </c>
      <c r="I896" s="19">
        <v>7.1</v>
      </c>
      <c r="J896">
        <v>750</v>
      </c>
      <c r="K896" s="2">
        <f t="shared" si="12"/>
        <v>187.79342723004694</v>
      </c>
      <c r="L896" s="2"/>
      <c r="M896" s="9"/>
      <c r="N896" s="19">
        <v>17.05</v>
      </c>
      <c r="O896" s="19"/>
      <c r="P896" s="19"/>
      <c r="Q896" s="2"/>
      <c r="R896" s="2"/>
      <c r="S896" s="2"/>
      <c r="T896" s="2"/>
      <c r="U896" s="2"/>
      <c r="V896" s="2"/>
      <c r="W896" s="2"/>
      <c r="X896" s="9"/>
      <c r="Y896" s="9"/>
      <c r="Z896" s="9"/>
      <c r="AA896" s="9"/>
      <c r="AB896" s="9"/>
      <c r="AC896" s="2"/>
      <c r="AD896" s="9"/>
      <c r="AE896" s="9"/>
      <c r="AF896" s="2"/>
      <c r="AG896" s="9"/>
      <c r="AH896" s="9"/>
      <c r="AI896" s="9"/>
      <c r="AJ896" s="9"/>
      <c r="AK896" s="9"/>
      <c r="AL896" s="9"/>
      <c r="AM896" s="15"/>
      <c r="AN896" s="9"/>
      <c r="AO896" s="9"/>
      <c r="AP896" s="9"/>
      <c r="AQ896" s="2"/>
      <c r="AR896" s="2"/>
      <c r="AS896" s="2"/>
      <c r="AT896" s="2"/>
      <c r="AU896" s="2"/>
      <c r="AV896" s="2"/>
      <c r="AW896" s="2"/>
      <c r="AX896" s="9"/>
      <c r="AY896" s="2"/>
      <c r="AZ896" s="2"/>
      <c r="BA896" s="2"/>
      <c r="BB896" s="9"/>
      <c r="BC896" s="19"/>
      <c r="BD896" s="2"/>
      <c r="BE896" s="2"/>
      <c r="BF896" s="19"/>
      <c r="BG896" s="19"/>
      <c r="BH896" s="19"/>
      <c r="BI896" s="19"/>
      <c r="BJ896" s="19"/>
      <c r="BK896" s="19"/>
      <c r="BL896" s="19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9"/>
      <c r="BX896" s="2"/>
      <c r="BY896" s="2"/>
      <c r="BZ896" s="9"/>
      <c r="CA896" s="2"/>
      <c r="CB896" s="2"/>
      <c r="CC896" s="2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</row>
    <row r="897" spans="1:152" hidden="1" x14ac:dyDescent="0.45">
      <c r="A897" t="s">
        <v>146</v>
      </c>
      <c r="C897" s="1">
        <v>40231</v>
      </c>
      <c r="D897" s="2"/>
      <c r="E897" s="1"/>
      <c r="F897" s="6"/>
      <c r="G897" s="2">
        <v>65</v>
      </c>
      <c r="H897" t="s">
        <v>104</v>
      </c>
      <c r="I897" s="19">
        <v>7.1</v>
      </c>
      <c r="J897">
        <v>750</v>
      </c>
      <c r="K897" s="2">
        <f t="shared" si="12"/>
        <v>187.79342723004694</v>
      </c>
      <c r="L897" s="2"/>
      <c r="M897" s="9"/>
      <c r="N897" s="9"/>
      <c r="O897" s="9"/>
      <c r="P897" s="9"/>
      <c r="Q897" s="2"/>
      <c r="R897" s="2"/>
      <c r="S897" s="2"/>
      <c r="T897" s="2"/>
      <c r="U897" s="2"/>
      <c r="V897" s="2"/>
      <c r="W897" s="2"/>
      <c r="X897" s="9"/>
      <c r="Y897" s="9"/>
      <c r="Z897" s="9"/>
      <c r="AA897" s="9"/>
      <c r="AB897" s="9"/>
      <c r="AC897" s="2">
        <v>331.27700077544779</v>
      </c>
      <c r="AD897" s="9"/>
      <c r="AE897" s="9"/>
      <c r="AF897" s="2">
        <v>266.81326257206626</v>
      </c>
      <c r="AG897" s="9">
        <v>3.8025329691891208</v>
      </c>
      <c r="AH897" s="9"/>
      <c r="AI897" s="9"/>
      <c r="AJ897" s="9"/>
      <c r="AK897" s="9"/>
      <c r="AL897" s="9"/>
      <c r="AM897" s="15">
        <f>AG897/AF897</f>
        <v>1.425166400100541E-2</v>
      </c>
      <c r="AN897" s="9"/>
      <c r="AO897" s="9"/>
      <c r="AP897" s="9"/>
      <c r="AQ897" s="2">
        <v>21.352599784322656</v>
      </c>
      <c r="AR897" s="2"/>
      <c r="AS897" s="2">
        <v>22.235546196998452</v>
      </c>
      <c r="AT897" s="2"/>
      <c r="AU897" s="2">
        <v>0</v>
      </c>
      <c r="AV897" s="2">
        <v>0</v>
      </c>
      <c r="AW897" s="2">
        <v>43.588145981321112</v>
      </c>
      <c r="AX897" s="9"/>
      <c r="AY897" s="2"/>
      <c r="AZ897" s="2">
        <f>AC897+AF897+AW897</f>
        <v>641.67840932883519</v>
      </c>
      <c r="BA897" s="2"/>
      <c r="BB897" s="9">
        <f>AW897/AZ897</f>
        <v>6.7928335047009333E-2</v>
      </c>
      <c r="BC897" s="19"/>
      <c r="BD897" s="2"/>
      <c r="BE897" s="2"/>
      <c r="BF897" s="19"/>
      <c r="BG897" s="19"/>
      <c r="BH897" s="19"/>
      <c r="BI897" s="19"/>
      <c r="BJ897" s="9">
        <f>AC897/AZ897</f>
        <v>0.51626639755878279</v>
      </c>
      <c r="BK897" s="9">
        <f>AF897/AZ897</f>
        <v>0.41580526739420781</v>
      </c>
      <c r="BL897" s="9">
        <f>AW897/AZ897</f>
        <v>6.7928335047009333E-2</v>
      </c>
      <c r="BM897" s="2">
        <v>240.55559434018852</v>
      </c>
      <c r="BN897" s="2">
        <v>232.74582257088218</v>
      </c>
      <c r="BO897" s="2">
        <v>7.8097717693063515</v>
      </c>
      <c r="BP897" s="2">
        <v>0</v>
      </c>
      <c r="BQ897" s="2"/>
      <c r="BR897" s="2"/>
      <c r="BS897" s="2"/>
      <c r="BT897" s="2"/>
      <c r="BU897" s="2">
        <v>0</v>
      </c>
      <c r="BV897" s="2"/>
      <c r="BW897" s="9"/>
      <c r="BX897" s="2"/>
      <c r="BY897" s="2"/>
      <c r="BZ897" s="9"/>
      <c r="CA897" s="2"/>
      <c r="CB897" s="2"/>
      <c r="CC897" s="2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</row>
    <row r="898" spans="1:152" hidden="1" x14ac:dyDescent="0.45">
      <c r="A898" t="s">
        <v>146</v>
      </c>
      <c r="C898" s="1">
        <v>40233</v>
      </c>
      <c r="D898" s="2"/>
      <c r="E898" s="1"/>
      <c r="G898" s="2">
        <v>67</v>
      </c>
      <c r="H898" t="s">
        <v>104</v>
      </c>
      <c r="I898" s="19">
        <v>7.1</v>
      </c>
      <c r="J898">
        <v>750</v>
      </c>
      <c r="K898" s="2">
        <f t="shared" si="12"/>
        <v>187.79342723004694</v>
      </c>
      <c r="L898" s="2"/>
      <c r="M898" s="9"/>
      <c r="N898" s="19">
        <v>18.399999999999999</v>
      </c>
      <c r="O898" s="19"/>
      <c r="P898" s="19"/>
      <c r="Q898" s="2"/>
      <c r="R898" s="2"/>
      <c r="S898" s="2"/>
      <c r="T898" s="2"/>
      <c r="U898" s="2"/>
      <c r="V898" s="2"/>
      <c r="W898" s="2"/>
      <c r="X898" s="9"/>
      <c r="Y898" s="9"/>
      <c r="Z898" s="9"/>
      <c r="AA898" s="9"/>
      <c r="AB898" s="9"/>
      <c r="AC898" s="2"/>
      <c r="AD898" s="9"/>
      <c r="AE898" s="9"/>
      <c r="AF898" s="2"/>
      <c r="AG898" s="9"/>
      <c r="AH898" s="9"/>
      <c r="AI898" s="9"/>
      <c r="AJ898" s="9"/>
      <c r="AK898" s="9"/>
      <c r="AL898" s="9"/>
      <c r="AM898" s="15"/>
      <c r="AN898" s="9"/>
      <c r="AO898" s="9"/>
      <c r="AP898" s="9"/>
      <c r="AQ898" s="2"/>
      <c r="AR898" s="2"/>
      <c r="AS898" s="2"/>
      <c r="AT898" s="2"/>
      <c r="AU898" s="2"/>
      <c r="AV898" s="2"/>
      <c r="AW898" s="2"/>
      <c r="AX898" s="9"/>
      <c r="AY898" s="2"/>
      <c r="AZ898" s="2"/>
      <c r="BA898" s="2"/>
      <c r="BB898" s="9"/>
      <c r="BC898" s="19"/>
      <c r="BD898" s="2"/>
      <c r="BE898" s="2"/>
      <c r="BF898" s="19"/>
      <c r="BG898" s="19"/>
      <c r="BH898" s="19"/>
      <c r="BI898" s="19"/>
      <c r="BJ898" s="19"/>
      <c r="BK898" s="19"/>
      <c r="BL898" s="19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9"/>
      <c r="BX898" s="2"/>
      <c r="BY898" s="2"/>
      <c r="BZ898" s="9"/>
      <c r="CA898" s="2"/>
      <c r="CB898" s="2"/>
      <c r="CC898" s="2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</row>
    <row r="899" spans="1:152" hidden="1" x14ac:dyDescent="0.45">
      <c r="A899" t="s">
        <v>146</v>
      </c>
      <c r="C899" s="1">
        <v>40240</v>
      </c>
      <c r="D899" s="2"/>
      <c r="E899" s="1"/>
      <c r="G899" s="2">
        <v>74</v>
      </c>
      <c r="H899" t="s">
        <v>104</v>
      </c>
      <c r="I899" s="19">
        <v>7.1</v>
      </c>
      <c r="J899">
        <v>750</v>
      </c>
      <c r="K899" s="2">
        <f t="shared" si="12"/>
        <v>187.79342723004694</v>
      </c>
      <c r="L899" s="2"/>
      <c r="M899" s="9"/>
      <c r="N899" s="19">
        <v>20.266666666666666</v>
      </c>
      <c r="O899" s="19"/>
      <c r="P899" s="19"/>
      <c r="Q899" s="2"/>
      <c r="R899" s="2"/>
      <c r="S899" s="2"/>
      <c r="T899" s="2"/>
      <c r="U899" s="2"/>
      <c r="V899" s="2"/>
      <c r="W899" s="2"/>
      <c r="X899" s="9"/>
      <c r="Y899" s="9"/>
      <c r="Z899" s="9"/>
      <c r="AA899" s="9"/>
      <c r="AB899" s="9"/>
      <c r="AC899" s="2"/>
      <c r="AD899" s="9"/>
      <c r="AE899" s="9"/>
      <c r="AF899" s="2"/>
      <c r="AG899" s="9"/>
      <c r="AH899" s="9"/>
      <c r="AI899" s="9"/>
      <c r="AJ899" s="9"/>
      <c r="AK899" s="9"/>
      <c r="AL899" s="9"/>
      <c r="AM899" s="15"/>
      <c r="AN899" s="9"/>
      <c r="AO899" s="9"/>
      <c r="AP899" s="9"/>
      <c r="AQ899" s="2"/>
      <c r="AR899" s="2"/>
      <c r="AS899" s="2"/>
      <c r="AT899" s="2"/>
      <c r="AU899" s="2"/>
      <c r="AV899" s="2"/>
      <c r="AW899" s="2"/>
      <c r="AX899" s="9"/>
      <c r="AY899" s="2"/>
      <c r="AZ899" s="2"/>
      <c r="BA899" s="2"/>
      <c r="BB899" s="9"/>
      <c r="BC899" s="19"/>
      <c r="BD899" s="2"/>
      <c r="BE899" s="2"/>
      <c r="BF899" s="19"/>
      <c r="BG899" s="19"/>
      <c r="BH899" s="19"/>
      <c r="BI899" s="19"/>
      <c r="BJ899" s="19"/>
      <c r="BK899" s="19"/>
      <c r="BL899" s="19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9"/>
      <c r="BX899" s="2"/>
      <c r="BY899" s="2"/>
      <c r="BZ899" s="9"/>
      <c r="CA899" s="2"/>
      <c r="CB899" s="2"/>
      <c r="CC899" s="2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</row>
    <row r="900" spans="1:152" hidden="1" x14ac:dyDescent="0.45">
      <c r="A900" t="s">
        <v>146</v>
      </c>
      <c r="C900" s="1">
        <v>40241</v>
      </c>
      <c r="D900" s="2">
        <v>6</v>
      </c>
      <c r="E900" s="1" t="s">
        <v>229</v>
      </c>
      <c r="F900" t="s">
        <v>78</v>
      </c>
      <c r="G900" s="2">
        <v>75</v>
      </c>
      <c r="H900" t="s">
        <v>104</v>
      </c>
      <c r="I900" s="19">
        <v>7.1</v>
      </c>
      <c r="J900">
        <v>750</v>
      </c>
      <c r="K900" s="2">
        <f t="shared" si="12"/>
        <v>187.79342723004694</v>
      </c>
      <c r="L900" s="2"/>
      <c r="M900" s="9"/>
      <c r="N900" s="9"/>
      <c r="O900" s="9"/>
      <c r="P900" s="9"/>
      <c r="Q900" s="2"/>
      <c r="R900" s="2"/>
      <c r="S900" s="2"/>
      <c r="T900" s="2"/>
      <c r="U900" s="2"/>
      <c r="V900" s="2"/>
      <c r="W900" s="2"/>
      <c r="X900" s="9"/>
      <c r="Y900" s="9"/>
      <c r="Z900" s="9"/>
      <c r="AA900" s="9"/>
      <c r="AB900" s="9"/>
      <c r="AC900" s="2"/>
      <c r="AD900" s="9"/>
      <c r="AE900" s="9"/>
      <c r="AF900" s="2"/>
      <c r="AG900" s="9"/>
      <c r="AH900" s="9"/>
      <c r="AI900" s="9"/>
      <c r="AJ900" s="9"/>
      <c r="AK900" s="9"/>
      <c r="AL900" s="9"/>
      <c r="AM900" s="15"/>
      <c r="AN900" s="9"/>
      <c r="AO900" s="9"/>
      <c r="AP900" s="9"/>
      <c r="AQ900" s="2"/>
      <c r="AR900" s="2"/>
      <c r="AS900" s="2"/>
      <c r="AT900" s="2"/>
      <c r="AU900" s="2"/>
      <c r="AV900" s="2"/>
      <c r="AW900" s="2"/>
      <c r="AX900" s="9"/>
      <c r="AY900" s="2"/>
      <c r="AZ900" s="2"/>
      <c r="BA900" s="2"/>
      <c r="BB900" s="9"/>
      <c r="BC900" s="19"/>
      <c r="BD900" s="2"/>
      <c r="BE900" s="2"/>
      <c r="BF900" s="19"/>
      <c r="BG900" s="19"/>
      <c r="BH900" s="19"/>
      <c r="BI900" s="19"/>
      <c r="BJ900" s="19"/>
      <c r="BK900" s="19"/>
      <c r="BL900" s="19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9"/>
      <c r="BX900" s="2"/>
      <c r="BY900" s="2"/>
      <c r="BZ900" s="9"/>
      <c r="CA900" s="2"/>
      <c r="CB900" s="2"/>
      <c r="CC900" s="2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</row>
    <row r="901" spans="1:152" hidden="1" x14ac:dyDescent="0.45">
      <c r="A901" t="s">
        <v>146</v>
      </c>
      <c r="C901" s="1">
        <v>40245</v>
      </c>
      <c r="D901" s="2"/>
      <c r="E901" s="1"/>
      <c r="F901" s="6"/>
      <c r="G901" s="2">
        <v>79</v>
      </c>
      <c r="H901" t="s">
        <v>104</v>
      </c>
      <c r="I901" s="19">
        <v>7.1</v>
      </c>
      <c r="J901">
        <v>750</v>
      </c>
      <c r="K901" s="2">
        <f t="shared" si="12"/>
        <v>187.79342723004694</v>
      </c>
      <c r="L901" s="2"/>
      <c r="M901" s="9"/>
      <c r="N901" s="19">
        <v>21.1</v>
      </c>
      <c r="O901" s="19"/>
      <c r="P901" s="19"/>
      <c r="Q901" s="2"/>
      <c r="R901" s="2"/>
      <c r="S901" s="2"/>
      <c r="T901" s="2"/>
      <c r="U901" s="2"/>
      <c r="V901" s="2"/>
      <c r="W901" s="2"/>
      <c r="X901" s="9"/>
      <c r="Y901" s="9"/>
      <c r="Z901" s="9"/>
      <c r="AA901" s="9"/>
      <c r="AB901" s="9"/>
      <c r="AC901" s="2">
        <v>342.19273001439234</v>
      </c>
      <c r="AD901" s="9"/>
      <c r="AE901" s="9"/>
      <c r="AF901" s="2">
        <v>219.48405831912365</v>
      </c>
      <c r="AG901" s="9">
        <v>3.1499214190749236</v>
      </c>
      <c r="AH901" s="9"/>
      <c r="AI901" s="9"/>
      <c r="AJ901" s="9"/>
      <c r="AK901" s="9"/>
      <c r="AL901" s="9"/>
      <c r="AM901" s="15">
        <f>AG901/AF901</f>
        <v>1.4351481575463792E-2</v>
      </c>
      <c r="AN901" s="9"/>
      <c r="AO901" s="9"/>
      <c r="AP901" s="9"/>
      <c r="AQ901" s="2">
        <v>10.047284258050317</v>
      </c>
      <c r="AR901" s="2"/>
      <c r="AS901" s="2">
        <v>65.823454768313113</v>
      </c>
      <c r="AT901" s="2"/>
      <c r="AU901" s="2">
        <v>0</v>
      </c>
      <c r="AV901" s="2">
        <v>0</v>
      </c>
      <c r="AW901" s="2">
        <v>75.870739026363438</v>
      </c>
      <c r="AX901" s="9"/>
      <c r="AY901" s="2"/>
      <c r="AZ901" s="2">
        <f>AC901+AF901+AW901</f>
        <v>637.5475273598795</v>
      </c>
      <c r="BA901" s="2"/>
      <c r="BB901" s="9">
        <f>AW901/AZ901</f>
        <v>0.11900405188699967</v>
      </c>
      <c r="BC901" s="19"/>
      <c r="BD901" s="2"/>
      <c r="BE901" s="2"/>
      <c r="BF901" s="19"/>
      <c r="BG901" s="19"/>
      <c r="BH901" s="19"/>
      <c r="BI901" s="19"/>
      <c r="BJ901" s="9">
        <f>AC901/AZ901</f>
        <v>0.53673289492852694</v>
      </c>
      <c r="BK901" s="9">
        <f>AF901/AZ901</f>
        <v>0.34426305318447331</v>
      </c>
      <c r="BL901" s="9">
        <f>AW901/AZ901</f>
        <v>0.11900405188699967</v>
      </c>
      <c r="BM901" s="2">
        <v>144.80591660312172</v>
      </c>
      <c r="BN901" s="2">
        <v>95.132615494575447</v>
      </c>
      <c r="BO901" s="2">
        <v>49.673301108546269</v>
      </c>
      <c r="BP901" s="2">
        <v>0</v>
      </c>
      <c r="BQ901" s="2"/>
      <c r="BR901" s="2"/>
      <c r="BS901" s="2"/>
      <c r="BT901" s="2"/>
      <c r="BU901" s="2">
        <v>0</v>
      </c>
      <c r="BV901" s="2"/>
      <c r="BW901" s="9"/>
      <c r="BX901" s="2"/>
      <c r="BY901" s="2"/>
      <c r="BZ901" s="9"/>
      <c r="CA901" s="2"/>
      <c r="CB901" s="2"/>
      <c r="CC901" s="2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</row>
    <row r="902" spans="1:152" hidden="1" x14ac:dyDescent="0.45">
      <c r="A902" t="s">
        <v>146</v>
      </c>
      <c r="C902" s="1">
        <v>40252</v>
      </c>
      <c r="D902" s="2"/>
      <c r="E902" s="1"/>
      <c r="G902" s="2">
        <v>86</v>
      </c>
      <c r="H902" t="s">
        <v>104</v>
      </c>
      <c r="I902" s="19">
        <v>7.1</v>
      </c>
      <c r="J902">
        <v>750</v>
      </c>
      <c r="K902" s="2">
        <f t="shared" si="12"/>
        <v>187.79342723004694</v>
      </c>
      <c r="L902" s="2"/>
      <c r="M902" s="9"/>
      <c r="N902" s="19">
        <v>22</v>
      </c>
      <c r="O902" s="19"/>
      <c r="P902" s="19"/>
      <c r="Q902" s="2"/>
      <c r="R902" s="2"/>
      <c r="S902" s="2"/>
      <c r="T902" s="2"/>
      <c r="U902" s="2"/>
      <c r="V902" s="2"/>
      <c r="W902" s="2"/>
      <c r="X902" s="9"/>
      <c r="Y902" s="9"/>
      <c r="Z902" s="9"/>
      <c r="AA902" s="9"/>
      <c r="AB902" s="9"/>
      <c r="AC902" s="2"/>
      <c r="AD902" s="9"/>
      <c r="AE902" s="9"/>
      <c r="AF902" s="2"/>
      <c r="AG902" s="9"/>
      <c r="AH902" s="9"/>
      <c r="AI902" s="9"/>
      <c r="AJ902" s="9"/>
      <c r="AK902" s="9"/>
      <c r="AL902" s="9"/>
      <c r="AM902" s="15"/>
      <c r="AN902" s="9"/>
      <c r="AO902" s="9"/>
      <c r="AP902" s="9"/>
      <c r="AQ902" s="2"/>
      <c r="AR902" s="2"/>
      <c r="AS902" s="2"/>
      <c r="AT902" s="2"/>
      <c r="AU902" s="2"/>
      <c r="AV902" s="2"/>
      <c r="AW902" s="2"/>
      <c r="AX902" s="9"/>
      <c r="AY902" s="2"/>
      <c r="AZ902" s="2"/>
      <c r="BA902" s="2"/>
      <c r="BB902" s="9"/>
      <c r="BC902" s="19"/>
      <c r="BD902" s="2"/>
      <c r="BE902" s="2"/>
      <c r="BF902" s="19"/>
      <c r="BG902" s="19"/>
      <c r="BH902" s="19"/>
      <c r="BI902" s="19"/>
      <c r="BJ902" s="19"/>
      <c r="BK902" s="19"/>
      <c r="BL902" s="19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9"/>
      <c r="BX902" s="2"/>
      <c r="BY902" s="2"/>
      <c r="BZ902" s="9"/>
      <c r="CA902" s="2"/>
      <c r="CB902" s="2"/>
      <c r="CC902" s="2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</row>
    <row r="903" spans="1:152" hidden="1" x14ac:dyDescent="0.45">
      <c r="A903" t="s">
        <v>146</v>
      </c>
      <c r="C903" s="1">
        <v>40259</v>
      </c>
      <c r="D903" s="2"/>
      <c r="E903" s="1"/>
      <c r="G903" s="2">
        <v>93</v>
      </c>
      <c r="H903" t="s">
        <v>104</v>
      </c>
      <c r="I903" s="19">
        <v>7.1</v>
      </c>
      <c r="J903">
        <v>750</v>
      </c>
      <c r="K903" s="2">
        <f t="shared" si="12"/>
        <v>187.79342723004694</v>
      </c>
      <c r="L903" s="2"/>
      <c r="M903" s="9"/>
      <c r="N903" s="9"/>
      <c r="O903" s="9"/>
      <c r="P903" s="9"/>
      <c r="Q903" s="2"/>
      <c r="R903" s="2"/>
      <c r="S903" s="2"/>
      <c r="T903" s="2"/>
      <c r="U903" s="2"/>
      <c r="V903" s="2"/>
      <c r="W903" s="2"/>
      <c r="X903" s="9"/>
      <c r="Y903" s="9"/>
      <c r="Z903" s="9"/>
      <c r="AA903" s="9"/>
      <c r="AB903" s="9"/>
      <c r="AC903" s="2"/>
      <c r="AD903" s="9"/>
      <c r="AE903" s="9"/>
      <c r="AF903" s="2"/>
      <c r="AG903" s="9"/>
      <c r="AH903" s="9"/>
      <c r="AI903" s="9"/>
      <c r="AJ903" s="9"/>
      <c r="AK903" s="9"/>
      <c r="AL903" s="9"/>
      <c r="AM903" s="15"/>
      <c r="AN903" s="9"/>
      <c r="AO903" s="9"/>
      <c r="AP903" s="9"/>
      <c r="AQ903" s="2"/>
      <c r="AR903" s="2"/>
      <c r="AS903" s="2"/>
      <c r="AT903" s="2"/>
      <c r="AU903" s="2"/>
      <c r="AV903" s="2"/>
      <c r="AW903" s="2"/>
      <c r="AX903" s="9"/>
      <c r="AY903" s="2"/>
      <c r="AZ903" s="2"/>
      <c r="BA903" s="2"/>
      <c r="BB903" s="9"/>
      <c r="BC903" s="19"/>
      <c r="BD903" s="2"/>
      <c r="BE903" s="2"/>
      <c r="BF903" s="19"/>
      <c r="BG903" s="19"/>
      <c r="BH903" s="19"/>
      <c r="BI903" s="19"/>
      <c r="BJ903" s="19"/>
      <c r="BK903" s="19"/>
      <c r="BL903" s="19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9"/>
      <c r="BX903" s="2"/>
      <c r="BY903" s="2"/>
      <c r="BZ903" s="9"/>
      <c r="CA903" s="2"/>
      <c r="CB903" s="2"/>
      <c r="CC903" s="2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</row>
    <row r="904" spans="1:152" hidden="1" x14ac:dyDescent="0.45">
      <c r="A904" t="s">
        <v>146</v>
      </c>
      <c r="C904" s="1">
        <v>40260</v>
      </c>
      <c r="D904" s="2"/>
      <c r="E904" s="1"/>
      <c r="F904" s="6"/>
      <c r="G904" s="2">
        <v>94</v>
      </c>
      <c r="H904" t="s">
        <v>104</v>
      </c>
      <c r="I904" s="19">
        <v>7.1</v>
      </c>
      <c r="J904">
        <v>750</v>
      </c>
      <c r="K904" s="2">
        <f t="shared" si="12"/>
        <v>187.79342723004694</v>
      </c>
      <c r="L904" s="2"/>
      <c r="M904" s="9"/>
      <c r="N904" s="9"/>
      <c r="O904" s="9"/>
      <c r="P904" s="9"/>
      <c r="Q904" s="2"/>
      <c r="R904" s="2"/>
      <c r="S904" s="2"/>
      <c r="T904" s="2"/>
      <c r="U904" s="2"/>
      <c r="V904" s="2"/>
      <c r="W904" s="2"/>
      <c r="X904" s="9"/>
      <c r="Y904" s="9"/>
      <c r="Z904" s="9"/>
      <c r="AA904" s="9"/>
      <c r="AB904" s="9"/>
      <c r="AC904" s="2">
        <v>462.44388863948507</v>
      </c>
      <c r="AD904" s="9"/>
      <c r="AE904" s="9"/>
      <c r="AF904" s="2">
        <v>250.73574224796579</v>
      </c>
      <c r="AG904" s="9">
        <v>3.9037634316965346</v>
      </c>
      <c r="AH904" s="9"/>
      <c r="AI904" s="9"/>
      <c r="AJ904" s="9"/>
      <c r="AK904" s="9"/>
      <c r="AL904" s="9"/>
      <c r="AM904" s="15">
        <f>AG904/AF904</f>
        <v>1.5569233954032358E-2</v>
      </c>
      <c r="AN904" s="9"/>
      <c r="AO904" s="9"/>
      <c r="AP904" s="9"/>
      <c r="AQ904" s="2">
        <v>6.261561948321436</v>
      </c>
      <c r="AR904" s="2"/>
      <c r="AS904" s="2">
        <v>262.84462301765109</v>
      </c>
      <c r="AT904" s="2"/>
      <c r="AU904" s="2">
        <v>0</v>
      </c>
      <c r="AV904" s="2">
        <v>0</v>
      </c>
      <c r="AW904" s="2">
        <v>269.10618496597249</v>
      </c>
      <c r="AX904" s="9"/>
      <c r="AY904" s="2"/>
      <c r="AZ904" s="2">
        <f>AC904+AF904+AW904</f>
        <v>982.2858158534234</v>
      </c>
      <c r="BA904" s="2"/>
      <c r="BB904" s="9">
        <f>AW904/AZ904</f>
        <v>0.27395914775799685</v>
      </c>
      <c r="BC904" s="19"/>
      <c r="BD904" s="2"/>
      <c r="BE904" s="2"/>
      <c r="BF904" s="19"/>
      <c r="BG904" s="19"/>
      <c r="BH904" s="19"/>
      <c r="BI904" s="19"/>
      <c r="BJ904" s="9">
        <f>AC904/AZ904</f>
        <v>0.47078343306597326</v>
      </c>
      <c r="BK904" s="9">
        <f>AF904/AZ904</f>
        <v>0.2552574191760299</v>
      </c>
      <c r="BL904" s="9">
        <f>AW904/AZ904</f>
        <v>0.27395914775799685</v>
      </c>
      <c r="BM904" s="2">
        <v>129.94201940432418</v>
      </c>
      <c r="BN904" s="2">
        <v>37.581450995180283</v>
      </c>
      <c r="BO904" s="2">
        <v>92.360568409143895</v>
      </c>
      <c r="BP904" s="2">
        <v>0</v>
      </c>
      <c r="BQ904" s="2"/>
      <c r="BR904" s="2"/>
      <c r="BS904" s="2"/>
      <c r="BT904" s="2"/>
      <c r="BU904" s="2">
        <v>0</v>
      </c>
      <c r="BV904" s="2"/>
      <c r="BW904" s="9"/>
      <c r="BX904" s="2"/>
      <c r="BY904" s="2"/>
      <c r="BZ904" s="9"/>
      <c r="CA904" s="2"/>
      <c r="CB904" s="2"/>
      <c r="CC904" s="2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</row>
    <row r="905" spans="1:152" hidden="1" x14ac:dyDescent="0.45">
      <c r="A905" t="s">
        <v>146</v>
      </c>
      <c r="C905" s="1">
        <v>40267</v>
      </c>
      <c r="D905" s="2"/>
      <c r="E905" s="1"/>
      <c r="G905" s="2">
        <v>101</v>
      </c>
      <c r="H905" t="s">
        <v>104</v>
      </c>
      <c r="I905" s="19">
        <v>7.1</v>
      </c>
      <c r="J905">
        <v>750</v>
      </c>
      <c r="K905" s="2">
        <f t="shared" si="12"/>
        <v>187.79342723004694</v>
      </c>
      <c r="L905" s="2"/>
      <c r="M905" s="9"/>
      <c r="N905" s="19">
        <v>21.85</v>
      </c>
      <c r="O905" s="19"/>
      <c r="P905" s="19"/>
      <c r="Q905" s="2"/>
      <c r="R905" s="2"/>
      <c r="S905" s="2"/>
      <c r="T905" s="2"/>
      <c r="U905" s="2"/>
      <c r="V905" s="2"/>
      <c r="W905" s="2"/>
      <c r="X905" s="9"/>
      <c r="Y905" s="9"/>
      <c r="Z905" s="9"/>
      <c r="AA905" s="9"/>
      <c r="AB905" s="9"/>
      <c r="AC905" s="2"/>
      <c r="AD905" s="9"/>
      <c r="AE905" s="9"/>
      <c r="AF905" s="2"/>
      <c r="AG905" s="9"/>
      <c r="AH905" s="9"/>
      <c r="AI905" s="9"/>
      <c r="AJ905" s="9"/>
      <c r="AK905" s="9"/>
      <c r="AL905" s="9"/>
      <c r="AM905" s="15"/>
      <c r="AN905" s="9"/>
      <c r="AO905" s="9"/>
      <c r="AP905" s="9"/>
      <c r="AQ905" s="2"/>
      <c r="AR905" s="2"/>
      <c r="AS905" s="2"/>
      <c r="AT905" s="2"/>
      <c r="AU905" s="2"/>
      <c r="AV905" s="2"/>
      <c r="AW905" s="2"/>
      <c r="AX905" s="9"/>
      <c r="AY905" s="2"/>
      <c r="AZ905" s="2"/>
      <c r="BA905" s="2"/>
      <c r="BB905" s="9"/>
      <c r="BC905" s="19"/>
      <c r="BD905" s="2"/>
      <c r="BE905" s="2"/>
      <c r="BF905" s="19"/>
      <c r="BG905" s="19"/>
      <c r="BH905" s="19"/>
      <c r="BI905" s="19"/>
      <c r="BJ905" s="19"/>
      <c r="BK905" s="19"/>
      <c r="BL905" s="19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9"/>
      <c r="BX905" s="2"/>
      <c r="BY905" s="2"/>
      <c r="BZ905" s="9"/>
      <c r="CA905" s="2"/>
      <c r="CB905" s="2"/>
      <c r="CC905" s="2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</row>
    <row r="906" spans="1:152" hidden="1" x14ac:dyDescent="0.45">
      <c r="A906" t="s">
        <v>146</v>
      </c>
      <c r="C906" s="1">
        <v>40273</v>
      </c>
      <c r="D906" s="2">
        <v>8</v>
      </c>
      <c r="E906" t="s">
        <v>197</v>
      </c>
      <c r="F906" t="s">
        <v>14</v>
      </c>
      <c r="G906" s="2">
        <v>107</v>
      </c>
      <c r="H906" t="s">
        <v>104</v>
      </c>
      <c r="I906" s="19">
        <v>7.1</v>
      </c>
      <c r="J906">
        <v>750</v>
      </c>
      <c r="K906" s="2">
        <f t="shared" si="12"/>
        <v>187.79342723004694</v>
      </c>
      <c r="L906" s="2"/>
      <c r="M906" s="9"/>
      <c r="N906" s="9"/>
      <c r="O906" s="9"/>
      <c r="P906" s="9"/>
      <c r="Q906" s="2"/>
      <c r="R906" s="2"/>
      <c r="S906" s="2"/>
      <c r="T906" s="2"/>
      <c r="U906" s="2">
        <v>107</v>
      </c>
      <c r="V906" s="2"/>
      <c r="W906" s="2"/>
      <c r="X906" s="9"/>
      <c r="Y906" s="9"/>
      <c r="Z906" s="9"/>
      <c r="AA906" s="9"/>
      <c r="AB906" s="9"/>
      <c r="AC906" s="2"/>
      <c r="AD906" s="9"/>
      <c r="AE906" s="9"/>
      <c r="AF906" s="2"/>
      <c r="AG906" s="9"/>
      <c r="AH906" s="9"/>
      <c r="AI906" s="9"/>
      <c r="AJ906" s="9"/>
      <c r="AK906" s="9"/>
      <c r="AL906" s="9"/>
      <c r="AM906" s="15"/>
      <c r="AN906" s="9"/>
      <c r="AO906" s="9"/>
      <c r="AP906" s="9"/>
      <c r="AQ906" s="2"/>
      <c r="AR906" s="2"/>
      <c r="AS906" s="2"/>
      <c r="AT906" s="2"/>
      <c r="AU906" s="2"/>
      <c r="AV906" s="2"/>
      <c r="AW906" s="2"/>
      <c r="AX906" s="9"/>
      <c r="AY906" s="2"/>
      <c r="AZ906" s="2"/>
      <c r="BA906" s="2"/>
      <c r="BB906" s="9"/>
      <c r="BC906" s="19"/>
      <c r="BD906" s="2"/>
      <c r="BE906" s="2"/>
      <c r="BF906" s="19"/>
      <c r="BG906" s="19"/>
      <c r="BH906" s="19"/>
      <c r="BI906" s="19"/>
      <c r="BJ906" s="19"/>
      <c r="BK906" s="19"/>
      <c r="BL906" s="19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9"/>
      <c r="BX906" s="2"/>
      <c r="BY906" s="2"/>
      <c r="BZ906" s="9"/>
      <c r="CA906" s="2"/>
      <c r="CB906" s="2"/>
      <c r="CC906" s="2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</row>
    <row r="907" spans="1:152" hidden="1" x14ac:dyDescent="0.45">
      <c r="A907" t="s">
        <v>146</v>
      </c>
      <c r="C907" s="1">
        <v>40275</v>
      </c>
      <c r="D907" s="2"/>
      <c r="E907" s="1"/>
      <c r="F907" s="6"/>
      <c r="G907" s="2">
        <v>109</v>
      </c>
      <c r="H907" t="s">
        <v>104</v>
      </c>
      <c r="I907" s="19">
        <v>7.1</v>
      </c>
      <c r="J907">
        <v>750</v>
      </c>
      <c r="K907" s="2">
        <f t="shared" si="12"/>
        <v>187.79342723004694</v>
      </c>
      <c r="L907" s="2"/>
      <c r="M907" s="9"/>
      <c r="N907" s="9"/>
      <c r="O907" s="9"/>
      <c r="P907" s="9"/>
      <c r="Q907" s="2"/>
      <c r="R907" s="2"/>
      <c r="S907" s="2"/>
      <c r="T907" s="2"/>
      <c r="U907" s="2"/>
      <c r="V907" s="2"/>
      <c r="W907" s="2"/>
      <c r="X907" s="9"/>
      <c r="Y907" s="9"/>
      <c r="Z907" s="9"/>
      <c r="AA907" s="9"/>
      <c r="AB907" s="9"/>
      <c r="AC907" s="2">
        <v>460.86333837259963</v>
      </c>
      <c r="AD907" s="9"/>
      <c r="AE907" s="9"/>
      <c r="AF907" s="2">
        <v>235.04389575279316</v>
      </c>
      <c r="AG907" s="9">
        <v>3.3742764294118963</v>
      </c>
      <c r="AH907" s="9"/>
      <c r="AI907" s="9"/>
      <c r="AJ907" s="9"/>
      <c r="AK907" s="9"/>
      <c r="AL907" s="9"/>
      <c r="AM907" s="15">
        <f>AG907/AF907</f>
        <v>1.4355941551278504E-2</v>
      </c>
      <c r="AN907" s="9"/>
      <c r="AO907" s="9"/>
      <c r="AP907" s="9"/>
      <c r="AQ907" s="2">
        <v>0</v>
      </c>
      <c r="AR907" s="2"/>
      <c r="AS907" s="2">
        <v>402.17612188410078</v>
      </c>
      <c r="AT907" s="2"/>
      <c r="AU907" s="2">
        <v>18.395661356923974</v>
      </c>
      <c r="AV907" s="2">
        <v>32.19907221204285</v>
      </c>
      <c r="AW907" s="2">
        <v>452.77085545306755</v>
      </c>
      <c r="AX907" s="9"/>
      <c r="AY907" s="2"/>
      <c r="AZ907" s="2">
        <f>AC907+AF907+AW907</f>
        <v>1148.6780895784602</v>
      </c>
      <c r="BA907" s="2"/>
      <c r="BB907" s="9">
        <f>AW907/AZ907</f>
        <v>0.39416687717898802</v>
      </c>
      <c r="BC907" s="19"/>
      <c r="BD907" s="2"/>
      <c r="BE907" s="2"/>
      <c r="BF907" s="19"/>
      <c r="BG907" s="19"/>
      <c r="BH907" s="19"/>
      <c r="BI907" s="19"/>
      <c r="BJ907" s="9">
        <f>AC907/AZ907</f>
        <v>0.40121191703214815</v>
      </c>
      <c r="BK907" s="9">
        <f>AF907/AZ907</f>
        <v>0.20462120578886392</v>
      </c>
      <c r="BL907" s="9">
        <f>AW907/AZ907</f>
        <v>0.39416687717898802</v>
      </c>
      <c r="BM907" s="2">
        <v>76.675916301215892</v>
      </c>
      <c r="BN907" s="2">
        <v>0</v>
      </c>
      <c r="BO907" s="2">
        <v>65.798408399377763</v>
      </c>
      <c r="BP907" s="2">
        <v>6.8906230953484107</v>
      </c>
      <c r="BQ907" s="2"/>
      <c r="BR907" s="2"/>
      <c r="BS907" s="2"/>
      <c r="BT907" s="2"/>
      <c r="BU907" s="2">
        <v>3.9868848064897149</v>
      </c>
      <c r="BV907" s="2"/>
      <c r="BW907" s="9"/>
      <c r="BX907" s="2"/>
      <c r="BY907" s="2"/>
      <c r="BZ907" s="9"/>
      <c r="CA907" s="2"/>
      <c r="CB907" s="2"/>
      <c r="CC907" s="2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</row>
    <row r="908" spans="1:152" hidden="1" x14ac:dyDescent="0.45">
      <c r="A908" t="s">
        <v>146</v>
      </c>
      <c r="C908" s="1">
        <v>40280</v>
      </c>
      <c r="D908" s="2"/>
      <c r="E908" s="1"/>
      <c r="G908" s="2">
        <v>114</v>
      </c>
      <c r="H908" t="s">
        <v>104</v>
      </c>
      <c r="I908" s="19">
        <v>7.1</v>
      </c>
      <c r="J908">
        <v>750</v>
      </c>
      <c r="K908" s="2">
        <f t="shared" si="12"/>
        <v>187.79342723004694</v>
      </c>
      <c r="L908" s="2"/>
      <c r="M908" s="9"/>
      <c r="N908" s="19">
        <v>22.9</v>
      </c>
      <c r="O908" s="19"/>
      <c r="P908" s="19"/>
      <c r="Q908" s="2"/>
      <c r="R908" s="2"/>
      <c r="S908" s="2"/>
      <c r="T908" s="2"/>
      <c r="U908" s="2"/>
      <c r="V908" s="2"/>
      <c r="W908" s="2"/>
      <c r="X908" s="9"/>
      <c r="Y908" s="9"/>
      <c r="Z908" s="9"/>
      <c r="AA908" s="9"/>
      <c r="AB908" s="9"/>
      <c r="AC908" s="2"/>
      <c r="AD908" s="9"/>
      <c r="AE908" s="9"/>
      <c r="AF908" s="2"/>
      <c r="AG908" s="9"/>
      <c r="AH908" s="9"/>
      <c r="AI908" s="9"/>
      <c r="AJ908" s="9"/>
      <c r="AK908" s="9"/>
      <c r="AL908" s="9"/>
      <c r="AM908" s="15"/>
      <c r="AN908" s="9"/>
      <c r="AO908" s="9"/>
      <c r="AP908" s="9"/>
      <c r="AQ908" s="2"/>
      <c r="AR908" s="2"/>
      <c r="AS908" s="2"/>
      <c r="AT908" s="2"/>
      <c r="AU908" s="2"/>
      <c r="AV908" s="2"/>
      <c r="AW908" s="2"/>
      <c r="AX908" s="9"/>
      <c r="AY908" s="2"/>
      <c r="AZ908" s="2"/>
      <c r="BA908" s="2"/>
      <c r="BB908" s="9"/>
      <c r="BC908" s="19"/>
      <c r="BD908" s="2"/>
      <c r="BE908" s="2"/>
      <c r="BF908" s="19"/>
      <c r="BG908" s="19"/>
      <c r="BH908" s="19"/>
      <c r="BI908" s="19"/>
      <c r="BJ908" s="19"/>
      <c r="BK908" s="19"/>
      <c r="BL908" s="19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9"/>
      <c r="BX908" s="2"/>
      <c r="BY908" s="2"/>
      <c r="BZ908" s="9"/>
      <c r="CA908" s="2"/>
      <c r="CB908" s="2"/>
      <c r="CC908" s="2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</row>
    <row r="909" spans="1:152" hidden="1" x14ac:dyDescent="0.45">
      <c r="A909" t="s">
        <v>146</v>
      </c>
      <c r="C909" s="1">
        <v>40284</v>
      </c>
      <c r="D909" s="2"/>
      <c r="E909" s="1"/>
      <c r="G909" s="2">
        <v>118</v>
      </c>
      <c r="H909" t="s">
        <v>104</v>
      </c>
      <c r="I909" s="19">
        <v>7.1</v>
      </c>
      <c r="J909">
        <v>750</v>
      </c>
      <c r="K909" s="2">
        <f t="shared" si="12"/>
        <v>187.79342723004694</v>
      </c>
      <c r="L909" s="2"/>
      <c r="M909" s="9"/>
      <c r="N909" s="9"/>
      <c r="O909" s="9"/>
      <c r="P909" s="9"/>
      <c r="Q909" s="2"/>
      <c r="R909" s="2"/>
      <c r="S909" s="2"/>
      <c r="T909" s="2"/>
      <c r="U909" s="2"/>
      <c r="V909" s="2"/>
      <c r="W909" s="2"/>
      <c r="X909" s="9"/>
      <c r="Y909" s="9"/>
      <c r="Z909" s="9"/>
      <c r="AA909" s="9"/>
      <c r="AB909" s="9"/>
      <c r="AC909" s="2"/>
      <c r="AD909" s="9"/>
      <c r="AE909" s="9"/>
      <c r="AF909" s="2"/>
      <c r="AG909" s="9"/>
      <c r="AH909" s="9"/>
      <c r="AI909" s="9"/>
      <c r="AJ909" s="9"/>
      <c r="AK909" s="9"/>
      <c r="AL909" s="9"/>
      <c r="AM909" s="15"/>
      <c r="AN909" s="9"/>
      <c r="AO909" s="9"/>
      <c r="AP909" s="9"/>
      <c r="AQ909" s="2"/>
      <c r="AR909" s="2"/>
      <c r="AS909" s="2"/>
      <c r="AT909" s="2"/>
      <c r="AU909" s="2"/>
      <c r="AV909" s="2"/>
      <c r="AW909" s="2"/>
      <c r="AX909" s="9"/>
      <c r="AY909" s="2"/>
      <c r="AZ909" s="2"/>
      <c r="BA909" s="2"/>
      <c r="BB909" s="9"/>
      <c r="BC909" s="19"/>
      <c r="BD909" s="2"/>
      <c r="BE909" s="2"/>
      <c r="BF909" s="19"/>
      <c r="BG909" s="19"/>
      <c r="BH909" s="19"/>
      <c r="BI909" s="19"/>
      <c r="BJ909" s="19"/>
      <c r="BK909" s="19"/>
      <c r="BL909" s="19"/>
      <c r="BM909" s="2"/>
      <c r="BN909" s="2"/>
      <c r="BO909" s="2"/>
      <c r="BP909" s="2"/>
      <c r="BQ909" s="2"/>
      <c r="BR909" s="2"/>
      <c r="BS909" s="2"/>
      <c r="BT909" s="2"/>
      <c r="BU909" s="2"/>
      <c r="BV909" s="2">
        <v>8.429086163361422</v>
      </c>
      <c r="BW909" s="9">
        <v>4.3134095634095635</v>
      </c>
      <c r="BX909" s="2"/>
      <c r="BY909" s="2"/>
      <c r="BZ909" s="9"/>
      <c r="CA909" s="2"/>
      <c r="CB909" s="2"/>
      <c r="CC909" s="2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</row>
    <row r="910" spans="1:152" hidden="1" x14ac:dyDescent="0.45">
      <c r="A910" t="s">
        <v>146</v>
      </c>
      <c r="C910" s="1">
        <v>40290</v>
      </c>
      <c r="D910" s="2"/>
      <c r="E910" s="1"/>
      <c r="G910" s="2">
        <v>124</v>
      </c>
      <c r="H910" t="s">
        <v>104</v>
      </c>
      <c r="I910" s="19">
        <v>7.1</v>
      </c>
      <c r="J910">
        <v>750</v>
      </c>
      <c r="K910" s="2">
        <f t="shared" si="12"/>
        <v>187.79342723004694</v>
      </c>
      <c r="L910" s="2"/>
      <c r="M910" s="9"/>
      <c r="N910" s="9"/>
      <c r="O910" s="9"/>
      <c r="P910" s="9"/>
      <c r="Q910" s="2"/>
      <c r="R910" s="2"/>
      <c r="S910" s="2"/>
      <c r="T910" s="2"/>
      <c r="U910" s="2"/>
      <c r="V910" s="2"/>
      <c r="W910" s="2"/>
      <c r="X910" s="9"/>
      <c r="Y910" s="9"/>
      <c r="Z910" s="9"/>
      <c r="AA910" s="9"/>
      <c r="AB910" s="9"/>
      <c r="AC910" s="2"/>
      <c r="AD910" s="9"/>
      <c r="AE910" s="9"/>
      <c r="AF910" s="2"/>
      <c r="AG910" s="9"/>
      <c r="AH910" s="9"/>
      <c r="AI910" s="9"/>
      <c r="AJ910" s="9"/>
      <c r="AK910" s="9"/>
      <c r="AL910" s="9"/>
      <c r="AM910" s="15"/>
      <c r="AN910" s="9"/>
      <c r="AO910" s="9"/>
      <c r="AP910" s="9"/>
      <c r="AQ910" s="2"/>
      <c r="AR910" s="2"/>
      <c r="AS910" s="2"/>
      <c r="AT910" s="2"/>
      <c r="AU910" s="2"/>
      <c r="AV910" s="2"/>
      <c r="AW910" s="2"/>
      <c r="AX910" s="9"/>
      <c r="AY910" s="2"/>
      <c r="AZ910" s="2"/>
      <c r="BA910" s="2"/>
      <c r="BB910" s="9"/>
      <c r="BC910" s="19"/>
      <c r="BD910" s="2"/>
      <c r="BE910" s="2"/>
      <c r="BF910" s="19"/>
      <c r="BG910" s="19"/>
      <c r="BH910" s="19"/>
      <c r="BI910" s="19"/>
      <c r="BJ910" s="19"/>
      <c r="BK910" s="19"/>
      <c r="BL910" s="19"/>
      <c r="BM910" s="2"/>
      <c r="BN910" s="2"/>
      <c r="BO910" s="2"/>
      <c r="BP910" s="2"/>
      <c r="BQ910" s="2"/>
      <c r="BR910" s="2"/>
      <c r="BS910" s="2"/>
      <c r="BT910" s="2"/>
      <c r="BU910" s="2"/>
      <c r="BV910" s="2">
        <v>14.287740800635515</v>
      </c>
      <c r="BW910" s="9">
        <v>4.8210714285714289</v>
      </c>
      <c r="BX910" s="2"/>
      <c r="BY910" s="2"/>
      <c r="BZ910" s="9"/>
      <c r="CA910" s="2"/>
      <c r="CB910" s="2"/>
      <c r="CC910" s="2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</row>
    <row r="911" spans="1:152" hidden="1" x14ac:dyDescent="0.45">
      <c r="A911" t="s">
        <v>146</v>
      </c>
      <c r="C911" s="1">
        <v>40293</v>
      </c>
      <c r="D911" s="2">
        <v>9</v>
      </c>
      <c r="E911" s="1" t="s">
        <v>196</v>
      </c>
      <c r="F911" t="s">
        <v>15</v>
      </c>
      <c r="G911" s="2">
        <v>127</v>
      </c>
      <c r="H911" t="s">
        <v>104</v>
      </c>
      <c r="I911" s="19">
        <v>7.1</v>
      </c>
      <c r="J911">
        <v>750</v>
      </c>
      <c r="K911" s="2">
        <f t="shared" si="12"/>
        <v>187.79342723004694</v>
      </c>
      <c r="L911" s="2"/>
      <c r="M911" s="9"/>
      <c r="N911" s="9"/>
      <c r="O911" s="9"/>
      <c r="P911" s="9"/>
      <c r="Q911" s="2"/>
      <c r="R911" s="2"/>
      <c r="S911" s="2"/>
      <c r="T911" s="2"/>
      <c r="U911" s="2"/>
      <c r="V911" s="2">
        <v>127</v>
      </c>
      <c r="W911" s="2"/>
      <c r="X911" s="9"/>
      <c r="Y911" s="9"/>
      <c r="Z911" s="9"/>
      <c r="AA911" s="9"/>
      <c r="AB911" s="9"/>
      <c r="AC911" s="2"/>
      <c r="AD911" s="9"/>
      <c r="AE911" s="9"/>
      <c r="AF911" s="2"/>
      <c r="AG911" s="9"/>
      <c r="AH911" s="9"/>
      <c r="AI911" s="9"/>
      <c r="AJ911" s="9"/>
      <c r="AK911" s="9"/>
      <c r="AL911" s="9"/>
      <c r="AM911" s="15"/>
      <c r="AN911" s="9"/>
      <c r="AO911" s="9"/>
      <c r="AP911" s="9"/>
      <c r="AQ911" s="2"/>
      <c r="AR911" s="2"/>
      <c r="AS911" s="2"/>
      <c r="AT911" s="2"/>
      <c r="AU911" s="2"/>
      <c r="AV911" s="2"/>
      <c r="AW911" s="2"/>
      <c r="AX911" s="9"/>
      <c r="AY911" s="2"/>
      <c r="AZ911" s="2"/>
      <c r="BA911" s="2"/>
      <c r="BB911" s="9"/>
      <c r="BC911" s="19"/>
      <c r="BD911" s="2"/>
      <c r="BE911" s="2"/>
      <c r="BF911" s="19"/>
      <c r="BG911" s="19"/>
      <c r="BH911" s="19"/>
      <c r="BI911" s="19"/>
      <c r="BJ911" s="19"/>
      <c r="BK911" s="19"/>
      <c r="BL911" s="19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9"/>
      <c r="BX911" s="2"/>
      <c r="BY911" s="2"/>
      <c r="BZ911" s="9"/>
      <c r="CA911" s="2"/>
      <c r="CB911" s="2"/>
      <c r="CC911" s="2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</row>
    <row r="912" spans="1:152" hidden="1" x14ac:dyDescent="0.45">
      <c r="A912" t="s">
        <v>146</v>
      </c>
      <c r="C912" s="1">
        <v>40298</v>
      </c>
      <c r="D912" s="2"/>
      <c r="E912" s="1"/>
      <c r="G912" s="2">
        <v>132</v>
      </c>
      <c r="H912" t="s">
        <v>104</v>
      </c>
      <c r="I912" s="19">
        <v>7.1</v>
      </c>
      <c r="J912">
        <v>750</v>
      </c>
      <c r="K912" s="2">
        <f t="shared" si="12"/>
        <v>187.79342723004694</v>
      </c>
      <c r="L912" s="2"/>
      <c r="M912" s="9"/>
      <c r="N912" s="9"/>
      <c r="O912" s="9"/>
      <c r="P912" s="9"/>
      <c r="Q912" s="2"/>
      <c r="R912" s="2"/>
      <c r="S912" s="2"/>
      <c r="T912" s="2"/>
      <c r="U912" s="2"/>
      <c r="V912" s="2"/>
      <c r="W912" s="2"/>
      <c r="X912" s="9"/>
      <c r="Y912" s="9"/>
      <c r="Z912" s="9"/>
      <c r="AA912" s="9"/>
      <c r="AB912" s="9"/>
      <c r="AC912" s="2"/>
      <c r="AD912" s="9"/>
      <c r="AE912" s="9"/>
      <c r="AF912" s="2"/>
      <c r="AG912" s="9"/>
      <c r="AH912" s="9"/>
      <c r="AI912" s="9"/>
      <c r="AJ912" s="9"/>
      <c r="AK912" s="9"/>
      <c r="AL912" s="9"/>
      <c r="AM912" s="15"/>
      <c r="AN912" s="9"/>
      <c r="AO912" s="9"/>
      <c r="AP912" s="9"/>
      <c r="AQ912" s="2"/>
      <c r="AR912" s="2"/>
      <c r="AS912" s="2"/>
      <c r="AT912" s="2"/>
      <c r="AU912" s="2"/>
      <c r="AV912" s="2"/>
      <c r="AW912" s="2"/>
      <c r="AX912" s="9"/>
      <c r="AY912" s="2"/>
      <c r="AZ912" s="2"/>
      <c r="BA912" s="2"/>
      <c r="BB912" s="9"/>
      <c r="BC912" s="19"/>
      <c r="BD912" s="2"/>
      <c r="BE912" s="2"/>
      <c r="BF912" s="19"/>
      <c r="BG912" s="19"/>
      <c r="BH912" s="19"/>
      <c r="BI912" s="19"/>
      <c r="BJ912" s="19"/>
      <c r="BK912" s="19"/>
      <c r="BL912" s="19"/>
      <c r="BM912" s="2"/>
      <c r="BN912" s="2"/>
      <c r="BO912" s="2"/>
      <c r="BP912" s="2"/>
      <c r="BQ912" s="2"/>
      <c r="BR912" s="2"/>
      <c r="BS912" s="2"/>
      <c r="BT912" s="2"/>
      <c r="BU912" s="2"/>
      <c r="BV912" s="2">
        <v>43.705847306153714</v>
      </c>
      <c r="BW912" s="9">
        <v>5.0955466027874561</v>
      </c>
      <c r="BX912" s="2"/>
      <c r="BY912" s="2"/>
      <c r="BZ912" s="9"/>
      <c r="CA912" s="2"/>
      <c r="CB912" s="2"/>
      <c r="CC912" s="2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</row>
    <row r="913" spans="1:152" hidden="1" x14ac:dyDescent="0.45">
      <c r="A913" t="s">
        <v>146</v>
      </c>
      <c r="C913" s="1">
        <v>40302</v>
      </c>
      <c r="D913" s="2"/>
      <c r="E913" s="1"/>
      <c r="F913" s="6"/>
      <c r="G913" s="2">
        <v>136</v>
      </c>
      <c r="H913" t="s">
        <v>104</v>
      </c>
      <c r="I913" s="19">
        <v>7.1</v>
      </c>
      <c r="J913">
        <v>750</v>
      </c>
      <c r="K913" s="2">
        <f t="shared" si="12"/>
        <v>187.79342723004694</v>
      </c>
      <c r="L913" s="2"/>
      <c r="M913" s="9"/>
      <c r="N913" s="9"/>
      <c r="O913" s="9"/>
      <c r="P913" s="9"/>
      <c r="Q913" s="2"/>
      <c r="R913" s="2"/>
      <c r="S913" s="2"/>
      <c r="T913" s="2"/>
      <c r="U913" s="2"/>
      <c r="V913" s="2"/>
      <c r="W913" s="2"/>
      <c r="X913" s="9"/>
      <c r="Y913" s="9"/>
      <c r="Z913" s="9"/>
      <c r="AA913" s="9"/>
      <c r="AB913" s="9"/>
      <c r="AC913" s="2">
        <v>542.3744553150824</v>
      </c>
      <c r="AD913" s="9"/>
      <c r="AE913" s="9"/>
      <c r="AF913" s="2">
        <v>249.78945914602377</v>
      </c>
      <c r="AG913" s="9"/>
      <c r="AH913" s="9"/>
      <c r="AI913" s="9"/>
      <c r="AJ913" s="9"/>
      <c r="AK913" s="9"/>
      <c r="AL913" s="9"/>
      <c r="AM913" s="15"/>
      <c r="AN913" s="9"/>
      <c r="AO913" s="9"/>
      <c r="AP913" s="9"/>
      <c r="AQ913" s="2">
        <v>0</v>
      </c>
      <c r="AR913" s="2"/>
      <c r="AS913" s="2">
        <v>290.2921128768287</v>
      </c>
      <c r="AT913" s="2"/>
      <c r="AU913" s="2">
        <v>56.735401138141114</v>
      </c>
      <c r="AV913" s="2">
        <v>342.82960404834517</v>
      </c>
      <c r="AW913" s="2">
        <v>689.85711806331494</v>
      </c>
      <c r="AX913" s="9"/>
      <c r="AY913" s="2"/>
      <c r="AZ913" s="2">
        <f>AC913+AF913+AW913</f>
        <v>1482.0210325244211</v>
      </c>
      <c r="BA913" s="2"/>
      <c r="BB913" s="9">
        <f>AW913/AZ913</f>
        <v>0.46548402682803847</v>
      </c>
      <c r="BC913" s="19"/>
      <c r="BD913" s="2"/>
      <c r="BE913" s="2"/>
      <c r="BF913" s="19"/>
      <c r="BG913" s="19"/>
      <c r="BH913" s="19"/>
      <c r="BI913" s="19"/>
      <c r="BJ913" s="9">
        <f>AC913/AZ913</f>
        <v>0.36596947237059202</v>
      </c>
      <c r="BK913" s="9">
        <f>AF913/AZ913</f>
        <v>0.16854650080136949</v>
      </c>
      <c r="BL913" s="9">
        <f>AW913/AZ913</f>
        <v>0.46548402682803847</v>
      </c>
      <c r="BM913" s="2">
        <v>103.37087520684935</v>
      </c>
      <c r="BN913" s="2">
        <v>0</v>
      </c>
      <c r="BO913" s="2">
        <v>32.70788447894757</v>
      </c>
      <c r="BP913" s="2">
        <v>59.818226002590194</v>
      </c>
      <c r="BQ913" s="2"/>
      <c r="BR913" s="2"/>
      <c r="BS913" s="2"/>
      <c r="BT913" s="2"/>
      <c r="BU913" s="2">
        <v>10.844764725311592</v>
      </c>
      <c r="BV913" s="2"/>
      <c r="BW913" s="9"/>
      <c r="BX913" s="2"/>
      <c r="BY913" s="2"/>
      <c r="BZ913" s="9"/>
      <c r="CA913" s="2"/>
      <c r="CB913" s="2"/>
      <c r="CC913" s="2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</row>
    <row r="914" spans="1:152" hidden="1" x14ac:dyDescent="0.45">
      <c r="A914" t="s">
        <v>146</v>
      </c>
      <c r="C914" s="1">
        <v>40305</v>
      </c>
      <c r="D914" s="2"/>
      <c r="E914" s="1"/>
      <c r="G914" s="2">
        <v>139</v>
      </c>
      <c r="H914" t="s">
        <v>104</v>
      </c>
      <c r="I914" s="19">
        <v>7.1</v>
      </c>
      <c r="J914">
        <v>750</v>
      </c>
      <c r="K914" s="2">
        <f t="shared" si="12"/>
        <v>187.79342723004694</v>
      </c>
      <c r="L914" s="2"/>
      <c r="M914" s="9"/>
      <c r="N914" s="9"/>
      <c r="O914" s="9"/>
      <c r="P914" s="9"/>
      <c r="Q914" s="2"/>
      <c r="R914" s="2"/>
      <c r="S914" s="2"/>
      <c r="T914" s="2"/>
      <c r="U914" s="2"/>
      <c r="V914" s="2"/>
      <c r="W914" s="2"/>
      <c r="X914" s="9"/>
      <c r="Y914" s="9"/>
      <c r="Z914" s="9"/>
      <c r="AA914" s="9"/>
      <c r="AB914" s="9"/>
      <c r="AC914" s="2"/>
      <c r="AD914" s="9"/>
      <c r="AE914" s="9"/>
      <c r="AF914" s="2"/>
      <c r="AG914" s="9"/>
      <c r="AH914" s="9"/>
      <c r="AI914" s="9"/>
      <c r="AJ914" s="9"/>
      <c r="AK914" s="9"/>
      <c r="AL914" s="9"/>
      <c r="AM914" s="15"/>
      <c r="AN914" s="9"/>
      <c r="AO914" s="9"/>
      <c r="AP914" s="9"/>
      <c r="AQ914" s="2"/>
      <c r="AR914" s="2"/>
      <c r="AS914" s="2"/>
      <c r="AT914" s="2"/>
      <c r="AU914" s="2"/>
      <c r="AV914" s="2"/>
      <c r="AW914" s="2"/>
      <c r="AX914" s="9"/>
      <c r="AY914" s="2"/>
      <c r="AZ914" s="2"/>
      <c r="BA914" s="2"/>
      <c r="BB914" s="9"/>
      <c r="BC914" s="19"/>
      <c r="BD914" s="2"/>
      <c r="BE914" s="2"/>
      <c r="BF914" s="19"/>
      <c r="BG914" s="19"/>
      <c r="BH914" s="19"/>
      <c r="BI914" s="19"/>
      <c r="BJ914" s="19"/>
      <c r="BK914" s="19"/>
      <c r="BL914" s="19"/>
      <c r="BM914" s="2"/>
      <c r="BN914" s="2"/>
      <c r="BO914" s="2"/>
      <c r="BP914" s="2"/>
      <c r="BQ914" s="2"/>
      <c r="BR914" s="2"/>
      <c r="BS914" s="2"/>
      <c r="BT914" s="2"/>
      <c r="BU914" s="2"/>
      <c r="BV914" s="2">
        <v>68.746276278832227</v>
      </c>
      <c r="BW914" s="9">
        <v>4.1650243891734169</v>
      </c>
      <c r="BX914" s="2"/>
      <c r="BY914" s="2"/>
      <c r="BZ914" s="9"/>
      <c r="CA914" s="2"/>
      <c r="CB914" s="2"/>
      <c r="CC914" s="2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</row>
    <row r="915" spans="1:152" hidden="1" x14ac:dyDescent="0.45">
      <c r="A915" t="s">
        <v>146</v>
      </c>
      <c r="C915" s="1">
        <v>40311</v>
      </c>
      <c r="D915" s="2"/>
      <c r="E915" s="1"/>
      <c r="G915" s="2">
        <v>145</v>
      </c>
      <c r="H915" t="s">
        <v>104</v>
      </c>
      <c r="I915" s="19">
        <v>7.1</v>
      </c>
      <c r="J915">
        <v>750</v>
      </c>
      <c r="K915" s="2">
        <f t="shared" si="12"/>
        <v>187.79342723004694</v>
      </c>
      <c r="L915" s="2"/>
      <c r="M915" s="9"/>
      <c r="N915" s="9"/>
      <c r="O915" s="9"/>
      <c r="P915" s="9"/>
      <c r="Q915" s="2"/>
      <c r="R915" s="2"/>
      <c r="S915" s="2"/>
      <c r="T915" s="2"/>
      <c r="U915" s="2"/>
      <c r="V915" s="2"/>
      <c r="W915" s="2"/>
      <c r="X915" s="9"/>
      <c r="Y915" s="9"/>
      <c r="Z915" s="9"/>
      <c r="AA915" s="9"/>
      <c r="AB915" s="9"/>
      <c r="AC915" s="2"/>
      <c r="AD915" s="9"/>
      <c r="AE915" s="9"/>
      <c r="AF915" s="2"/>
      <c r="AG915" s="9"/>
      <c r="AH915" s="9"/>
      <c r="AI915" s="9"/>
      <c r="AJ915" s="9"/>
      <c r="AK915" s="9"/>
      <c r="AL915" s="9"/>
      <c r="AM915" s="15"/>
      <c r="AN915" s="9"/>
      <c r="AO915" s="9"/>
      <c r="AP915" s="9"/>
      <c r="AQ915" s="2"/>
      <c r="AR915" s="2"/>
      <c r="AS915" s="2"/>
      <c r="AT915" s="2"/>
      <c r="AU915" s="2"/>
      <c r="AV915" s="2"/>
      <c r="AW915" s="2"/>
      <c r="AX915" s="9"/>
      <c r="AY915" s="2"/>
      <c r="AZ915" s="2"/>
      <c r="BA915" s="2"/>
      <c r="BB915" s="9"/>
      <c r="BC915" s="19"/>
      <c r="BD915" s="2"/>
      <c r="BE915" s="2"/>
      <c r="BF915" s="19"/>
      <c r="BG915" s="19"/>
      <c r="BH915" s="19"/>
      <c r="BI915" s="19"/>
      <c r="BJ915" s="19"/>
      <c r="BK915" s="19"/>
      <c r="BL915" s="19"/>
      <c r="BM915" s="2"/>
      <c r="BN915" s="2"/>
      <c r="BO915" s="2"/>
      <c r="BP915" s="2"/>
      <c r="BQ915" s="2"/>
      <c r="BR915" s="2"/>
      <c r="BS915" s="2"/>
      <c r="BT915" s="2"/>
      <c r="BU915" s="2"/>
      <c r="BV915" s="2">
        <v>83.575907169404488</v>
      </c>
      <c r="BW915" s="9">
        <v>4.1970833333333335</v>
      </c>
      <c r="BX915" s="2"/>
      <c r="BY915" s="2"/>
      <c r="BZ915" s="9"/>
      <c r="CA915" s="2"/>
      <c r="CB915" s="2"/>
      <c r="CC915" s="2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</row>
    <row r="916" spans="1:152" hidden="1" x14ac:dyDescent="0.45">
      <c r="A916" t="s">
        <v>146</v>
      </c>
      <c r="C916" s="1">
        <v>40319</v>
      </c>
      <c r="D916" s="2"/>
      <c r="E916" s="1"/>
      <c r="G916" s="2">
        <v>153</v>
      </c>
      <c r="H916" t="s">
        <v>104</v>
      </c>
      <c r="I916" s="19">
        <v>7.1</v>
      </c>
      <c r="J916">
        <v>750</v>
      </c>
      <c r="K916" s="2">
        <f t="shared" si="12"/>
        <v>187.79342723004694</v>
      </c>
      <c r="L916" s="2"/>
      <c r="M916" s="9"/>
      <c r="N916" s="9"/>
      <c r="O916" s="9"/>
      <c r="P916" s="9"/>
      <c r="Q916" s="2"/>
      <c r="R916" s="2"/>
      <c r="S916" s="2"/>
      <c r="T916" s="2"/>
      <c r="U916" s="2"/>
      <c r="V916" s="2"/>
      <c r="W916" s="2"/>
      <c r="X916" s="9"/>
      <c r="Y916" s="9"/>
      <c r="Z916" s="9"/>
      <c r="AA916" s="9"/>
      <c r="AB916" s="9"/>
      <c r="AC916" s="2"/>
      <c r="AD916" s="9"/>
      <c r="AE916" s="9"/>
      <c r="AF916" s="2"/>
      <c r="AG916" s="9"/>
      <c r="AH916" s="9"/>
      <c r="AI916" s="9"/>
      <c r="AJ916" s="9"/>
      <c r="AK916" s="9"/>
      <c r="AL916" s="9"/>
      <c r="AM916" s="15"/>
      <c r="AN916" s="9"/>
      <c r="AO916" s="9"/>
      <c r="AP916" s="9"/>
      <c r="AQ916" s="2"/>
      <c r="AR916" s="2"/>
      <c r="AS916" s="2"/>
      <c r="AT916" s="2"/>
      <c r="AU916" s="2"/>
      <c r="AV916" s="2"/>
      <c r="AW916" s="2"/>
      <c r="AX916" s="9"/>
      <c r="AY916" s="2"/>
      <c r="AZ916" s="2"/>
      <c r="BA916" s="2"/>
      <c r="BB916" s="9"/>
      <c r="BC916" s="19"/>
      <c r="BD916" s="2"/>
      <c r="BE916" s="2"/>
      <c r="BF916" s="19"/>
      <c r="BG916" s="19"/>
      <c r="BH916" s="19"/>
      <c r="BI916" s="19"/>
      <c r="BJ916" s="19"/>
      <c r="BK916" s="19"/>
      <c r="BL916" s="19"/>
      <c r="BM916" s="2"/>
      <c r="BN916" s="2"/>
      <c r="BO916" s="2"/>
      <c r="BP916" s="2"/>
      <c r="BQ916" s="2"/>
      <c r="BR916" s="2"/>
      <c r="BS916" s="2"/>
      <c r="BT916" s="2"/>
      <c r="BU916" s="2"/>
      <c r="BV916" s="2">
        <v>100</v>
      </c>
      <c r="BW916" s="9">
        <v>4.1537681569515188</v>
      </c>
      <c r="BX916" s="2"/>
      <c r="BY916" s="2"/>
      <c r="BZ916" s="9"/>
      <c r="CA916" s="2"/>
      <c r="CB916" s="2"/>
      <c r="CC916" s="2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</row>
    <row r="917" spans="1:152" hidden="1" x14ac:dyDescent="0.45">
      <c r="A917" t="s">
        <v>146</v>
      </c>
      <c r="C917" s="1">
        <v>40328</v>
      </c>
      <c r="D917" s="2">
        <v>10</v>
      </c>
      <c r="E917" s="1" t="s">
        <v>97</v>
      </c>
      <c r="F917" t="s">
        <v>16</v>
      </c>
      <c r="G917" s="2">
        <v>162</v>
      </c>
      <c r="H917" t="s">
        <v>104</v>
      </c>
      <c r="I917" s="19">
        <v>7.1</v>
      </c>
      <c r="J917">
        <v>750</v>
      </c>
      <c r="K917" s="2">
        <f t="shared" si="12"/>
        <v>187.79342723004694</v>
      </c>
      <c r="L917" s="2"/>
      <c r="M917" s="9"/>
      <c r="N917" s="9"/>
      <c r="O917" s="9"/>
      <c r="P917" s="9"/>
      <c r="Q917" s="2"/>
      <c r="R917" s="2"/>
      <c r="S917" s="2"/>
      <c r="T917" s="2"/>
      <c r="U917" s="2"/>
      <c r="V917" s="2"/>
      <c r="W917" s="2"/>
      <c r="X917" s="9"/>
      <c r="Y917" s="9"/>
      <c r="Z917" s="9"/>
      <c r="AA917" s="9"/>
      <c r="AB917" s="9"/>
      <c r="AC917" s="2"/>
      <c r="AD917" s="9"/>
      <c r="AE917" s="9"/>
      <c r="AF917" s="2"/>
      <c r="AG917" s="9"/>
      <c r="AH917" s="9"/>
      <c r="AI917" s="9"/>
      <c r="AJ917" s="9"/>
      <c r="AK917" s="9"/>
      <c r="AL917" s="9"/>
      <c r="AM917" s="15"/>
      <c r="AN917" s="9"/>
      <c r="AO917" s="9"/>
      <c r="AP917" s="9"/>
      <c r="AQ917" s="2"/>
      <c r="AR917" s="2"/>
      <c r="AS917" s="2"/>
      <c r="AT917" s="2"/>
      <c r="AU917" s="2"/>
      <c r="AV917" s="2">
        <v>457.86154990628268</v>
      </c>
      <c r="AW917" s="2"/>
      <c r="AX917" s="9"/>
      <c r="AY917" s="2"/>
      <c r="AZ917" s="2"/>
      <c r="BA917" s="2"/>
      <c r="BB917" s="9"/>
      <c r="BC917" s="19">
        <v>36.465318730002437</v>
      </c>
      <c r="BD917" s="2">
        <v>166.96067351545517</v>
      </c>
      <c r="BE917" s="2"/>
      <c r="BF917" s="19">
        <v>7.3550957495795233</v>
      </c>
      <c r="BG917" s="19"/>
      <c r="BH917" s="19"/>
      <c r="BI917" s="19"/>
      <c r="BJ917" s="19"/>
      <c r="BK917" s="19"/>
      <c r="BL917" s="19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9"/>
      <c r="BX917" s="2"/>
      <c r="BY917" s="2"/>
      <c r="BZ917" s="9"/>
      <c r="CA917" s="2"/>
      <c r="CB917" s="2"/>
      <c r="CC917" s="2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</row>
    <row r="918" spans="1:152" hidden="1" x14ac:dyDescent="0.45">
      <c r="A918" t="s">
        <v>132</v>
      </c>
      <c r="C918" s="1">
        <v>40166</v>
      </c>
      <c r="D918" s="2">
        <v>1</v>
      </c>
      <c r="E918" s="1" t="s">
        <v>198</v>
      </c>
      <c r="F918" s="6" t="s">
        <v>10</v>
      </c>
      <c r="G918" s="2">
        <v>0</v>
      </c>
      <c r="H918" t="s">
        <v>105</v>
      </c>
      <c r="I918" s="19">
        <v>7.1</v>
      </c>
      <c r="J918">
        <v>750</v>
      </c>
      <c r="K918" s="2">
        <f t="shared" si="12"/>
        <v>187.79342723004694</v>
      </c>
      <c r="L918" s="2"/>
      <c r="M918" s="9"/>
      <c r="N918" s="9"/>
      <c r="O918" s="9"/>
      <c r="P918" s="9"/>
      <c r="Q918" s="2"/>
      <c r="R918" s="2"/>
      <c r="S918" s="2"/>
      <c r="T918" s="2"/>
      <c r="U918" s="2"/>
      <c r="V918" s="2"/>
      <c r="W918" s="2"/>
      <c r="X918" s="9"/>
      <c r="Y918" s="9"/>
      <c r="Z918" s="9"/>
      <c r="AA918" s="9"/>
      <c r="AB918" s="9"/>
      <c r="AC918" s="2"/>
      <c r="AD918" s="9"/>
      <c r="AE918" s="9"/>
      <c r="AF918" s="2"/>
      <c r="AG918" s="9"/>
      <c r="AH918" s="9"/>
      <c r="AI918" s="9"/>
      <c r="AJ918" s="9"/>
      <c r="AK918" s="9"/>
      <c r="AL918" s="9"/>
      <c r="AM918" s="15"/>
      <c r="AN918" s="9"/>
      <c r="AO918" s="9"/>
      <c r="AP918" s="9"/>
      <c r="AQ918" s="2">
        <v>0</v>
      </c>
      <c r="AR918" s="2"/>
      <c r="AS918" s="2">
        <v>0</v>
      </c>
      <c r="AT918" s="2"/>
      <c r="AU918" s="2">
        <v>0</v>
      </c>
      <c r="AV918" s="2">
        <v>0</v>
      </c>
      <c r="AW918" s="2"/>
      <c r="AX918" s="9"/>
      <c r="AY918" s="2"/>
      <c r="AZ918" s="2"/>
      <c r="BA918" s="2"/>
      <c r="BB918" s="9"/>
      <c r="BC918" s="19"/>
      <c r="BD918" s="2"/>
      <c r="BE918" s="2"/>
      <c r="BF918" s="19"/>
      <c r="BG918" s="19"/>
      <c r="BH918" s="19"/>
      <c r="BI918" s="19"/>
      <c r="BJ918" s="19"/>
      <c r="BK918" s="19"/>
      <c r="BL918" s="19"/>
      <c r="BM918" s="2">
        <v>0</v>
      </c>
      <c r="BN918" s="2">
        <v>0</v>
      </c>
      <c r="BO918" s="2">
        <v>0</v>
      </c>
      <c r="BP918" s="2">
        <v>0</v>
      </c>
      <c r="BQ918" s="2"/>
      <c r="BR918" s="2"/>
      <c r="BS918" s="2"/>
      <c r="BT918" s="2"/>
      <c r="BU918" s="2">
        <v>0</v>
      </c>
      <c r="BV918" s="2"/>
      <c r="BW918" s="9"/>
      <c r="BX918" s="2"/>
      <c r="BY918" s="2"/>
      <c r="BZ918" s="9"/>
      <c r="CA918" s="2"/>
      <c r="CB918" s="2"/>
      <c r="CC918" s="2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</row>
    <row r="919" spans="1:152" hidden="1" x14ac:dyDescent="0.45">
      <c r="A919" t="s">
        <v>132</v>
      </c>
      <c r="C919" s="1">
        <v>40189</v>
      </c>
      <c r="D919" s="2"/>
      <c r="E919" s="1"/>
      <c r="F919" s="6"/>
      <c r="G919" s="2">
        <v>23</v>
      </c>
      <c r="H919" t="s">
        <v>105</v>
      </c>
      <c r="I919" s="19">
        <v>7.1</v>
      </c>
      <c r="J919">
        <v>750</v>
      </c>
      <c r="K919" s="2">
        <f t="shared" si="12"/>
        <v>187.79342723004694</v>
      </c>
      <c r="L919" s="2"/>
      <c r="M919" s="9"/>
      <c r="N919" s="19">
        <v>5.75</v>
      </c>
      <c r="O919" s="19"/>
      <c r="P919" s="19"/>
      <c r="Q919" s="2"/>
      <c r="R919" s="2"/>
      <c r="S919" s="2"/>
      <c r="T919" s="2"/>
      <c r="U919" s="2"/>
      <c r="V919" s="2"/>
      <c r="W919" s="2"/>
      <c r="X919" s="9"/>
      <c r="Y919" s="9"/>
      <c r="Z919" s="9"/>
      <c r="AA919" s="9"/>
      <c r="AB919" s="9"/>
      <c r="AC919" s="2"/>
      <c r="AD919" s="9"/>
      <c r="AE919" s="9"/>
      <c r="AF919" s="2"/>
      <c r="AG919" s="9">
        <v>0.174340625</v>
      </c>
      <c r="AH919" s="9"/>
      <c r="AI919" s="9"/>
      <c r="AJ919" s="9"/>
      <c r="AK919" s="9"/>
      <c r="AL919" s="9"/>
      <c r="AM919" s="15"/>
      <c r="AN919" s="9"/>
      <c r="AO919" s="9"/>
      <c r="AP919" s="9"/>
      <c r="AQ919" s="2">
        <v>0</v>
      </c>
      <c r="AR919" s="2"/>
      <c r="AS919" s="2">
        <v>0</v>
      </c>
      <c r="AT919" s="2"/>
      <c r="AU919" s="2">
        <v>0</v>
      </c>
      <c r="AV919" s="2">
        <v>0</v>
      </c>
      <c r="AW919" s="2"/>
      <c r="AX919" s="9"/>
      <c r="AY919" s="2"/>
      <c r="AZ919" s="2"/>
      <c r="BA919" s="2"/>
      <c r="BB919" s="9"/>
      <c r="BC919" s="19"/>
      <c r="BD919" s="2"/>
      <c r="BE919" s="2"/>
      <c r="BF919" s="19"/>
      <c r="BG919" s="19"/>
      <c r="BH919" s="19"/>
      <c r="BI919" s="19"/>
      <c r="BJ919" s="19"/>
      <c r="BK919" s="19"/>
      <c r="BL919" s="19"/>
      <c r="BM919" s="2">
        <v>0</v>
      </c>
      <c r="BN919" s="2">
        <v>0</v>
      </c>
      <c r="BO919" s="2">
        <v>0</v>
      </c>
      <c r="BP919" s="2">
        <v>0</v>
      </c>
      <c r="BQ919" s="2"/>
      <c r="BR919" s="2"/>
      <c r="BS919" s="2"/>
      <c r="BT919" s="2"/>
      <c r="BU919" s="2">
        <v>0</v>
      </c>
      <c r="BV919" s="2"/>
      <c r="BW919" s="9"/>
      <c r="BX919" s="2"/>
      <c r="BY919" s="2"/>
      <c r="BZ919" s="9"/>
      <c r="CA919" s="2"/>
      <c r="CB919" s="2"/>
      <c r="CC919" s="2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</row>
    <row r="920" spans="1:152" hidden="1" x14ac:dyDescent="0.45">
      <c r="A920" t="s">
        <v>132</v>
      </c>
      <c r="C920" s="1">
        <v>40191</v>
      </c>
      <c r="D920" s="2">
        <v>4</v>
      </c>
      <c r="E920" t="s">
        <v>199</v>
      </c>
      <c r="F920" t="s">
        <v>12</v>
      </c>
      <c r="G920" s="2">
        <v>25</v>
      </c>
      <c r="H920" t="s">
        <v>105</v>
      </c>
      <c r="I920" s="19">
        <v>7.1</v>
      </c>
      <c r="J920">
        <v>750</v>
      </c>
      <c r="K920" s="2">
        <f t="shared" si="12"/>
        <v>187.79342723004694</v>
      </c>
      <c r="L920" s="2"/>
      <c r="M920" s="9"/>
      <c r="N920" s="9"/>
      <c r="O920" s="9"/>
      <c r="P920" s="9"/>
      <c r="Q920" s="2"/>
      <c r="R920" s="2">
        <v>25</v>
      </c>
      <c r="S920" s="2"/>
      <c r="T920" s="2"/>
      <c r="U920" s="2"/>
      <c r="V920" s="2"/>
      <c r="W920" s="2"/>
      <c r="X920" s="9"/>
      <c r="Y920" s="9"/>
      <c r="Z920" s="9"/>
      <c r="AA920" s="9"/>
      <c r="AB920" s="9"/>
      <c r="AC920" s="2"/>
      <c r="AD920" s="9"/>
      <c r="AE920" s="9"/>
      <c r="AF920" s="2"/>
      <c r="AG920" s="9"/>
      <c r="AH920" s="9"/>
      <c r="AI920" s="9"/>
      <c r="AJ920" s="9"/>
      <c r="AK920" s="9"/>
      <c r="AL920" s="9"/>
      <c r="AM920" s="15"/>
      <c r="AN920" s="9"/>
      <c r="AO920" s="9"/>
      <c r="AP920" s="9"/>
      <c r="AQ920" s="2"/>
      <c r="AR920" s="2"/>
      <c r="AS920" s="2"/>
      <c r="AT920" s="2"/>
      <c r="AU920" s="2"/>
      <c r="AV920" s="2"/>
      <c r="AW920" s="2"/>
      <c r="AX920" s="9"/>
      <c r="AY920" s="2"/>
      <c r="AZ920" s="2"/>
      <c r="BA920" s="2"/>
      <c r="BB920" s="9"/>
      <c r="BC920" s="19"/>
      <c r="BD920" s="2"/>
      <c r="BE920" s="2"/>
      <c r="BF920" s="19"/>
      <c r="BG920" s="19"/>
      <c r="BH920" s="19"/>
      <c r="BI920" s="19"/>
      <c r="BJ920" s="19"/>
      <c r="BK920" s="19"/>
      <c r="BL920" s="19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9"/>
      <c r="BX920" s="2"/>
      <c r="BY920" s="2"/>
      <c r="BZ920" s="9"/>
      <c r="CA920" s="2"/>
      <c r="CB920" s="2"/>
      <c r="CC920" s="2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</row>
    <row r="921" spans="1:152" hidden="1" x14ac:dyDescent="0.45">
      <c r="A921" t="s">
        <v>132</v>
      </c>
      <c r="C921" s="1">
        <v>40197</v>
      </c>
      <c r="D921" s="2"/>
      <c r="E921" s="1"/>
      <c r="G921" s="2">
        <v>31</v>
      </c>
      <c r="H921" t="s">
        <v>105</v>
      </c>
      <c r="I921" s="19">
        <v>7.1</v>
      </c>
      <c r="J921">
        <v>750</v>
      </c>
      <c r="K921" s="2">
        <f t="shared" si="12"/>
        <v>187.79342723004694</v>
      </c>
      <c r="L921" s="2"/>
      <c r="M921" s="9"/>
      <c r="N921" s="19">
        <v>8.5</v>
      </c>
      <c r="O921" s="19"/>
      <c r="P921" s="19"/>
      <c r="Q921" s="2"/>
      <c r="R921" s="2"/>
      <c r="S921" s="2"/>
      <c r="T921" s="2"/>
      <c r="U921" s="2"/>
      <c r="V921" s="2"/>
      <c r="W921" s="2"/>
      <c r="X921" s="9"/>
      <c r="Y921" s="9"/>
      <c r="Z921" s="9"/>
      <c r="AA921" s="9"/>
      <c r="AB921" s="9"/>
      <c r="AC921" s="2"/>
      <c r="AD921" s="9"/>
      <c r="AE921" s="9"/>
      <c r="AF921" s="2"/>
      <c r="AG921" s="9"/>
      <c r="AH921" s="9"/>
      <c r="AI921" s="9"/>
      <c r="AJ921" s="9"/>
      <c r="AK921" s="9"/>
      <c r="AL921" s="9"/>
      <c r="AM921" s="15"/>
      <c r="AN921" s="9"/>
      <c r="AO921" s="9"/>
      <c r="AP921" s="9"/>
      <c r="AQ921" s="2"/>
      <c r="AR921" s="2"/>
      <c r="AS921" s="2"/>
      <c r="AT921" s="2"/>
      <c r="AU921" s="2"/>
      <c r="AV921" s="2"/>
      <c r="AW921" s="2"/>
      <c r="AX921" s="9"/>
      <c r="AY921" s="2"/>
      <c r="AZ921" s="2"/>
      <c r="BA921" s="2"/>
      <c r="BB921" s="9"/>
      <c r="BC921" s="19"/>
      <c r="BD921" s="2"/>
      <c r="BE921" s="2"/>
      <c r="BF921" s="19"/>
      <c r="BG921" s="19"/>
      <c r="BH921" s="19"/>
      <c r="BI921" s="19"/>
      <c r="BJ921" s="19"/>
      <c r="BK921" s="19"/>
      <c r="BL921" s="19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9"/>
      <c r="BX921" s="2"/>
      <c r="BY921" s="2"/>
      <c r="BZ921" s="9"/>
      <c r="CA921" s="2"/>
      <c r="CB921" s="2"/>
      <c r="CC921" s="2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</row>
    <row r="922" spans="1:152" hidden="1" x14ac:dyDescent="0.45">
      <c r="A922" t="s">
        <v>132</v>
      </c>
      <c r="C922" s="1">
        <v>40200</v>
      </c>
      <c r="D922" s="2"/>
      <c r="E922" s="1"/>
      <c r="G922" s="2">
        <v>34</v>
      </c>
      <c r="H922" t="s">
        <v>105</v>
      </c>
      <c r="I922" s="19">
        <v>7.1</v>
      </c>
      <c r="J922">
        <v>750</v>
      </c>
      <c r="K922" s="2">
        <f t="shared" si="12"/>
        <v>187.79342723004694</v>
      </c>
      <c r="L922" s="2"/>
      <c r="M922" s="9"/>
      <c r="N922" s="19">
        <v>8.9499999999999993</v>
      </c>
      <c r="O922" s="19"/>
      <c r="P922" s="19"/>
      <c r="Q922" s="2"/>
      <c r="R922" s="2"/>
      <c r="S922" s="2"/>
      <c r="T922" s="2"/>
      <c r="U922" s="2"/>
      <c r="V922" s="2"/>
      <c r="W922" s="2"/>
      <c r="X922" s="9"/>
      <c r="Y922" s="9"/>
      <c r="Z922" s="9"/>
      <c r="AA922" s="9"/>
      <c r="AB922" s="9"/>
      <c r="AC922" s="2"/>
      <c r="AD922" s="9"/>
      <c r="AE922" s="9"/>
      <c r="AF922" s="2"/>
      <c r="AG922" s="9"/>
      <c r="AH922" s="9"/>
      <c r="AI922" s="9"/>
      <c r="AJ922" s="9"/>
      <c r="AK922" s="9"/>
      <c r="AL922" s="9"/>
      <c r="AM922" s="15"/>
      <c r="AN922" s="9"/>
      <c r="AO922" s="9"/>
      <c r="AP922" s="9"/>
      <c r="AQ922" s="2"/>
      <c r="AR922" s="2"/>
      <c r="AS922" s="2"/>
      <c r="AT922" s="2"/>
      <c r="AU922" s="2"/>
      <c r="AV922" s="2"/>
      <c r="AW922" s="2"/>
      <c r="AX922" s="9"/>
      <c r="AY922" s="2"/>
      <c r="AZ922" s="2"/>
      <c r="BA922" s="2"/>
      <c r="BB922" s="9"/>
      <c r="BC922" s="19"/>
      <c r="BD922" s="2"/>
      <c r="BE922" s="2"/>
      <c r="BF922" s="19"/>
      <c r="BG922" s="19"/>
      <c r="BH922" s="19"/>
      <c r="BI922" s="19"/>
      <c r="BJ922" s="19"/>
      <c r="BK922" s="19"/>
      <c r="BL922" s="19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9"/>
      <c r="BX922" s="2"/>
      <c r="BY922" s="2"/>
      <c r="BZ922" s="9"/>
      <c r="CA922" s="2"/>
      <c r="CB922" s="2"/>
      <c r="CC922" s="2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</row>
    <row r="923" spans="1:152" hidden="1" x14ac:dyDescent="0.45">
      <c r="A923" t="s">
        <v>132</v>
      </c>
      <c r="C923" s="1">
        <v>40203</v>
      </c>
      <c r="D923" s="2"/>
      <c r="E923" s="1"/>
      <c r="F923" s="6"/>
      <c r="G923" s="2">
        <v>37</v>
      </c>
      <c r="H923" t="s">
        <v>105</v>
      </c>
      <c r="I923" s="19">
        <v>7.1</v>
      </c>
      <c r="J923">
        <v>750</v>
      </c>
      <c r="K923" s="2">
        <f t="shared" ref="K923:K986" si="13">1000000/I923/J923</f>
        <v>187.79342723004694</v>
      </c>
      <c r="L923" s="2"/>
      <c r="M923" s="9"/>
      <c r="N923" s="9"/>
      <c r="O923" s="9"/>
      <c r="P923" s="9"/>
      <c r="Q923" s="2"/>
      <c r="R923" s="2"/>
      <c r="S923" s="2"/>
      <c r="T923" s="2"/>
      <c r="U923" s="2"/>
      <c r="V923" s="2"/>
      <c r="W923" s="2"/>
      <c r="X923" s="9"/>
      <c r="Y923" s="9"/>
      <c r="Z923" s="9"/>
      <c r="AA923" s="9"/>
      <c r="AB923" s="9"/>
      <c r="AC923" s="2">
        <v>33.931928134347935</v>
      </c>
      <c r="AD923" s="9"/>
      <c r="AE923" s="9"/>
      <c r="AF923" s="2">
        <v>50.136234979193176</v>
      </c>
      <c r="AG923" s="9">
        <v>0.88363893326297205</v>
      </c>
      <c r="AH923" s="9"/>
      <c r="AI923" s="9"/>
      <c r="AJ923" s="9"/>
      <c r="AK923" s="9"/>
      <c r="AL923" s="9"/>
      <c r="AM923" s="15">
        <f>AG923/AF923</f>
        <v>1.7624756498562114E-2</v>
      </c>
      <c r="AN923" s="9"/>
      <c r="AO923" s="9"/>
      <c r="AP923" s="9"/>
      <c r="AQ923" s="2">
        <v>3.6791033608412569</v>
      </c>
      <c r="AR923" s="2"/>
      <c r="AS923" s="2">
        <v>0</v>
      </c>
      <c r="AT923" s="2"/>
      <c r="AU923" s="2">
        <v>0</v>
      </c>
      <c r="AV923" s="2">
        <v>0</v>
      </c>
      <c r="AW923" s="2">
        <v>3.6791033608412569</v>
      </c>
      <c r="AX923" s="9"/>
      <c r="AY923" s="2"/>
      <c r="AZ923" s="2">
        <f>AC923+AF923+AW923</f>
        <v>87.747266474382371</v>
      </c>
      <c r="BA923" s="2"/>
      <c r="BB923" s="9">
        <f>AW923/AZ923</f>
        <v>4.1928409951270257E-2</v>
      </c>
      <c r="BC923" s="19"/>
      <c r="BD923" s="2"/>
      <c r="BE923" s="2"/>
      <c r="BF923" s="19"/>
      <c r="BG923" s="19"/>
      <c r="BH923" s="19"/>
      <c r="BI923" s="19"/>
      <c r="BJ923" s="9">
        <f>AC923/AZ923</f>
        <v>0.38670068593252749</v>
      </c>
      <c r="BK923" s="9">
        <f>AF923/AZ923</f>
        <v>0.57137090411620228</v>
      </c>
      <c r="BL923" s="9">
        <f>AW923/AZ923</f>
        <v>4.1928409951270257E-2</v>
      </c>
      <c r="BM923" s="2">
        <v>92.362562482625066</v>
      </c>
      <c r="BN923" s="2">
        <v>92.362562482625066</v>
      </c>
      <c r="BO923" s="2">
        <v>0</v>
      </c>
      <c r="BP923" s="2">
        <v>0</v>
      </c>
      <c r="BQ923" s="2"/>
      <c r="BR923" s="2"/>
      <c r="BS923" s="2"/>
      <c r="BT923" s="2"/>
      <c r="BU923" s="2">
        <v>0</v>
      </c>
      <c r="BV923" s="2"/>
      <c r="BW923" s="9"/>
      <c r="BX923" s="2"/>
      <c r="BY923" s="2"/>
      <c r="BZ923" s="9"/>
      <c r="CA923" s="2"/>
      <c r="CB923" s="2"/>
      <c r="CC923" s="2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</row>
    <row r="924" spans="1:152" hidden="1" x14ac:dyDescent="0.45">
      <c r="A924" t="s">
        <v>132</v>
      </c>
      <c r="C924" s="1">
        <v>40210</v>
      </c>
      <c r="D924" s="2"/>
      <c r="E924" s="1"/>
      <c r="G924" s="2">
        <v>44</v>
      </c>
      <c r="H924" t="s">
        <v>105</v>
      </c>
      <c r="I924" s="19">
        <v>7.1</v>
      </c>
      <c r="J924">
        <v>750</v>
      </c>
      <c r="K924" s="2">
        <f t="shared" si="13"/>
        <v>187.79342723004694</v>
      </c>
      <c r="L924" s="2"/>
      <c r="M924" s="9"/>
      <c r="N924" s="19">
        <v>13.2</v>
      </c>
      <c r="O924" s="19"/>
      <c r="P924" s="19"/>
      <c r="Q924" s="2"/>
      <c r="R924" s="2"/>
      <c r="S924" s="2"/>
      <c r="T924" s="2"/>
      <c r="U924" s="2"/>
      <c r="V924" s="2"/>
      <c r="W924" s="2"/>
      <c r="X924" s="9"/>
      <c r="Y924" s="9"/>
      <c r="Z924" s="9"/>
      <c r="AA924" s="9"/>
      <c r="AB924" s="9"/>
      <c r="AC924" s="2"/>
      <c r="AD924" s="9"/>
      <c r="AE924" s="9"/>
      <c r="AF924" s="2"/>
      <c r="AG924" s="9"/>
      <c r="AH924" s="9"/>
      <c r="AI924" s="9"/>
      <c r="AJ924" s="9"/>
      <c r="AK924" s="9"/>
      <c r="AL924" s="9"/>
      <c r="AM924" s="15"/>
      <c r="AN924" s="9"/>
      <c r="AO924" s="9"/>
      <c r="AP924" s="9"/>
      <c r="AQ924" s="2"/>
      <c r="AR924" s="2"/>
      <c r="AS924" s="2"/>
      <c r="AT924" s="2"/>
      <c r="AU924" s="2"/>
      <c r="AV924" s="2"/>
      <c r="AW924" s="2"/>
      <c r="AX924" s="9"/>
      <c r="AY924" s="2"/>
      <c r="AZ924" s="2"/>
      <c r="BA924" s="2"/>
      <c r="BB924" s="9"/>
      <c r="BC924" s="19"/>
      <c r="BD924" s="2"/>
      <c r="BE924" s="2"/>
      <c r="BF924" s="19"/>
      <c r="BG924" s="19"/>
      <c r="BH924" s="19"/>
      <c r="BI924" s="19"/>
      <c r="BJ924" s="19"/>
      <c r="BK924" s="19"/>
      <c r="BL924" s="19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9"/>
      <c r="BX924" s="2"/>
      <c r="BY924" s="2"/>
      <c r="BZ924" s="9"/>
      <c r="CA924" s="2"/>
      <c r="CB924" s="2"/>
      <c r="CC924" s="2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</row>
    <row r="925" spans="1:152" hidden="1" x14ac:dyDescent="0.45">
      <c r="A925" t="s">
        <v>132</v>
      </c>
      <c r="C925" s="1">
        <v>40217</v>
      </c>
      <c r="D925" s="2"/>
      <c r="E925" s="1"/>
      <c r="G925" s="2">
        <v>51</v>
      </c>
      <c r="H925" t="s">
        <v>105</v>
      </c>
      <c r="I925" s="19">
        <v>7.1</v>
      </c>
      <c r="J925">
        <v>750</v>
      </c>
      <c r="K925" s="2">
        <f t="shared" si="13"/>
        <v>187.79342723004694</v>
      </c>
      <c r="L925" s="2"/>
      <c r="M925" s="9"/>
      <c r="N925" s="19">
        <v>16.399999999999999</v>
      </c>
      <c r="O925" s="19"/>
      <c r="P925" s="19"/>
      <c r="Q925" s="2"/>
      <c r="R925" s="2"/>
      <c r="S925" s="2"/>
      <c r="T925" s="2"/>
      <c r="U925" s="2"/>
      <c r="V925" s="2"/>
      <c r="W925" s="2"/>
      <c r="X925" s="9"/>
      <c r="Y925" s="9"/>
      <c r="Z925" s="9"/>
      <c r="AA925" s="9"/>
      <c r="AB925" s="9"/>
      <c r="AC925" s="2"/>
      <c r="AD925" s="9"/>
      <c r="AE925" s="9"/>
      <c r="AF925" s="2"/>
      <c r="AG925" s="9"/>
      <c r="AH925" s="9"/>
      <c r="AI925" s="9"/>
      <c r="AJ925" s="9"/>
      <c r="AK925" s="9"/>
      <c r="AL925" s="9"/>
      <c r="AM925" s="15"/>
      <c r="AN925" s="9"/>
      <c r="AO925" s="9"/>
      <c r="AP925" s="9"/>
      <c r="AQ925" s="2"/>
      <c r="AR925" s="2"/>
      <c r="AS925" s="2"/>
      <c r="AT925" s="2"/>
      <c r="AU925" s="2"/>
      <c r="AV925" s="2"/>
      <c r="AW925" s="2"/>
      <c r="AX925" s="9"/>
      <c r="AY925" s="2"/>
      <c r="AZ925" s="2"/>
      <c r="BA925" s="2"/>
      <c r="BB925" s="9"/>
      <c r="BC925" s="19"/>
      <c r="BD925" s="2"/>
      <c r="BE925" s="2"/>
      <c r="BF925" s="19"/>
      <c r="BG925" s="19"/>
      <c r="BH925" s="19"/>
      <c r="BI925" s="19"/>
      <c r="BJ925" s="19"/>
      <c r="BK925" s="19"/>
      <c r="BL925" s="19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9"/>
      <c r="BX925" s="2"/>
      <c r="BY925" s="2"/>
      <c r="BZ925" s="9"/>
      <c r="CA925" s="2"/>
      <c r="CB925" s="2"/>
      <c r="CC925" s="2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</row>
    <row r="926" spans="1:152" hidden="1" x14ac:dyDescent="0.45">
      <c r="A926" t="s">
        <v>132</v>
      </c>
      <c r="C926" s="1">
        <v>40218</v>
      </c>
      <c r="D926" s="2">
        <v>4</v>
      </c>
      <c r="E926" t="s">
        <v>195</v>
      </c>
      <c r="F926" t="s">
        <v>13</v>
      </c>
      <c r="G926" s="2">
        <v>52</v>
      </c>
      <c r="H926" t="s">
        <v>105</v>
      </c>
      <c r="I926" s="19">
        <v>7.1</v>
      </c>
      <c r="J926">
        <v>750</v>
      </c>
      <c r="K926" s="2">
        <f t="shared" si="13"/>
        <v>187.79342723004694</v>
      </c>
      <c r="L926" s="2"/>
      <c r="M926" s="9"/>
      <c r="N926" s="9"/>
      <c r="O926" s="9"/>
      <c r="P926" s="9"/>
      <c r="Q926" s="2"/>
      <c r="R926" s="2"/>
      <c r="S926" s="2">
        <v>52</v>
      </c>
      <c r="T926" s="2"/>
      <c r="U926" s="2"/>
      <c r="V926" s="2"/>
      <c r="W926" s="2"/>
      <c r="X926" s="9"/>
      <c r="Y926" s="9"/>
      <c r="Z926" s="9"/>
      <c r="AA926" s="9"/>
      <c r="AB926" s="9"/>
      <c r="AC926" s="2">
        <v>144.40955298633534</v>
      </c>
      <c r="AD926" s="9"/>
      <c r="AE926" s="9"/>
      <c r="AF926" s="2">
        <v>139.81412467386909</v>
      </c>
      <c r="AG926" s="9">
        <v>2.4177083684861858</v>
      </c>
      <c r="AH926" s="9"/>
      <c r="AI926" s="9"/>
      <c r="AJ926" s="9"/>
      <c r="AK926" s="9"/>
      <c r="AL926" s="9"/>
      <c r="AM926" s="15">
        <f>AG926/AF926</f>
        <v>1.7292304151141673E-2</v>
      </c>
      <c r="AN926" s="9"/>
      <c r="AO926" s="9"/>
      <c r="AP926" s="9"/>
      <c r="AQ926" s="2">
        <v>9.232109929017593</v>
      </c>
      <c r="AR926" s="2"/>
      <c r="AS926" s="2">
        <v>0</v>
      </c>
      <c r="AT926" s="2"/>
      <c r="AU926" s="2">
        <v>0</v>
      </c>
      <c r="AV926" s="2">
        <v>0</v>
      </c>
      <c r="AW926" s="2">
        <v>9.232109929017593</v>
      </c>
      <c r="AX926" s="9"/>
      <c r="AY926" s="2"/>
      <c r="AZ926" s="2">
        <f>AC926+AF926+AW926</f>
        <v>293.45578758922204</v>
      </c>
      <c r="BA926" s="2"/>
      <c r="BB926" s="9">
        <f>AW926/AZ926</f>
        <v>3.145996882481205E-2</v>
      </c>
      <c r="BC926" s="19"/>
      <c r="BD926" s="2"/>
      <c r="BE926" s="2"/>
      <c r="BF926" s="19"/>
      <c r="BG926" s="19"/>
      <c r="BH926" s="19"/>
      <c r="BI926" s="19"/>
      <c r="BJ926" s="9">
        <f>AC926/AZ926</f>
        <v>0.49209986339911321</v>
      </c>
      <c r="BK926" s="9">
        <f>AF926/AZ926</f>
        <v>0.47644016777607467</v>
      </c>
      <c r="BL926" s="9">
        <f>AW926/AZ926</f>
        <v>3.145996882481205E-2</v>
      </c>
      <c r="BM926" s="2">
        <v>153.86851051725375</v>
      </c>
      <c r="BN926" s="2">
        <v>153.86851051725375</v>
      </c>
      <c r="BO926" s="2">
        <v>0</v>
      </c>
      <c r="BP926" s="2">
        <v>0</v>
      </c>
      <c r="BQ926" s="2"/>
      <c r="BR926" s="2"/>
      <c r="BS926" s="2"/>
      <c r="BT926" s="2"/>
      <c r="BU926" s="2">
        <v>0</v>
      </c>
      <c r="BV926" s="2"/>
      <c r="BW926" s="9"/>
      <c r="BX926" s="2"/>
      <c r="BY926" s="2"/>
      <c r="BZ926" s="9"/>
      <c r="CA926" s="2"/>
      <c r="CB926" s="2"/>
      <c r="CC926" s="2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</row>
    <row r="927" spans="1:152" hidden="1" x14ac:dyDescent="0.45">
      <c r="A927" t="s">
        <v>132</v>
      </c>
      <c r="C927" s="1">
        <v>40225</v>
      </c>
      <c r="D927" s="2"/>
      <c r="E927" s="1"/>
      <c r="G927" s="2">
        <v>59</v>
      </c>
      <c r="H927" t="s">
        <v>105</v>
      </c>
      <c r="I927" s="19">
        <v>7.1</v>
      </c>
      <c r="J927">
        <v>750</v>
      </c>
      <c r="K927" s="2">
        <f t="shared" si="13"/>
        <v>187.79342723004694</v>
      </c>
      <c r="L927" s="2"/>
      <c r="M927" s="9"/>
      <c r="N927" s="19">
        <v>17.850000000000001</v>
      </c>
      <c r="O927" s="19"/>
      <c r="P927" s="19"/>
      <c r="Q927" s="2"/>
      <c r="R927" s="2"/>
      <c r="S927" s="2"/>
      <c r="T927" s="2"/>
      <c r="U927" s="2"/>
      <c r="V927" s="2"/>
      <c r="W927" s="2"/>
      <c r="X927" s="9"/>
      <c r="Y927" s="9"/>
      <c r="Z927" s="9"/>
      <c r="AA927" s="9"/>
      <c r="AB927" s="9"/>
      <c r="AC927" s="2"/>
      <c r="AD927" s="9"/>
      <c r="AE927" s="9"/>
      <c r="AF927" s="2"/>
      <c r="AG927" s="9"/>
      <c r="AH927" s="9"/>
      <c r="AI927" s="9"/>
      <c r="AJ927" s="9"/>
      <c r="AK927" s="9"/>
      <c r="AL927" s="9"/>
      <c r="AM927" s="15"/>
      <c r="AN927" s="9"/>
      <c r="AO927" s="9"/>
      <c r="AP927" s="9"/>
      <c r="AQ927" s="2"/>
      <c r="AR927" s="2"/>
      <c r="AS927" s="2"/>
      <c r="AT927" s="2"/>
      <c r="AU927" s="2"/>
      <c r="AV927" s="2"/>
      <c r="AW927" s="2"/>
      <c r="AX927" s="9"/>
      <c r="AY927" s="2"/>
      <c r="AZ927" s="2"/>
      <c r="BA927" s="2"/>
      <c r="BB927" s="9"/>
      <c r="BC927" s="19"/>
      <c r="BD927" s="2"/>
      <c r="BE927" s="2"/>
      <c r="BF927" s="19"/>
      <c r="BG927" s="19"/>
      <c r="BH927" s="19"/>
      <c r="BI927" s="19"/>
      <c r="BJ927" s="19"/>
      <c r="BK927" s="19"/>
      <c r="BL927" s="19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9"/>
      <c r="BX927" s="2"/>
      <c r="BY927" s="2"/>
      <c r="BZ927" s="9"/>
      <c r="CA927" s="2"/>
      <c r="CB927" s="2"/>
      <c r="CC927" s="2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</row>
    <row r="928" spans="1:152" hidden="1" x14ac:dyDescent="0.45">
      <c r="A928" t="s">
        <v>132</v>
      </c>
      <c r="C928" s="1">
        <v>40231</v>
      </c>
      <c r="D928" s="2"/>
      <c r="E928" s="1"/>
      <c r="F928" s="6"/>
      <c r="G928" s="2">
        <v>65</v>
      </c>
      <c r="H928" t="s">
        <v>105</v>
      </c>
      <c r="I928" s="19">
        <v>7.1</v>
      </c>
      <c r="J928">
        <v>750</v>
      </c>
      <c r="K928" s="2">
        <f t="shared" si="13"/>
        <v>187.79342723004694</v>
      </c>
      <c r="L928" s="2"/>
      <c r="M928" s="9"/>
      <c r="N928" s="9"/>
      <c r="O928" s="9"/>
      <c r="P928" s="9"/>
      <c r="Q928" s="2"/>
      <c r="R928" s="2"/>
      <c r="S928" s="2"/>
      <c r="T928" s="2"/>
      <c r="U928" s="2"/>
      <c r="V928" s="2"/>
      <c r="W928" s="2"/>
      <c r="X928" s="9"/>
      <c r="Y928" s="9"/>
      <c r="Z928" s="9"/>
      <c r="AA928" s="9"/>
      <c r="AB928" s="9"/>
      <c r="AC928" s="2">
        <v>331.55349888469522</v>
      </c>
      <c r="AD928" s="9"/>
      <c r="AE928" s="9"/>
      <c r="AF928" s="2">
        <v>266.1432802702883</v>
      </c>
      <c r="AG928" s="9">
        <v>3.7951800053002951</v>
      </c>
      <c r="AH928" s="9"/>
      <c r="AI928" s="9"/>
      <c r="AJ928" s="9"/>
      <c r="AK928" s="9"/>
      <c r="AL928" s="9"/>
      <c r="AM928" s="15">
        <f>AG928/AF928</f>
        <v>1.4259912936543081E-2</v>
      </c>
      <c r="AN928" s="9"/>
      <c r="AO928" s="9"/>
      <c r="AP928" s="9"/>
      <c r="AQ928" s="2">
        <v>21.147526106515379</v>
      </c>
      <c r="AR928" s="2"/>
      <c r="AS928" s="2">
        <v>8.3969988257107513</v>
      </c>
      <c r="AT928" s="2"/>
      <c r="AU928" s="2">
        <v>0</v>
      </c>
      <c r="AV928" s="2">
        <v>0</v>
      </c>
      <c r="AW928" s="2">
        <v>29.544524932226132</v>
      </c>
      <c r="AX928" s="9"/>
      <c r="AY928" s="2"/>
      <c r="AZ928" s="2">
        <f>AC928+AF928+AW928</f>
        <v>627.24130408720964</v>
      </c>
      <c r="BA928" s="2"/>
      <c r="BB928" s="9">
        <f>AW928/AZ928</f>
        <v>4.7102326871188246E-2</v>
      </c>
      <c r="BC928" s="19"/>
      <c r="BD928" s="2"/>
      <c r="BE928" s="2"/>
      <c r="BF928" s="19"/>
      <c r="BG928" s="19"/>
      <c r="BH928" s="19"/>
      <c r="BI928" s="19"/>
      <c r="BJ928" s="9">
        <f>AC928/AZ928</f>
        <v>0.52859002862891358</v>
      </c>
      <c r="BK928" s="9">
        <f>AF928/AZ928</f>
        <v>0.42430764449989822</v>
      </c>
      <c r="BL928" s="9">
        <f>AW928/AZ928</f>
        <v>4.7102326871188246E-2</v>
      </c>
      <c r="BM928" s="2">
        <v>264.91457087343952</v>
      </c>
      <c r="BN928" s="2">
        <v>262.12940219682343</v>
      </c>
      <c r="BO928" s="2">
        <v>2.785168676616109</v>
      </c>
      <c r="BP928" s="2">
        <v>0</v>
      </c>
      <c r="BQ928" s="2"/>
      <c r="BR928" s="2"/>
      <c r="BS928" s="2"/>
      <c r="BT928" s="2"/>
      <c r="BU928" s="2">
        <v>0</v>
      </c>
      <c r="BV928" s="2"/>
      <c r="BW928" s="9"/>
      <c r="BX928" s="2"/>
      <c r="BY928" s="2"/>
      <c r="BZ928" s="9"/>
      <c r="CA928" s="2"/>
      <c r="CB928" s="2"/>
      <c r="CC928" s="2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</row>
    <row r="929" spans="1:152" hidden="1" x14ac:dyDescent="0.45">
      <c r="A929" t="s">
        <v>132</v>
      </c>
      <c r="C929" s="1">
        <v>40233</v>
      </c>
      <c r="D929" s="2"/>
      <c r="E929" s="1"/>
      <c r="G929" s="2">
        <v>67</v>
      </c>
      <c r="H929" t="s">
        <v>105</v>
      </c>
      <c r="I929" s="19">
        <v>7.1</v>
      </c>
      <c r="J929">
        <v>750</v>
      </c>
      <c r="K929" s="2">
        <f t="shared" si="13"/>
        <v>187.79342723004694</v>
      </c>
      <c r="L929" s="2"/>
      <c r="M929" s="9"/>
      <c r="N929" s="19">
        <v>19.8</v>
      </c>
      <c r="O929" s="19"/>
      <c r="P929" s="19"/>
      <c r="Q929" s="2"/>
      <c r="R929" s="2"/>
      <c r="S929" s="2"/>
      <c r="T929" s="2"/>
      <c r="U929" s="2"/>
      <c r="V929" s="2"/>
      <c r="W929" s="2"/>
      <c r="X929" s="9"/>
      <c r="Y929" s="9"/>
      <c r="Z929" s="9"/>
      <c r="AA929" s="9"/>
      <c r="AB929" s="9"/>
      <c r="AC929" s="2"/>
      <c r="AD929" s="9"/>
      <c r="AE929" s="9"/>
      <c r="AF929" s="2"/>
      <c r="AG929" s="9"/>
      <c r="AH929" s="9"/>
      <c r="AI929" s="9"/>
      <c r="AJ929" s="9"/>
      <c r="AK929" s="9"/>
      <c r="AL929" s="9"/>
      <c r="AM929" s="15"/>
      <c r="AN929" s="9"/>
      <c r="AO929" s="9"/>
      <c r="AP929" s="9"/>
      <c r="AQ929" s="2"/>
      <c r="AR929" s="2"/>
      <c r="AS929" s="2"/>
      <c r="AT929" s="2"/>
      <c r="AU929" s="2"/>
      <c r="AV929" s="2"/>
      <c r="AW929" s="2"/>
      <c r="AX929" s="9"/>
      <c r="AY929" s="2"/>
      <c r="AZ929" s="2"/>
      <c r="BA929" s="2"/>
      <c r="BB929" s="9"/>
      <c r="BC929" s="19"/>
      <c r="BD929" s="2"/>
      <c r="BE929" s="2"/>
      <c r="BF929" s="19"/>
      <c r="BG929" s="19"/>
      <c r="BH929" s="19"/>
      <c r="BI929" s="19"/>
      <c r="BJ929" s="19"/>
      <c r="BK929" s="19"/>
      <c r="BL929" s="19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9"/>
      <c r="BX929" s="2"/>
      <c r="BY929" s="2"/>
      <c r="BZ929" s="9"/>
      <c r="CA929" s="2"/>
      <c r="CB929" s="2"/>
      <c r="CC929" s="2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</row>
    <row r="930" spans="1:152" hidden="1" x14ac:dyDescent="0.45">
      <c r="A930" t="s">
        <v>132</v>
      </c>
      <c r="C930" s="1">
        <v>40240</v>
      </c>
      <c r="D930" s="2"/>
      <c r="E930" s="1"/>
      <c r="G930" s="2">
        <v>74</v>
      </c>
      <c r="H930" t="s">
        <v>105</v>
      </c>
      <c r="I930" s="19">
        <v>7.1</v>
      </c>
      <c r="J930">
        <v>750</v>
      </c>
      <c r="K930" s="2">
        <f t="shared" si="13"/>
        <v>187.79342723004694</v>
      </c>
      <c r="L930" s="2"/>
      <c r="M930" s="9"/>
      <c r="N930" s="19">
        <v>21.95</v>
      </c>
      <c r="O930" s="19"/>
      <c r="P930" s="19"/>
      <c r="Q930" s="2"/>
      <c r="R930" s="2"/>
      <c r="S930" s="2"/>
      <c r="T930" s="2"/>
      <c r="U930" s="2"/>
      <c r="V930" s="2"/>
      <c r="W930" s="2"/>
      <c r="X930" s="9"/>
      <c r="Y930" s="9"/>
      <c r="Z930" s="9"/>
      <c r="AA930" s="9"/>
      <c r="AB930" s="9"/>
      <c r="AC930" s="2"/>
      <c r="AD930" s="9"/>
      <c r="AE930" s="9"/>
      <c r="AF930" s="2"/>
      <c r="AG930" s="9"/>
      <c r="AH930" s="9"/>
      <c r="AI930" s="9"/>
      <c r="AJ930" s="9"/>
      <c r="AK930" s="9"/>
      <c r="AL930" s="9"/>
      <c r="AM930" s="15"/>
      <c r="AN930" s="9"/>
      <c r="AO930" s="9"/>
      <c r="AP930" s="9"/>
      <c r="AQ930" s="2"/>
      <c r="AR930" s="2"/>
      <c r="AS930" s="2"/>
      <c r="AT930" s="2"/>
      <c r="AU930" s="2"/>
      <c r="AV930" s="2"/>
      <c r="AW930" s="2"/>
      <c r="AX930" s="9"/>
      <c r="AY930" s="2"/>
      <c r="AZ930" s="2"/>
      <c r="BA930" s="2"/>
      <c r="BB930" s="9"/>
      <c r="BC930" s="19"/>
      <c r="BD930" s="2"/>
      <c r="BE930" s="2"/>
      <c r="BF930" s="19"/>
      <c r="BG930" s="19"/>
      <c r="BH930" s="19"/>
      <c r="BI930" s="19"/>
      <c r="BJ930" s="19"/>
      <c r="BK930" s="19"/>
      <c r="BL930" s="19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9"/>
      <c r="BX930" s="2"/>
      <c r="BY930" s="2"/>
      <c r="BZ930" s="9"/>
      <c r="CA930" s="2"/>
      <c r="CB930" s="2"/>
      <c r="CC930" s="2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</row>
    <row r="931" spans="1:152" hidden="1" x14ac:dyDescent="0.45">
      <c r="A931" t="s">
        <v>132</v>
      </c>
      <c r="C931" s="1">
        <v>40241</v>
      </c>
      <c r="D931" s="2">
        <v>6</v>
      </c>
      <c r="E931" s="1" t="s">
        <v>229</v>
      </c>
      <c r="F931" t="s">
        <v>78</v>
      </c>
      <c r="G931" s="2">
        <v>75</v>
      </c>
      <c r="H931" t="s">
        <v>105</v>
      </c>
      <c r="I931" s="19">
        <v>7.1</v>
      </c>
      <c r="J931">
        <v>750</v>
      </c>
      <c r="K931" s="2">
        <f t="shared" si="13"/>
        <v>187.79342723004694</v>
      </c>
      <c r="L931" s="2"/>
      <c r="M931" s="9"/>
      <c r="N931" s="9"/>
      <c r="O931" s="9"/>
      <c r="P931" s="9"/>
      <c r="Q931" s="2"/>
      <c r="R931" s="2"/>
      <c r="S931" s="2"/>
      <c r="T931" s="2"/>
      <c r="U931" s="2"/>
      <c r="V931" s="2"/>
      <c r="W931" s="2"/>
      <c r="X931" s="9"/>
      <c r="Y931" s="9"/>
      <c r="Z931" s="9"/>
      <c r="AA931" s="9"/>
      <c r="AB931" s="9"/>
      <c r="AC931" s="2"/>
      <c r="AD931" s="9"/>
      <c r="AE931" s="9"/>
      <c r="AF931" s="2"/>
      <c r="AG931" s="9"/>
      <c r="AH931" s="9"/>
      <c r="AI931" s="9"/>
      <c r="AJ931" s="9"/>
      <c r="AK931" s="9"/>
      <c r="AL931" s="9"/>
      <c r="AM931" s="15"/>
      <c r="AN931" s="9"/>
      <c r="AO931" s="9"/>
      <c r="AP931" s="9"/>
      <c r="AQ931" s="2"/>
      <c r="AR931" s="2"/>
      <c r="AS931" s="2"/>
      <c r="AT931" s="2"/>
      <c r="AU931" s="2"/>
      <c r="AV931" s="2"/>
      <c r="AW931" s="2"/>
      <c r="AX931" s="9"/>
      <c r="AY931" s="2"/>
      <c r="AZ931" s="2"/>
      <c r="BA931" s="2"/>
      <c r="BB931" s="9"/>
      <c r="BC931" s="19"/>
      <c r="BD931" s="2"/>
      <c r="BE931" s="2"/>
      <c r="BF931" s="19"/>
      <c r="BG931" s="19"/>
      <c r="BH931" s="19"/>
      <c r="BI931" s="19"/>
      <c r="BJ931" s="19"/>
      <c r="BK931" s="19"/>
      <c r="BL931" s="19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9"/>
      <c r="BX931" s="2"/>
      <c r="BY931" s="2"/>
      <c r="BZ931" s="9"/>
      <c r="CA931" s="2"/>
      <c r="CB931" s="2"/>
      <c r="CC931" s="2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</row>
    <row r="932" spans="1:152" hidden="1" x14ac:dyDescent="0.45">
      <c r="A932" t="s">
        <v>132</v>
      </c>
      <c r="C932" s="1">
        <v>40245</v>
      </c>
      <c r="D932" s="2"/>
      <c r="E932" s="1"/>
      <c r="F932" s="6"/>
      <c r="G932" s="2">
        <v>79</v>
      </c>
      <c r="H932" t="s">
        <v>105</v>
      </c>
      <c r="I932" s="19">
        <v>7.1</v>
      </c>
      <c r="J932">
        <v>750</v>
      </c>
      <c r="K932" s="2">
        <f t="shared" si="13"/>
        <v>187.79342723004694</v>
      </c>
      <c r="L932" s="2"/>
      <c r="M932" s="9"/>
      <c r="N932" s="19">
        <v>22.9</v>
      </c>
      <c r="O932" s="19"/>
      <c r="P932" s="19"/>
      <c r="Q932" s="2"/>
      <c r="R932" s="2"/>
      <c r="S932" s="2"/>
      <c r="T932" s="2"/>
      <c r="U932" s="2"/>
      <c r="V932" s="2"/>
      <c r="W932" s="2"/>
      <c r="X932" s="9"/>
      <c r="Y932" s="9"/>
      <c r="Z932" s="9"/>
      <c r="AA932" s="9"/>
      <c r="AB932" s="9"/>
      <c r="AC932" s="2">
        <v>402.08209441600127</v>
      </c>
      <c r="AD932" s="9"/>
      <c r="AE932" s="9"/>
      <c r="AF932" s="2">
        <v>240.98925382224871</v>
      </c>
      <c r="AG932" s="9">
        <v>3.3788333968953332</v>
      </c>
      <c r="AH932" s="9"/>
      <c r="AI932" s="9"/>
      <c r="AJ932" s="9"/>
      <c r="AK932" s="9"/>
      <c r="AL932" s="9"/>
      <c r="AM932" s="15">
        <f>AG932/AF932</f>
        <v>1.4020680770220267E-2</v>
      </c>
      <c r="AN932" s="9"/>
      <c r="AO932" s="9"/>
      <c r="AP932" s="9"/>
      <c r="AQ932" s="2">
        <v>9.0029648241812481</v>
      </c>
      <c r="AR932" s="2"/>
      <c r="AS932" s="2">
        <v>50.547805670127509</v>
      </c>
      <c r="AT932" s="2"/>
      <c r="AU932" s="2">
        <v>0</v>
      </c>
      <c r="AV932" s="2">
        <v>0</v>
      </c>
      <c r="AW932" s="2">
        <v>59.550770494308757</v>
      </c>
      <c r="AX932" s="9"/>
      <c r="AY932" s="2"/>
      <c r="AZ932" s="2">
        <f>AC932+AF932+AW932</f>
        <v>702.62211873255876</v>
      </c>
      <c r="BA932" s="2"/>
      <c r="BB932" s="9">
        <f>AW932/AZ932</f>
        <v>8.4755046712350582E-2</v>
      </c>
      <c r="BC932" s="19"/>
      <c r="BD932" s="2"/>
      <c r="BE932" s="2"/>
      <c r="BF932" s="19"/>
      <c r="BG932" s="19"/>
      <c r="BH932" s="19"/>
      <c r="BI932" s="19"/>
      <c r="BJ932" s="9">
        <f>AC932/AZ932</f>
        <v>0.57225937484192269</v>
      </c>
      <c r="BK932" s="9">
        <f>AF932/AZ932</f>
        <v>0.34298557844572669</v>
      </c>
      <c r="BL932" s="9">
        <f>AW932/AZ932</f>
        <v>8.4755046712350582E-2</v>
      </c>
      <c r="BM932" s="2">
        <v>150.71142952245987</v>
      </c>
      <c r="BN932" s="2">
        <v>105.39159558365171</v>
      </c>
      <c r="BO932" s="2">
        <v>45.319833938808173</v>
      </c>
      <c r="BP932" s="2">
        <v>0</v>
      </c>
      <c r="BQ932" s="2"/>
      <c r="BR932" s="2"/>
      <c r="BS932" s="2"/>
      <c r="BT932" s="2"/>
      <c r="BU932" s="2">
        <v>0</v>
      </c>
      <c r="BV932" s="2"/>
      <c r="BW932" s="9"/>
      <c r="BX932" s="2"/>
      <c r="BY932" s="2"/>
      <c r="BZ932" s="9"/>
      <c r="CA932" s="2"/>
      <c r="CB932" s="2"/>
      <c r="CC932" s="2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</row>
    <row r="933" spans="1:152" hidden="1" x14ac:dyDescent="0.45">
      <c r="A933" t="s">
        <v>132</v>
      </c>
      <c r="C933" s="1">
        <v>40252</v>
      </c>
      <c r="D933" s="2"/>
      <c r="E933" s="1"/>
      <c r="G933" s="2">
        <v>86</v>
      </c>
      <c r="H933" t="s">
        <v>105</v>
      </c>
      <c r="I933" s="19">
        <v>7.1</v>
      </c>
      <c r="J933">
        <v>750</v>
      </c>
      <c r="K933" s="2">
        <f t="shared" si="13"/>
        <v>187.79342723004694</v>
      </c>
      <c r="L933" s="2"/>
      <c r="M933" s="9"/>
      <c r="N933" s="19">
        <v>23.55</v>
      </c>
      <c r="O933" s="19"/>
      <c r="P933" s="19"/>
      <c r="Q933" s="2"/>
      <c r="R933" s="2"/>
      <c r="S933" s="2"/>
      <c r="T933" s="2"/>
      <c r="U933" s="2"/>
      <c r="V933" s="2"/>
      <c r="W933" s="2"/>
      <c r="X933" s="9"/>
      <c r="Y933" s="9"/>
      <c r="Z933" s="9"/>
      <c r="AA933" s="9"/>
      <c r="AB933" s="9"/>
      <c r="AC933" s="2"/>
      <c r="AD933" s="9"/>
      <c r="AE933" s="9"/>
      <c r="AF933" s="2"/>
      <c r="AG933" s="9"/>
      <c r="AH933" s="9"/>
      <c r="AI933" s="9"/>
      <c r="AJ933" s="9"/>
      <c r="AK933" s="9"/>
      <c r="AL933" s="9"/>
      <c r="AM933" s="15"/>
      <c r="AN933" s="9"/>
      <c r="AO933" s="9"/>
      <c r="AP933" s="9"/>
      <c r="AQ933" s="2"/>
      <c r="AR933" s="2"/>
      <c r="AS933" s="2"/>
      <c r="AT933" s="2"/>
      <c r="AU933" s="2"/>
      <c r="AV933" s="2"/>
      <c r="AW933" s="2"/>
      <c r="AX933" s="9"/>
      <c r="AY933" s="2"/>
      <c r="AZ933" s="2"/>
      <c r="BA933" s="2"/>
      <c r="BB933" s="9"/>
      <c r="BC933" s="19"/>
      <c r="BD933" s="2"/>
      <c r="BE933" s="2"/>
      <c r="BF933" s="19"/>
      <c r="BG933" s="19"/>
      <c r="BH933" s="19"/>
      <c r="BI933" s="19"/>
      <c r="BJ933" s="19"/>
      <c r="BK933" s="19"/>
      <c r="BL933" s="19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9"/>
      <c r="BX933" s="2"/>
      <c r="BY933" s="2"/>
      <c r="BZ933" s="9"/>
      <c r="CA933" s="2"/>
      <c r="CB933" s="2"/>
      <c r="CC933" s="2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</row>
    <row r="934" spans="1:152" hidden="1" x14ac:dyDescent="0.45">
      <c r="A934" t="s">
        <v>132</v>
      </c>
      <c r="C934" s="1">
        <v>40259</v>
      </c>
      <c r="D934" s="2"/>
      <c r="E934" s="1"/>
      <c r="G934" s="2">
        <v>93</v>
      </c>
      <c r="H934" t="s">
        <v>105</v>
      </c>
      <c r="I934" s="19">
        <v>7.1</v>
      </c>
      <c r="J934">
        <v>750</v>
      </c>
      <c r="K934" s="2">
        <f t="shared" si="13"/>
        <v>187.79342723004694</v>
      </c>
      <c r="L934" s="2"/>
      <c r="M934" s="9"/>
      <c r="N934" s="9"/>
      <c r="O934" s="9"/>
      <c r="P934" s="9"/>
      <c r="Q934" s="2"/>
      <c r="R934" s="2"/>
      <c r="S934" s="2"/>
      <c r="T934" s="2"/>
      <c r="U934" s="2"/>
      <c r="V934" s="2"/>
      <c r="W934" s="2"/>
      <c r="X934" s="9"/>
      <c r="Y934" s="9"/>
      <c r="Z934" s="9"/>
      <c r="AA934" s="9"/>
      <c r="AB934" s="9"/>
      <c r="AC934" s="2"/>
      <c r="AD934" s="9"/>
      <c r="AE934" s="9"/>
      <c r="AF934" s="2"/>
      <c r="AG934" s="9"/>
      <c r="AH934" s="9"/>
      <c r="AI934" s="9"/>
      <c r="AJ934" s="9"/>
      <c r="AK934" s="9"/>
      <c r="AL934" s="9"/>
      <c r="AM934" s="15"/>
      <c r="AN934" s="9"/>
      <c r="AO934" s="9"/>
      <c r="AP934" s="9"/>
      <c r="AQ934" s="2"/>
      <c r="AR934" s="2"/>
      <c r="AS934" s="2"/>
      <c r="AT934" s="2"/>
      <c r="AU934" s="2"/>
      <c r="AV934" s="2"/>
      <c r="AW934" s="2"/>
      <c r="AX934" s="9"/>
      <c r="AY934" s="2"/>
      <c r="AZ934" s="2"/>
      <c r="BA934" s="2"/>
      <c r="BB934" s="9"/>
      <c r="BC934" s="19"/>
      <c r="BD934" s="2"/>
      <c r="BE934" s="2"/>
      <c r="BF934" s="19"/>
      <c r="BG934" s="19"/>
      <c r="BH934" s="19"/>
      <c r="BI934" s="19"/>
      <c r="BJ934" s="19"/>
      <c r="BK934" s="19"/>
      <c r="BL934" s="19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9"/>
      <c r="BX934" s="2"/>
      <c r="BY934" s="2"/>
      <c r="BZ934" s="9"/>
      <c r="CA934" s="2"/>
      <c r="CB934" s="2"/>
      <c r="CC934" s="2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</row>
    <row r="935" spans="1:152" hidden="1" x14ac:dyDescent="0.45">
      <c r="A935" t="s">
        <v>132</v>
      </c>
      <c r="C935" s="1">
        <v>40260</v>
      </c>
      <c r="D935" s="2"/>
      <c r="E935" s="1"/>
      <c r="F935" s="6"/>
      <c r="G935" s="2">
        <v>94</v>
      </c>
      <c r="H935" t="s">
        <v>105</v>
      </c>
      <c r="I935" s="19">
        <v>7.1</v>
      </c>
      <c r="J935">
        <v>750</v>
      </c>
      <c r="K935" s="2">
        <f t="shared" si="13"/>
        <v>187.79342723004694</v>
      </c>
      <c r="L935" s="2"/>
      <c r="M935" s="9"/>
      <c r="N935" s="9"/>
      <c r="O935" s="9"/>
      <c r="P935" s="9"/>
      <c r="Q935" s="2"/>
      <c r="R935" s="2"/>
      <c r="S935" s="2"/>
      <c r="T935" s="2"/>
      <c r="U935" s="2"/>
      <c r="V935" s="2"/>
      <c r="W935" s="2"/>
      <c r="X935" s="9"/>
      <c r="Y935" s="9"/>
      <c r="Z935" s="9"/>
      <c r="AA935" s="9"/>
      <c r="AB935" s="9"/>
      <c r="AC935" s="2">
        <v>462.09795464796298</v>
      </c>
      <c r="AD935" s="9"/>
      <c r="AE935" s="9"/>
      <c r="AF935" s="2">
        <v>241.84446066381716</v>
      </c>
      <c r="AG935" s="9">
        <v>3.706368306901723</v>
      </c>
      <c r="AH935" s="9"/>
      <c r="AI935" s="9"/>
      <c r="AJ935" s="9"/>
      <c r="AK935" s="9"/>
      <c r="AL935" s="9"/>
      <c r="AM935" s="15">
        <f>AG935/AF935</f>
        <v>1.5325421540474589E-2</v>
      </c>
      <c r="AN935" s="9"/>
      <c r="AO935" s="9"/>
      <c r="AP935" s="9"/>
      <c r="AQ935" s="2">
        <v>9.889513736787066</v>
      </c>
      <c r="AR935" s="2"/>
      <c r="AS935" s="2">
        <v>169.05256250480599</v>
      </c>
      <c r="AT935" s="2"/>
      <c r="AU935" s="2">
        <v>0</v>
      </c>
      <c r="AV935" s="2">
        <v>0</v>
      </c>
      <c r="AW935" s="2">
        <v>178.94207624159304</v>
      </c>
      <c r="AX935" s="9"/>
      <c r="AY935" s="2"/>
      <c r="AZ935" s="2">
        <f>AC935+AF935+AW935</f>
        <v>882.88449155337321</v>
      </c>
      <c r="BA935" s="2"/>
      <c r="BB935" s="9">
        <f>AW935/AZ935</f>
        <v>0.2026789211426254</v>
      </c>
      <c r="BC935" s="19"/>
      <c r="BD935" s="2"/>
      <c r="BE935" s="2"/>
      <c r="BF935" s="19"/>
      <c r="BG935" s="19"/>
      <c r="BH935" s="19"/>
      <c r="BI935" s="19"/>
      <c r="BJ935" s="9">
        <f>AC935/AZ935</f>
        <v>0.52339570925629708</v>
      </c>
      <c r="BK935" s="9">
        <f>AF935/AZ935</f>
        <v>0.2739253696010775</v>
      </c>
      <c r="BL935" s="9">
        <f>AW935/AZ935</f>
        <v>0.2026789211426254</v>
      </c>
      <c r="BM935" s="2">
        <v>133.98371629152609</v>
      </c>
      <c r="BN935" s="2">
        <v>78.771521906406505</v>
      </c>
      <c r="BO935" s="2">
        <v>55.212194385119574</v>
      </c>
      <c r="BP935" s="2">
        <v>0</v>
      </c>
      <c r="BQ935" s="2"/>
      <c r="BR935" s="2"/>
      <c r="BS935" s="2"/>
      <c r="BT935" s="2"/>
      <c r="BU935" s="2">
        <v>0</v>
      </c>
      <c r="BV935" s="2"/>
      <c r="BW935" s="9"/>
      <c r="BX935" s="2"/>
      <c r="BY935" s="2"/>
      <c r="BZ935" s="9"/>
      <c r="CA935" s="2"/>
      <c r="CB935" s="2"/>
      <c r="CC935" s="2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</row>
    <row r="936" spans="1:152" hidden="1" x14ac:dyDescent="0.45">
      <c r="A936" t="s">
        <v>132</v>
      </c>
      <c r="C936" s="1">
        <v>40267</v>
      </c>
      <c r="D936" s="2"/>
      <c r="E936" s="1"/>
      <c r="G936" s="2">
        <v>101</v>
      </c>
      <c r="H936" t="s">
        <v>105</v>
      </c>
      <c r="I936" s="19">
        <v>7.1</v>
      </c>
      <c r="J936">
        <v>750</v>
      </c>
      <c r="K936" s="2">
        <f t="shared" si="13"/>
        <v>187.79342723004694</v>
      </c>
      <c r="L936" s="2"/>
      <c r="M936" s="9"/>
      <c r="N936" s="19">
        <v>23.55</v>
      </c>
      <c r="O936" s="19"/>
      <c r="P936" s="19"/>
      <c r="Q936" s="2"/>
      <c r="R936" s="2"/>
      <c r="S936" s="2"/>
      <c r="T936" s="2"/>
      <c r="U936" s="2"/>
      <c r="V936" s="2"/>
      <c r="W936" s="2"/>
      <c r="X936" s="9"/>
      <c r="Y936" s="9"/>
      <c r="Z936" s="9"/>
      <c r="AA936" s="9"/>
      <c r="AB936" s="9"/>
      <c r="AC936" s="2"/>
      <c r="AD936" s="9"/>
      <c r="AE936" s="9"/>
      <c r="AF936" s="2"/>
      <c r="AG936" s="9"/>
      <c r="AH936" s="9"/>
      <c r="AI936" s="9"/>
      <c r="AJ936" s="9"/>
      <c r="AK936" s="9"/>
      <c r="AL936" s="9"/>
      <c r="AM936" s="15"/>
      <c r="AN936" s="9"/>
      <c r="AO936" s="9"/>
      <c r="AP936" s="9"/>
      <c r="AQ936" s="2"/>
      <c r="AR936" s="2"/>
      <c r="AS936" s="2"/>
      <c r="AT936" s="2"/>
      <c r="AU936" s="2"/>
      <c r="AV936" s="2"/>
      <c r="AW936" s="2"/>
      <c r="AX936" s="9"/>
      <c r="AY936" s="2"/>
      <c r="AZ936" s="2"/>
      <c r="BA936" s="2"/>
      <c r="BB936" s="9"/>
      <c r="BC936" s="19"/>
      <c r="BD936" s="2"/>
      <c r="BE936" s="2"/>
      <c r="BF936" s="19"/>
      <c r="BG936" s="19"/>
      <c r="BH936" s="19"/>
      <c r="BI936" s="19"/>
      <c r="BJ936" s="19"/>
      <c r="BK936" s="19"/>
      <c r="BL936" s="19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9"/>
      <c r="BX936" s="2"/>
      <c r="BY936" s="2"/>
      <c r="BZ936" s="9"/>
      <c r="CA936" s="2"/>
      <c r="CB936" s="2"/>
      <c r="CC936" s="2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</row>
    <row r="937" spans="1:152" hidden="1" x14ac:dyDescent="0.45">
      <c r="A937" t="s">
        <v>132</v>
      </c>
      <c r="C937" s="1">
        <v>40275</v>
      </c>
      <c r="D937" s="2"/>
      <c r="E937" s="1"/>
      <c r="F937" s="6"/>
      <c r="G937" s="2">
        <v>109</v>
      </c>
      <c r="H937" t="s">
        <v>105</v>
      </c>
      <c r="I937" s="19">
        <v>7.1</v>
      </c>
      <c r="J937">
        <v>750</v>
      </c>
      <c r="K937" s="2">
        <f t="shared" si="13"/>
        <v>187.79342723004694</v>
      </c>
      <c r="L937" s="2"/>
      <c r="M937" s="9"/>
      <c r="N937" s="9"/>
      <c r="O937" s="9"/>
      <c r="P937" s="9"/>
      <c r="Q937" s="2"/>
      <c r="R937" s="2"/>
      <c r="S937" s="2"/>
      <c r="T937" s="2"/>
      <c r="U937" s="2"/>
      <c r="V937" s="2"/>
      <c r="W937" s="2"/>
      <c r="X937" s="9"/>
      <c r="Y937" s="9"/>
      <c r="Z937" s="9"/>
      <c r="AA937" s="9"/>
      <c r="AB937" s="9"/>
      <c r="AC937" s="2">
        <v>479.93262164205771</v>
      </c>
      <c r="AD937" s="9"/>
      <c r="AE937" s="9"/>
      <c r="AF937" s="2">
        <v>236.10272916301352</v>
      </c>
      <c r="AG937" s="9">
        <v>3.491528365675391</v>
      </c>
      <c r="AH937" s="9"/>
      <c r="AI937" s="9"/>
      <c r="AJ937" s="9"/>
      <c r="AK937" s="9"/>
      <c r="AL937" s="9"/>
      <c r="AM937" s="15">
        <f>AG937/AF937</f>
        <v>1.4788174529167423E-2</v>
      </c>
      <c r="AN937" s="9"/>
      <c r="AO937" s="9"/>
      <c r="AP937" s="9"/>
      <c r="AQ937" s="2">
        <v>3.9729312936453249</v>
      </c>
      <c r="AR937" s="2"/>
      <c r="AS937" s="2">
        <v>281.63121580176153</v>
      </c>
      <c r="AT937" s="2"/>
      <c r="AU937" s="2">
        <v>13.47009752490176</v>
      </c>
      <c r="AV937" s="2">
        <v>0</v>
      </c>
      <c r="AW937" s="2">
        <v>299.0742446203086</v>
      </c>
      <c r="AX937" s="9"/>
      <c r="AY937" s="2"/>
      <c r="AZ937" s="2">
        <f>AC937+AF937+AW937</f>
        <v>1015.1095954253798</v>
      </c>
      <c r="BA937" s="2"/>
      <c r="BB937" s="9">
        <f>AW937/AZ937</f>
        <v>0.29462261608805118</v>
      </c>
      <c r="BC937" s="19"/>
      <c r="BD937" s="2"/>
      <c r="BE937" s="2"/>
      <c r="BF937" s="19"/>
      <c r="BG937" s="19"/>
      <c r="BH937" s="19"/>
      <c r="BI937" s="19"/>
      <c r="BJ937" s="9">
        <f>AC937/AZ937</f>
        <v>0.47278897156020167</v>
      </c>
      <c r="BK937" s="9">
        <f>AF937/AZ937</f>
        <v>0.23258841235174721</v>
      </c>
      <c r="BL937" s="9">
        <f>AW937/AZ937</f>
        <v>0.29462261608805118</v>
      </c>
      <c r="BM937" s="2">
        <v>97.743232388537479</v>
      </c>
      <c r="BN937" s="2">
        <v>28.506472833000039</v>
      </c>
      <c r="BO937" s="2">
        <v>65.672672427494689</v>
      </c>
      <c r="BP937" s="2">
        <v>0</v>
      </c>
      <c r="BQ937" s="2"/>
      <c r="BR937" s="2"/>
      <c r="BS937" s="2"/>
      <c r="BT937" s="2"/>
      <c r="BU937" s="2">
        <v>3.5640871280427646</v>
      </c>
      <c r="BV937" s="2"/>
      <c r="BW937" s="9"/>
      <c r="BX937" s="2"/>
      <c r="BY937" s="2"/>
      <c r="BZ937" s="9"/>
      <c r="CA937" s="2"/>
      <c r="CB937" s="2"/>
      <c r="CC937" s="2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</row>
    <row r="938" spans="1:152" hidden="1" x14ac:dyDescent="0.45">
      <c r="A938" t="s">
        <v>132</v>
      </c>
      <c r="C938" s="1">
        <v>40280</v>
      </c>
      <c r="D938" s="2">
        <v>8</v>
      </c>
      <c r="E938" t="s">
        <v>197</v>
      </c>
      <c r="F938" t="s">
        <v>14</v>
      </c>
      <c r="G938" s="2">
        <v>114</v>
      </c>
      <c r="H938" t="s">
        <v>105</v>
      </c>
      <c r="I938" s="19">
        <v>7.1</v>
      </c>
      <c r="J938">
        <v>750</v>
      </c>
      <c r="K938" s="2">
        <f t="shared" si="13"/>
        <v>187.79342723004694</v>
      </c>
      <c r="L938" s="2"/>
      <c r="M938" s="9"/>
      <c r="N938" s="19">
        <v>26.6</v>
      </c>
      <c r="O938" s="19"/>
      <c r="P938" s="19"/>
      <c r="Q938" s="2"/>
      <c r="R938" s="2"/>
      <c r="S938" s="2"/>
      <c r="T938" s="2"/>
      <c r="U938" s="2">
        <v>114</v>
      </c>
      <c r="V938" s="2"/>
      <c r="W938" s="2"/>
      <c r="X938" s="9"/>
      <c r="Y938" s="9"/>
      <c r="Z938" s="9"/>
      <c r="AA938" s="9"/>
      <c r="AB938" s="9"/>
      <c r="AC938" s="2"/>
      <c r="AD938" s="9"/>
      <c r="AE938" s="9"/>
      <c r="AF938" s="2"/>
      <c r="AG938" s="9"/>
      <c r="AH938" s="9"/>
      <c r="AI938" s="9"/>
      <c r="AJ938" s="9"/>
      <c r="AK938" s="9"/>
      <c r="AL938" s="9"/>
      <c r="AM938" s="15"/>
      <c r="AN938" s="9"/>
      <c r="AO938" s="9"/>
      <c r="AP938" s="9"/>
      <c r="AQ938" s="2"/>
      <c r="AR938" s="2"/>
      <c r="AS938" s="2"/>
      <c r="AT938" s="2"/>
      <c r="AU938" s="2"/>
      <c r="AV938" s="2"/>
      <c r="AW938" s="2"/>
      <c r="AX938" s="9"/>
      <c r="AY938" s="2"/>
      <c r="AZ938" s="2"/>
      <c r="BA938" s="2"/>
      <c r="BB938" s="9"/>
      <c r="BC938" s="19"/>
      <c r="BD938" s="2"/>
      <c r="BE938" s="2"/>
      <c r="BF938" s="19"/>
      <c r="BG938" s="19"/>
      <c r="BH938" s="19"/>
      <c r="BI938" s="19"/>
      <c r="BJ938" s="19"/>
      <c r="BK938" s="19"/>
      <c r="BL938" s="19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9"/>
      <c r="BX938" s="2"/>
      <c r="BY938" s="2"/>
      <c r="BZ938" s="9"/>
      <c r="CA938" s="2"/>
      <c r="CB938" s="2"/>
      <c r="CC938" s="2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</row>
    <row r="939" spans="1:152" hidden="1" x14ac:dyDescent="0.45">
      <c r="A939" t="s">
        <v>132</v>
      </c>
      <c r="C939" s="1">
        <v>40284</v>
      </c>
      <c r="D939" s="2"/>
      <c r="E939" s="1"/>
      <c r="G939" s="2">
        <v>118</v>
      </c>
      <c r="H939" t="s">
        <v>105</v>
      </c>
      <c r="I939" s="19">
        <v>7.1</v>
      </c>
      <c r="J939">
        <v>750</v>
      </c>
      <c r="K939" s="2">
        <f t="shared" si="13"/>
        <v>187.79342723004694</v>
      </c>
      <c r="L939" s="2"/>
      <c r="M939" s="9"/>
      <c r="N939" s="9"/>
      <c r="O939" s="9"/>
      <c r="P939" s="9"/>
      <c r="Q939" s="2"/>
      <c r="R939" s="2"/>
      <c r="S939" s="2"/>
      <c r="T939" s="2"/>
      <c r="U939" s="2"/>
      <c r="V939" s="2"/>
      <c r="W939" s="2"/>
      <c r="X939" s="9"/>
      <c r="Y939" s="9"/>
      <c r="Z939" s="9"/>
      <c r="AA939" s="9"/>
      <c r="AB939" s="9"/>
      <c r="AC939" s="2"/>
      <c r="AD939" s="9"/>
      <c r="AE939" s="9"/>
      <c r="AF939" s="2"/>
      <c r="AG939" s="9"/>
      <c r="AH939" s="9"/>
      <c r="AI939" s="9"/>
      <c r="AJ939" s="9"/>
      <c r="AK939" s="9"/>
      <c r="AL939" s="9"/>
      <c r="AM939" s="15"/>
      <c r="AN939" s="9"/>
      <c r="AO939" s="9"/>
      <c r="AP939" s="9"/>
      <c r="AQ939" s="2"/>
      <c r="AR939" s="2"/>
      <c r="AS939" s="2"/>
      <c r="AT939" s="2"/>
      <c r="AU939" s="2"/>
      <c r="AV939" s="2"/>
      <c r="AW939" s="2"/>
      <c r="AX939" s="9"/>
      <c r="AY939" s="2"/>
      <c r="AZ939" s="2"/>
      <c r="BA939" s="2"/>
      <c r="BB939" s="9"/>
      <c r="BC939" s="19"/>
      <c r="BD939" s="2"/>
      <c r="BE939" s="2"/>
      <c r="BF939" s="19"/>
      <c r="BG939" s="19"/>
      <c r="BH939" s="19"/>
      <c r="BI939" s="19"/>
      <c r="BJ939" s="19"/>
      <c r="BK939" s="19"/>
      <c r="BL939" s="19"/>
      <c r="BM939" s="2"/>
      <c r="BN939" s="2"/>
      <c r="BO939" s="2"/>
      <c r="BP939" s="2"/>
      <c r="BQ939" s="2"/>
      <c r="BR939" s="2"/>
      <c r="BS939" s="2"/>
      <c r="BT939" s="2"/>
      <c r="BU939" s="2"/>
      <c r="BV939" s="2">
        <v>2.6779924782777851</v>
      </c>
      <c r="BW939" s="9">
        <v>4.2666666666666666</v>
      </c>
      <c r="BX939" s="2"/>
      <c r="BY939" s="2"/>
      <c r="BZ939" s="9"/>
      <c r="CA939" s="2"/>
      <c r="CB939" s="2"/>
      <c r="CC939" s="2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</row>
    <row r="940" spans="1:152" hidden="1" x14ac:dyDescent="0.45">
      <c r="A940" t="s">
        <v>132</v>
      </c>
      <c r="C940" s="1">
        <v>40290</v>
      </c>
      <c r="D940" s="2"/>
      <c r="E940" s="1"/>
      <c r="G940" s="2">
        <v>124</v>
      </c>
      <c r="H940" t="s">
        <v>105</v>
      </c>
      <c r="I940" s="19">
        <v>7.1</v>
      </c>
      <c r="J940">
        <v>750</v>
      </c>
      <c r="K940" s="2">
        <f t="shared" si="13"/>
        <v>187.79342723004694</v>
      </c>
      <c r="L940" s="2"/>
      <c r="M940" s="9"/>
      <c r="N940" s="9"/>
      <c r="O940" s="9"/>
      <c r="P940" s="9"/>
      <c r="Q940" s="2"/>
      <c r="R940" s="2"/>
      <c r="S940" s="2"/>
      <c r="T940" s="2"/>
      <c r="U940" s="2"/>
      <c r="V940" s="2"/>
      <c r="W940" s="2"/>
      <c r="X940" s="9"/>
      <c r="Y940" s="9"/>
      <c r="Z940" s="9"/>
      <c r="AA940" s="9"/>
      <c r="AB940" s="9"/>
      <c r="AC940" s="2"/>
      <c r="AD940" s="9"/>
      <c r="AE940" s="9"/>
      <c r="AF940" s="2"/>
      <c r="AG940" s="9"/>
      <c r="AH940" s="9"/>
      <c r="AI940" s="9"/>
      <c r="AJ940" s="9"/>
      <c r="AK940" s="9"/>
      <c r="AL940" s="9"/>
      <c r="AM940" s="15"/>
      <c r="AN940" s="9"/>
      <c r="AO940" s="9"/>
      <c r="AP940" s="9"/>
      <c r="AQ940" s="2"/>
      <c r="AR940" s="2"/>
      <c r="AS940" s="2"/>
      <c r="AT940" s="2"/>
      <c r="AU940" s="2"/>
      <c r="AV940" s="2"/>
      <c r="AW940" s="2"/>
      <c r="AX940" s="9"/>
      <c r="AY940" s="2"/>
      <c r="AZ940" s="2"/>
      <c r="BA940" s="2"/>
      <c r="BB940" s="9"/>
      <c r="BC940" s="19"/>
      <c r="BD940" s="2"/>
      <c r="BE940" s="2"/>
      <c r="BF940" s="19"/>
      <c r="BG940" s="19"/>
      <c r="BH940" s="19"/>
      <c r="BI940" s="19"/>
      <c r="BJ940" s="19"/>
      <c r="BK940" s="19"/>
      <c r="BL940" s="19"/>
      <c r="BM940" s="2"/>
      <c r="BN940" s="2"/>
      <c r="BO940" s="2"/>
      <c r="BP940" s="2"/>
      <c r="BQ940" s="2"/>
      <c r="BR940" s="2"/>
      <c r="BS940" s="2"/>
      <c r="BT940" s="2"/>
      <c r="BU940" s="2"/>
      <c r="BV940" s="2">
        <v>3.6182077551549736</v>
      </c>
      <c r="BW940" s="9">
        <v>5.8166666666666664</v>
      </c>
      <c r="BX940" s="2"/>
      <c r="BY940" s="2"/>
      <c r="BZ940" s="9"/>
      <c r="CA940" s="2"/>
      <c r="CB940" s="2"/>
      <c r="CC940" s="2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</row>
    <row r="941" spans="1:152" hidden="1" x14ac:dyDescent="0.45">
      <c r="A941" t="s">
        <v>132</v>
      </c>
      <c r="C941" s="1">
        <v>40292</v>
      </c>
      <c r="D941" s="2">
        <v>9</v>
      </c>
      <c r="E941" s="1" t="s">
        <v>196</v>
      </c>
      <c r="F941" t="s">
        <v>15</v>
      </c>
      <c r="G941" s="2">
        <v>126</v>
      </c>
      <c r="H941" t="s">
        <v>105</v>
      </c>
      <c r="I941" s="19">
        <v>7.1</v>
      </c>
      <c r="J941">
        <v>750</v>
      </c>
      <c r="K941" s="2">
        <f t="shared" si="13"/>
        <v>187.79342723004694</v>
      </c>
      <c r="L941" s="2"/>
      <c r="M941" s="9"/>
      <c r="N941" s="9"/>
      <c r="O941" s="9"/>
      <c r="P941" s="9"/>
      <c r="Q941" s="2"/>
      <c r="R941" s="2"/>
      <c r="S941" s="2"/>
      <c r="T941" s="2"/>
      <c r="U941" s="2"/>
      <c r="V941" s="2">
        <v>126</v>
      </c>
      <c r="W941" s="2"/>
      <c r="X941" s="9"/>
      <c r="Y941" s="9"/>
      <c r="Z941" s="9"/>
      <c r="AA941" s="9"/>
      <c r="AB941" s="9"/>
      <c r="AC941" s="2"/>
      <c r="AD941" s="9"/>
      <c r="AE941" s="9"/>
      <c r="AF941" s="2"/>
      <c r="AG941" s="9"/>
      <c r="AH941" s="9"/>
      <c r="AI941" s="9"/>
      <c r="AJ941" s="9"/>
      <c r="AK941" s="9"/>
      <c r="AL941" s="9"/>
      <c r="AM941" s="15"/>
      <c r="AN941" s="9"/>
      <c r="AO941" s="9"/>
      <c r="AP941" s="9"/>
      <c r="AQ941" s="2"/>
      <c r="AR941" s="2"/>
      <c r="AS941" s="2"/>
      <c r="AT941" s="2"/>
      <c r="AU941" s="2"/>
      <c r="AV941" s="2"/>
      <c r="AW941" s="2"/>
      <c r="AX941" s="9"/>
      <c r="AY941" s="2"/>
      <c r="AZ941" s="2"/>
      <c r="BA941" s="2"/>
      <c r="BB941" s="9"/>
      <c r="BC941" s="19"/>
      <c r="BD941" s="2"/>
      <c r="BE941" s="2"/>
      <c r="BF941" s="19"/>
      <c r="BG941" s="19"/>
      <c r="BH941" s="19"/>
      <c r="BI941" s="19"/>
      <c r="BJ941" s="19"/>
      <c r="BK941" s="19"/>
      <c r="BL941" s="19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9"/>
      <c r="BX941" s="2"/>
      <c r="BY941" s="2"/>
      <c r="BZ941" s="9"/>
      <c r="CA941" s="2"/>
      <c r="CB941" s="2"/>
      <c r="CC941" s="2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</row>
    <row r="942" spans="1:152" hidden="1" x14ac:dyDescent="0.45">
      <c r="A942" t="s">
        <v>132</v>
      </c>
      <c r="C942" s="1">
        <v>40298</v>
      </c>
      <c r="D942" s="2"/>
      <c r="E942" s="1"/>
      <c r="G942" s="2">
        <v>132</v>
      </c>
      <c r="H942" t="s">
        <v>105</v>
      </c>
      <c r="I942" s="19">
        <v>7.1</v>
      </c>
      <c r="J942">
        <v>750</v>
      </c>
      <c r="K942" s="2">
        <f t="shared" si="13"/>
        <v>187.79342723004694</v>
      </c>
      <c r="L942" s="2"/>
      <c r="M942" s="9"/>
      <c r="N942" s="9"/>
      <c r="O942" s="9"/>
      <c r="P942" s="9"/>
      <c r="Q942" s="2"/>
      <c r="R942" s="2"/>
      <c r="S942" s="2"/>
      <c r="T942" s="2"/>
      <c r="U942" s="2"/>
      <c r="V942" s="2"/>
      <c r="W942" s="2"/>
      <c r="X942" s="9"/>
      <c r="Y942" s="9"/>
      <c r="Z942" s="9"/>
      <c r="AA942" s="9"/>
      <c r="AB942" s="9"/>
      <c r="AC942" s="2"/>
      <c r="AD942" s="9"/>
      <c r="AE942" s="9"/>
      <c r="AF942" s="2"/>
      <c r="AG942" s="9"/>
      <c r="AH942" s="9"/>
      <c r="AI942" s="9"/>
      <c r="AJ942" s="9"/>
      <c r="AK942" s="9"/>
      <c r="AL942" s="9"/>
      <c r="AM942" s="15"/>
      <c r="AN942" s="9"/>
      <c r="AO942" s="9"/>
      <c r="AP942" s="9"/>
      <c r="AQ942" s="2"/>
      <c r="AR942" s="2"/>
      <c r="AS942" s="2"/>
      <c r="AT942" s="2"/>
      <c r="AU942" s="2"/>
      <c r="AV942" s="2"/>
      <c r="AW942" s="2"/>
      <c r="AX942" s="9"/>
      <c r="AY942" s="2"/>
      <c r="AZ942" s="2"/>
      <c r="BA942" s="2"/>
      <c r="BB942" s="9"/>
      <c r="BC942" s="19"/>
      <c r="BD942" s="2"/>
      <c r="BE942" s="2"/>
      <c r="BF942" s="19"/>
      <c r="BG942" s="19"/>
      <c r="BH942" s="19"/>
      <c r="BI942" s="19"/>
      <c r="BJ942" s="19"/>
      <c r="BK942" s="19"/>
      <c r="BL942" s="19"/>
      <c r="BM942" s="2"/>
      <c r="BN942" s="2"/>
      <c r="BO942" s="2"/>
      <c r="BP942" s="2"/>
      <c r="BQ942" s="2"/>
      <c r="BR942" s="2"/>
      <c r="BS942" s="2"/>
      <c r="BT942" s="2"/>
      <c r="BU942" s="2"/>
      <c r="BV942" s="2">
        <v>36.76241732589807</v>
      </c>
      <c r="BW942" s="9">
        <v>5.3356952887537989</v>
      </c>
      <c r="BX942" s="2"/>
      <c r="BY942" s="2"/>
      <c r="BZ942" s="9"/>
      <c r="CA942" s="2"/>
      <c r="CB942" s="2"/>
      <c r="CC942" s="2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</row>
    <row r="943" spans="1:152" hidden="1" x14ac:dyDescent="0.45">
      <c r="A943" t="s">
        <v>132</v>
      </c>
      <c r="C943" s="1">
        <v>40302</v>
      </c>
      <c r="D943" s="2"/>
      <c r="E943" s="1"/>
      <c r="G943" s="2">
        <v>136</v>
      </c>
      <c r="H943" t="s">
        <v>105</v>
      </c>
      <c r="I943" s="19">
        <v>7.1</v>
      </c>
      <c r="J943">
        <v>750</v>
      </c>
      <c r="K943" s="2">
        <f t="shared" si="13"/>
        <v>187.79342723004694</v>
      </c>
      <c r="L943" s="2"/>
      <c r="M943" s="9"/>
      <c r="N943" s="9"/>
      <c r="O943" s="9"/>
      <c r="P943" s="9"/>
      <c r="Q943" s="2"/>
      <c r="R943" s="2"/>
      <c r="S943" s="2"/>
      <c r="T943" s="2"/>
      <c r="U943" s="2"/>
      <c r="V943" s="2"/>
      <c r="W943" s="2"/>
      <c r="X943" s="9"/>
      <c r="Y943" s="9"/>
      <c r="Z943" s="9"/>
      <c r="AA943" s="9"/>
      <c r="AB943" s="9"/>
      <c r="AC943" s="2">
        <v>534.07012839935442</v>
      </c>
      <c r="AD943" s="9"/>
      <c r="AE943" s="9"/>
      <c r="AF943" s="2">
        <v>232.81186161198497</v>
      </c>
      <c r="AG943" s="9"/>
      <c r="AH943" s="9"/>
      <c r="AI943" s="9"/>
      <c r="AJ943" s="9"/>
      <c r="AK943" s="9"/>
      <c r="AL943" s="9"/>
      <c r="AM943" s="15"/>
      <c r="AN943" s="9"/>
      <c r="AO943" s="9"/>
      <c r="AP943" s="9"/>
      <c r="AQ943" s="2">
        <v>0</v>
      </c>
      <c r="AR943" s="2"/>
      <c r="AS943" s="2">
        <v>298.15545077604497</v>
      </c>
      <c r="AT943" s="2"/>
      <c r="AU943" s="2">
        <v>14.307630962763536</v>
      </c>
      <c r="AV943" s="2">
        <v>315.70320174886979</v>
      </c>
      <c r="AW943" s="2">
        <v>628.16628348767824</v>
      </c>
      <c r="AX943" s="9"/>
      <c r="AY943" s="2"/>
      <c r="AZ943" s="2">
        <f>AC943+AF943+AW943</f>
        <v>1395.0482734990178</v>
      </c>
      <c r="BA943" s="2"/>
      <c r="BB943" s="9">
        <f>AW943/AZ943</f>
        <v>0.45028282921861235</v>
      </c>
      <c r="BC943" s="19"/>
      <c r="BD943" s="2"/>
      <c r="BE943" s="2"/>
      <c r="BF943" s="19"/>
      <c r="BG943" s="19"/>
      <c r="BH943" s="19"/>
      <c r="BI943" s="19"/>
      <c r="BJ943" s="9">
        <f>AC943/AZ943</f>
        <v>0.38283272238301541</v>
      </c>
      <c r="BK943" s="9">
        <f>AF943/AZ943</f>
        <v>0.16688444839837213</v>
      </c>
      <c r="BL943" s="9">
        <f>AW943/AZ943</f>
        <v>0.45028282921861235</v>
      </c>
      <c r="BM943" s="2">
        <v>85.994692651604566</v>
      </c>
      <c r="BN943" s="2">
        <v>0</v>
      </c>
      <c r="BO943" s="2">
        <v>33.551711040305122</v>
      </c>
      <c r="BP943" s="2">
        <v>49.115864427354353</v>
      </c>
      <c r="BQ943" s="2"/>
      <c r="BR943" s="2"/>
      <c r="BS943" s="2"/>
      <c r="BT943" s="2"/>
      <c r="BU943" s="2">
        <v>3.3271171839450933</v>
      </c>
      <c r="BV943" s="2"/>
      <c r="BW943" s="9"/>
      <c r="BX943" s="2"/>
      <c r="BY943" s="2"/>
      <c r="BZ943" s="9"/>
      <c r="CA943" s="2"/>
      <c r="CB943" s="2"/>
      <c r="CC943" s="2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</row>
    <row r="944" spans="1:152" hidden="1" x14ac:dyDescent="0.45">
      <c r="A944" t="s">
        <v>132</v>
      </c>
      <c r="C944" s="1">
        <v>40305</v>
      </c>
      <c r="D944" s="2"/>
      <c r="E944" s="1"/>
      <c r="G944" s="2">
        <v>139</v>
      </c>
      <c r="H944" t="s">
        <v>105</v>
      </c>
      <c r="I944" s="19">
        <v>7.1</v>
      </c>
      <c r="J944">
        <v>750</v>
      </c>
      <c r="K944" s="2">
        <f t="shared" si="13"/>
        <v>187.79342723004694</v>
      </c>
      <c r="L944" s="2"/>
      <c r="M944" s="9"/>
      <c r="N944" s="9"/>
      <c r="O944" s="9"/>
      <c r="P944" s="9"/>
      <c r="Q944" s="2"/>
      <c r="R944" s="2"/>
      <c r="S944" s="2"/>
      <c r="T944" s="2"/>
      <c r="U944" s="2"/>
      <c r="V944" s="2"/>
      <c r="W944" s="2"/>
      <c r="X944" s="9"/>
      <c r="Y944" s="9"/>
      <c r="Z944" s="9"/>
      <c r="AA944" s="9"/>
      <c r="AB944" s="9"/>
      <c r="AC944" s="2"/>
      <c r="AD944" s="9"/>
      <c r="AE944" s="9"/>
      <c r="AF944" s="2"/>
      <c r="AG944" s="9"/>
      <c r="AH944" s="9"/>
      <c r="AI944" s="9"/>
      <c r="AJ944" s="9"/>
      <c r="AK944" s="9"/>
      <c r="AL944" s="9"/>
      <c r="AM944" s="15"/>
      <c r="AN944" s="9"/>
      <c r="AO944" s="9"/>
      <c r="AP944" s="9"/>
      <c r="AQ944" s="2"/>
      <c r="AR944" s="2"/>
      <c r="AS944" s="2"/>
      <c r="AT944" s="2"/>
      <c r="AU944" s="2"/>
      <c r="AV944" s="2"/>
      <c r="AW944" s="2"/>
      <c r="AX944" s="9"/>
      <c r="AY944" s="2"/>
      <c r="AZ944" s="2"/>
      <c r="BA944" s="2"/>
      <c r="BB944" s="9"/>
      <c r="BC944" s="19"/>
      <c r="BD944" s="2"/>
      <c r="BE944" s="2"/>
      <c r="BF944" s="19"/>
      <c r="BG944" s="19"/>
      <c r="BH944" s="19"/>
      <c r="BI944" s="19"/>
      <c r="BJ944" s="19"/>
      <c r="BK944" s="19"/>
      <c r="BL944" s="19"/>
      <c r="BM944" s="2"/>
      <c r="BN944" s="2"/>
      <c r="BO944" s="2"/>
      <c r="BP944" s="2"/>
      <c r="BQ944" s="2"/>
      <c r="BR944" s="2"/>
      <c r="BS944" s="2"/>
      <c r="BT944" s="2"/>
      <c r="BU944" s="2"/>
      <c r="BV944" s="2">
        <v>67.821942679289336</v>
      </c>
      <c r="BW944" s="9">
        <v>5.0013372668084042</v>
      </c>
      <c r="BX944" s="2"/>
      <c r="BY944" s="2"/>
      <c r="BZ944" s="9"/>
      <c r="CA944" s="2"/>
      <c r="CB944" s="2"/>
      <c r="CC944" s="2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</row>
    <row r="945" spans="1:152" hidden="1" x14ac:dyDescent="0.45">
      <c r="A945" t="s">
        <v>132</v>
      </c>
      <c r="C945" s="1">
        <v>40311</v>
      </c>
      <c r="D945" s="2"/>
      <c r="E945" s="1"/>
      <c r="G945" s="2">
        <v>145</v>
      </c>
      <c r="H945" t="s">
        <v>105</v>
      </c>
      <c r="I945" s="19">
        <v>7.1</v>
      </c>
      <c r="J945">
        <v>750</v>
      </c>
      <c r="K945" s="2">
        <f t="shared" si="13"/>
        <v>187.79342723004694</v>
      </c>
      <c r="L945" s="2"/>
      <c r="M945" s="9"/>
      <c r="N945" s="9"/>
      <c r="O945" s="9"/>
      <c r="P945" s="9"/>
      <c r="Q945" s="2"/>
      <c r="R945" s="2"/>
      <c r="S945" s="2"/>
      <c r="T945" s="2"/>
      <c r="U945" s="2"/>
      <c r="V945" s="2"/>
      <c r="W945" s="2"/>
      <c r="X945" s="9"/>
      <c r="Y945" s="9"/>
      <c r="Z945" s="9"/>
      <c r="AA945" s="9"/>
      <c r="AB945" s="9"/>
      <c r="AC945" s="2"/>
      <c r="AD945" s="9"/>
      <c r="AE945" s="9"/>
      <c r="AF945" s="2"/>
      <c r="AG945" s="9"/>
      <c r="AH945" s="9"/>
      <c r="AI945" s="9"/>
      <c r="AJ945" s="9"/>
      <c r="AK945" s="9"/>
      <c r="AL945" s="9"/>
      <c r="AM945" s="15"/>
      <c r="AN945" s="9"/>
      <c r="AO945" s="9"/>
      <c r="AP945" s="9"/>
      <c r="AQ945" s="2"/>
      <c r="AR945" s="2"/>
      <c r="AS945" s="2"/>
      <c r="AT945" s="2"/>
      <c r="AU945" s="2"/>
      <c r="AV945" s="2"/>
      <c r="AW945" s="2"/>
      <c r="AX945" s="9"/>
      <c r="AY945" s="2"/>
      <c r="AZ945" s="2"/>
      <c r="BA945" s="2"/>
      <c r="BB945" s="9"/>
      <c r="BC945" s="19"/>
      <c r="BD945" s="2"/>
      <c r="BE945" s="2"/>
      <c r="BF945" s="19"/>
      <c r="BG945" s="19"/>
      <c r="BH945" s="19"/>
      <c r="BI945" s="19"/>
      <c r="BJ945" s="19"/>
      <c r="BK945" s="19"/>
      <c r="BL945" s="19"/>
      <c r="BM945" s="2"/>
      <c r="BN945" s="2"/>
      <c r="BO945" s="2"/>
      <c r="BP945" s="2"/>
      <c r="BQ945" s="2"/>
      <c r="BR945" s="2"/>
      <c r="BS945" s="2"/>
      <c r="BT945" s="2"/>
      <c r="BU945" s="2"/>
      <c r="BV945" s="2">
        <v>87.958760212683174</v>
      </c>
      <c r="BW945" s="9">
        <v>5.1182181543946248</v>
      </c>
      <c r="BX945" s="2"/>
      <c r="BY945" s="2"/>
      <c r="BZ945" s="9"/>
      <c r="CA945" s="2"/>
      <c r="CB945" s="2"/>
      <c r="CC945" s="2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</row>
    <row r="946" spans="1:152" hidden="1" x14ac:dyDescent="0.45">
      <c r="A946" t="s">
        <v>132</v>
      </c>
      <c r="C946" s="1">
        <v>40319</v>
      </c>
      <c r="D946" s="2"/>
      <c r="E946" s="1"/>
      <c r="G946" s="2">
        <v>153</v>
      </c>
      <c r="H946" t="s">
        <v>105</v>
      </c>
      <c r="I946" s="19">
        <v>7.1</v>
      </c>
      <c r="J946">
        <v>750</v>
      </c>
      <c r="K946" s="2">
        <f t="shared" si="13"/>
        <v>187.79342723004694</v>
      </c>
      <c r="L946" s="2"/>
      <c r="M946" s="9"/>
      <c r="N946" s="9"/>
      <c r="O946" s="9"/>
      <c r="P946" s="9"/>
      <c r="Q946" s="2"/>
      <c r="R946" s="2"/>
      <c r="S946" s="2"/>
      <c r="T946" s="2"/>
      <c r="U946" s="2"/>
      <c r="V946" s="2"/>
      <c r="W946" s="2"/>
      <c r="X946" s="9"/>
      <c r="Y946" s="9"/>
      <c r="Z946" s="9"/>
      <c r="AA946" s="9"/>
      <c r="AB946" s="9"/>
      <c r="AC946" s="2"/>
      <c r="AD946" s="9"/>
      <c r="AE946" s="9"/>
      <c r="AF946" s="2"/>
      <c r="AG946" s="9"/>
      <c r="AH946" s="9"/>
      <c r="AI946" s="9"/>
      <c r="AJ946" s="9"/>
      <c r="AK946" s="9"/>
      <c r="AL946" s="9"/>
      <c r="AM946" s="15"/>
      <c r="AN946" s="9"/>
      <c r="AO946" s="9"/>
      <c r="AP946" s="9"/>
      <c r="AQ946" s="2"/>
      <c r="AR946" s="2"/>
      <c r="AS946" s="2"/>
      <c r="AT946" s="2"/>
      <c r="AU946" s="2"/>
      <c r="AV946" s="2"/>
      <c r="AW946" s="2"/>
      <c r="AX946" s="9"/>
      <c r="AY946" s="2"/>
      <c r="AZ946" s="2"/>
      <c r="BA946" s="2"/>
      <c r="BB946" s="9"/>
      <c r="BC946" s="19"/>
      <c r="BD946" s="2"/>
      <c r="BE946" s="2"/>
      <c r="BF946" s="19"/>
      <c r="BG946" s="19"/>
      <c r="BH946" s="19"/>
      <c r="BI946" s="19"/>
      <c r="BJ946" s="19"/>
      <c r="BK946" s="19"/>
      <c r="BL946" s="19"/>
      <c r="BM946" s="2"/>
      <c r="BN946" s="2"/>
      <c r="BO946" s="2"/>
      <c r="BP946" s="2"/>
      <c r="BQ946" s="2"/>
      <c r="BR946" s="2"/>
      <c r="BS946" s="2"/>
      <c r="BT946" s="2"/>
      <c r="BU946" s="2"/>
      <c r="BV946" s="2">
        <v>100</v>
      </c>
      <c r="BW946" s="9">
        <v>4.2896835269993172</v>
      </c>
      <c r="BX946" s="2"/>
      <c r="BY946" s="2"/>
      <c r="BZ946" s="9"/>
      <c r="CA946" s="2"/>
      <c r="CB946" s="2"/>
      <c r="CC946" s="2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</row>
    <row r="947" spans="1:152" hidden="1" x14ac:dyDescent="0.45">
      <c r="A947" t="s">
        <v>132</v>
      </c>
      <c r="C947" s="1">
        <v>40328</v>
      </c>
      <c r="D947" s="2">
        <v>10</v>
      </c>
      <c r="E947" s="1" t="s">
        <v>97</v>
      </c>
      <c r="F947" t="s">
        <v>16</v>
      </c>
      <c r="G947" s="2">
        <v>162</v>
      </c>
      <c r="H947" t="s">
        <v>105</v>
      </c>
      <c r="I947" s="19">
        <v>7.1</v>
      </c>
      <c r="J947">
        <v>750</v>
      </c>
      <c r="K947" s="2">
        <f t="shared" si="13"/>
        <v>187.79342723004694</v>
      </c>
      <c r="L947" s="2"/>
      <c r="M947" s="9"/>
      <c r="N947" s="9"/>
      <c r="O947" s="9"/>
      <c r="P947" s="9"/>
      <c r="Q947" s="2"/>
      <c r="R947" s="2"/>
      <c r="S947" s="2"/>
      <c r="T947" s="2"/>
      <c r="U947" s="2"/>
      <c r="V947" s="2"/>
      <c r="W947" s="2"/>
      <c r="X947" s="9"/>
      <c r="Y947" s="9"/>
      <c r="Z947" s="9"/>
      <c r="AA947" s="9"/>
      <c r="AB947" s="9"/>
      <c r="AC947" s="2"/>
      <c r="AD947" s="9"/>
      <c r="AE947" s="9"/>
      <c r="AF947" s="2"/>
      <c r="AG947" s="9"/>
      <c r="AH947" s="9"/>
      <c r="AI947" s="9"/>
      <c r="AJ947" s="9"/>
      <c r="AK947" s="9"/>
      <c r="AL947" s="9"/>
      <c r="AM947" s="15"/>
      <c r="AN947" s="9"/>
      <c r="AO947" s="9"/>
      <c r="AP947" s="9"/>
      <c r="AQ947" s="2"/>
      <c r="AR947" s="2"/>
      <c r="AS947" s="2"/>
      <c r="AT947" s="2"/>
      <c r="AU947" s="2"/>
      <c r="AV947" s="2">
        <v>434.00548826071929</v>
      </c>
      <c r="AW947" s="2"/>
      <c r="AX947" s="9"/>
      <c r="AY947" s="2"/>
      <c r="AZ947" s="2"/>
      <c r="BA947" s="2"/>
      <c r="BB947" s="9"/>
      <c r="BC947" s="19">
        <v>42.450537775661466</v>
      </c>
      <c r="BD947" s="2">
        <v>184.23766374256064</v>
      </c>
      <c r="BE947" s="2"/>
      <c r="BF947" s="19">
        <v>8.116196640641439</v>
      </c>
      <c r="BG947" s="19"/>
      <c r="BH947" s="19"/>
      <c r="BI947" s="19"/>
      <c r="BJ947" s="19"/>
      <c r="BK947" s="19"/>
      <c r="BL947" s="19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9"/>
      <c r="BX947" s="2"/>
      <c r="BY947" s="2"/>
      <c r="BZ947" s="9"/>
      <c r="CA947" s="2"/>
      <c r="CB947" s="2"/>
      <c r="CC947" s="2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</row>
    <row r="948" spans="1:152" hidden="1" x14ac:dyDescent="0.45">
      <c r="A948" t="s">
        <v>139</v>
      </c>
      <c r="C948" s="1">
        <v>40166</v>
      </c>
      <c r="D948" s="2">
        <v>1</v>
      </c>
      <c r="E948" s="1" t="s">
        <v>198</v>
      </c>
      <c r="F948" s="6" t="s">
        <v>10</v>
      </c>
      <c r="G948" s="2">
        <v>0</v>
      </c>
      <c r="H948" t="s">
        <v>106</v>
      </c>
      <c r="I948" s="19">
        <v>7.1</v>
      </c>
      <c r="J948">
        <v>750</v>
      </c>
      <c r="K948" s="2">
        <f t="shared" si="13"/>
        <v>187.79342723004694</v>
      </c>
      <c r="L948" s="2"/>
      <c r="M948" s="9"/>
      <c r="N948" s="9"/>
      <c r="O948" s="9"/>
      <c r="P948" s="9"/>
      <c r="Q948" s="2"/>
      <c r="R948" s="2"/>
      <c r="S948" s="2"/>
      <c r="T948" s="2"/>
      <c r="U948" s="2"/>
      <c r="V948" s="2"/>
      <c r="W948" s="2"/>
      <c r="X948" s="9"/>
      <c r="Y948" s="9"/>
      <c r="Z948" s="9"/>
      <c r="AA948" s="9"/>
      <c r="AB948" s="9"/>
      <c r="AC948" s="2"/>
      <c r="AD948" s="9"/>
      <c r="AE948" s="9"/>
      <c r="AF948" s="2"/>
      <c r="AG948" s="9"/>
      <c r="AH948" s="9"/>
      <c r="AI948" s="9"/>
      <c r="AJ948" s="9"/>
      <c r="AK948" s="9"/>
      <c r="AL948" s="9"/>
      <c r="AM948" s="15"/>
      <c r="AN948" s="9"/>
      <c r="AO948" s="9"/>
      <c r="AP948" s="9"/>
      <c r="AQ948" s="2">
        <v>0</v>
      </c>
      <c r="AR948" s="2"/>
      <c r="AS948" s="2">
        <v>0</v>
      </c>
      <c r="AT948" s="2"/>
      <c r="AU948" s="2">
        <v>0</v>
      </c>
      <c r="AV948" s="2">
        <v>0</v>
      </c>
      <c r="AW948" s="2"/>
      <c r="AX948" s="9"/>
      <c r="AY948" s="2"/>
      <c r="AZ948" s="2"/>
      <c r="BA948" s="2"/>
      <c r="BB948" s="9"/>
      <c r="BC948" s="19"/>
      <c r="BD948" s="2"/>
      <c r="BE948" s="2"/>
      <c r="BF948" s="19"/>
      <c r="BG948" s="19"/>
      <c r="BH948" s="19"/>
      <c r="BI948" s="19"/>
      <c r="BJ948" s="19"/>
      <c r="BK948" s="19"/>
      <c r="BL948" s="19"/>
      <c r="BM948" s="2">
        <v>0</v>
      </c>
      <c r="BN948" s="2">
        <v>0</v>
      </c>
      <c r="BO948" s="2">
        <v>0</v>
      </c>
      <c r="BP948" s="2">
        <v>0</v>
      </c>
      <c r="BQ948" s="2"/>
      <c r="BR948" s="2"/>
      <c r="BS948" s="2"/>
      <c r="BT948" s="2"/>
      <c r="BU948" s="2">
        <v>0</v>
      </c>
      <c r="BV948" s="2"/>
      <c r="BW948" s="9"/>
      <c r="BX948" s="2"/>
      <c r="BY948" s="2"/>
      <c r="BZ948" s="9"/>
      <c r="CA948" s="2"/>
      <c r="CB948" s="2"/>
      <c r="CC948" s="2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</row>
    <row r="949" spans="1:152" hidden="1" x14ac:dyDescent="0.45">
      <c r="A949" t="s">
        <v>139</v>
      </c>
      <c r="C949" s="1">
        <v>40189</v>
      </c>
      <c r="D949" s="2"/>
      <c r="E949" s="1"/>
      <c r="F949" s="6"/>
      <c r="G949" s="2">
        <v>23</v>
      </c>
      <c r="H949" t="s">
        <v>106</v>
      </c>
      <c r="I949" s="19">
        <v>7.1</v>
      </c>
      <c r="J949">
        <v>750</v>
      </c>
      <c r="K949" s="2">
        <f t="shared" si="13"/>
        <v>187.79342723004694</v>
      </c>
      <c r="L949" s="2"/>
      <c r="M949" s="9"/>
      <c r="N949" s="19">
        <v>5.85</v>
      </c>
      <c r="O949" s="19"/>
      <c r="P949" s="19"/>
      <c r="Q949" s="2"/>
      <c r="R949" s="2"/>
      <c r="S949" s="2"/>
      <c r="T949" s="2"/>
      <c r="U949" s="2"/>
      <c r="V949" s="2"/>
      <c r="W949" s="2"/>
      <c r="X949" s="9"/>
      <c r="Y949" s="9"/>
      <c r="Z949" s="9"/>
      <c r="AA949" s="9"/>
      <c r="AB949" s="9"/>
      <c r="AC949" s="2"/>
      <c r="AD949" s="9"/>
      <c r="AE949" s="9"/>
      <c r="AF949" s="2"/>
      <c r="AG949" s="9">
        <v>0.22522500000000001</v>
      </c>
      <c r="AH949" s="9"/>
      <c r="AI949" s="9"/>
      <c r="AJ949" s="9"/>
      <c r="AK949" s="9"/>
      <c r="AL949" s="9"/>
      <c r="AM949" s="15"/>
      <c r="AN949" s="9"/>
      <c r="AO949" s="9"/>
      <c r="AP949" s="9"/>
      <c r="AQ949" s="2">
        <v>0</v>
      </c>
      <c r="AR949" s="2"/>
      <c r="AS949" s="2">
        <v>0</v>
      </c>
      <c r="AT949" s="2"/>
      <c r="AU949" s="2">
        <v>0</v>
      </c>
      <c r="AV949" s="2">
        <v>0</v>
      </c>
      <c r="AW949" s="2"/>
      <c r="AX949" s="9"/>
      <c r="AY949" s="2"/>
      <c r="AZ949" s="2"/>
      <c r="BA949" s="2"/>
      <c r="BB949" s="9"/>
      <c r="BC949" s="19"/>
      <c r="BD949" s="2"/>
      <c r="BE949" s="2"/>
      <c r="BF949" s="19"/>
      <c r="BG949" s="19"/>
      <c r="BH949" s="19"/>
      <c r="BI949" s="19"/>
      <c r="BJ949" s="19"/>
      <c r="BK949" s="19"/>
      <c r="BL949" s="19"/>
      <c r="BM949" s="2">
        <v>0</v>
      </c>
      <c r="BN949" s="2">
        <v>0</v>
      </c>
      <c r="BO949" s="2">
        <v>0</v>
      </c>
      <c r="BP949" s="2">
        <v>0</v>
      </c>
      <c r="BQ949" s="2"/>
      <c r="BR949" s="2"/>
      <c r="BS949" s="2"/>
      <c r="BT949" s="2"/>
      <c r="BU949" s="2">
        <v>0</v>
      </c>
      <c r="BV949" s="2"/>
      <c r="BW949" s="9"/>
      <c r="BX949" s="2"/>
      <c r="BY949" s="2"/>
      <c r="BZ949" s="9"/>
      <c r="CA949" s="2"/>
      <c r="CB949" s="2"/>
      <c r="CC949" s="2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</row>
    <row r="950" spans="1:152" hidden="1" x14ac:dyDescent="0.45">
      <c r="A950" t="s">
        <v>139</v>
      </c>
      <c r="C950" s="1">
        <v>40191</v>
      </c>
      <c r="D950" s="2">
        <v>4</v>
      </c>
      <c r="E950" t="s">
        <v>199</v>
      </c>
      <c r="F950" t="s">
        <v>12</v>
      </c>
      <c r="G950" s="2">
        <v>25</v>
      </c>
      <c r="H950" t="s">
        <v>106</v>
      </c>
      <c r="I950" s="19">
        <v>7.1</v>
      </c>
      <c r="J950">
        <v>750</v>
      </c>
      <c r="K950" s="2">
        <f t="shared" si="13"/>
        <v>187.79342723004694</v>
      </c>
      <c r="L950" s="2"/>
      <c r="M950" s="9"/>
      <c r="N950" s="9"/>
      <c r="O950" s="9"/>
      <c r="P950" s="9"/>
      <c r="Q950" s="2"/>
      <c r="R950" s="2">
        <v>25</v>
      </c>
      <c r="S950" s="2"/>
      <c r="T950" s="2"/>
      <c r="U950" s="2"/>
      <c r="V950" s="2"/>
      <c r="W950" s="2"/>
      <c r="X950" s="9"/>
      <c r="Y950" s="9"/>
      <c r="Z950" s="9"/>
      <c r="AA950" s="9"/>
      <c r="AB950" s="9"/>
      <c r="AC950" s="2"/>
      <c r="AD950" s="9"/>
      <c r="AE950" s="9"/>
      <c r="AF950" s="2"/>
      <c r="AG950" s="9"/>
      <c r="AH950" s="9"/>
      <c r="AI950" s="9"/>
      <c r="AJ950" s="9"/>
      <c r="AK950" s="9"/>
      <c r="AL950" s="9"/>
      <c r="AM950" s="15"/>
      <c r="AN950" s="9"/>
      <c r="AO950" s="9"/>
      <c r="AP950" s="9"/>
      <c r="AQ950" s="2"/>
      <c r="AR950" s="2"/>
      <c r="AS950" s="2"/>
      <c r="AT950" s="2"/>
      <c r="AU950" s="2"/>
      <c r="AV950" s="2"/>
      <c r="AW950" s="2"/>
      <c r="AX950" s="9"/>
      <c r="AY950" s="2"/>
      <c r="AZ950" s="2"/>
      <c r="BA950" s="2"/>
      <c r="BB950" s="9"/>
      <c r="BC950" s="19"/>
      <c r="BD950" s="2"/>
      <c r="BE950" s="2"/>
      <c r="BF950" s="19"/>
      <c r="BG950" s="19"/>
      <c r="BH950" s="19"/>
      <c r="BI950" s="19"/>
      <c r="BJ950" s="19"/>
      <c r="BK950" s="19"/>
      <c r="BL950" s="19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9"/>
      <c r="BX950" s="2"/>
      <c r="BY950" s="2"/>
      <c r="BZ950" s="9"/>
      <c r="CA950" s="2"/>
      <c r="CB950" s="2"/>
      <c r="CC950" s="2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</row>
    <row r="951" spans="1:152" hidden="1" x14ac:dyDescent="0.45">
      <c r="A951" t="s">
        <v>139</v>
      </c>
      <c r="C951" s="1">
        <v>40197</v>
      </c>
      <c r="D951" s="2"/>
      <c r="E951" s="1"/>
      <c r="G951" s="2">
        <v>31</v>
      </c>
      <c r="H951" t="s">
        <v>106</v>
      </c>
      <c r="I951" s="19">
        <v>7.1</v>
      </c>
      <c r="J951">
        <v>750</v>
      </c>
      <c r="K951" s="2">
        <f t="shared" si="13"/>
        <v>187.79342723004694</v>
      </c>
      <c r="L951" s="2"/>
      <c r="M951" s="9"/>
      <c r="N951" s="19">
        <v>8.6</v>
      </c>
      <c r="O951" s="19"/>
      <c r="P951" s="19"/>
      <c r="Q951" s="2"/>
      <c r="R951" s="2"/>
      <c r="S951" s="2"/>
      <c r="T951" s="2"/>
      <c r="U951" s="2"/>
      <c r="V951" s="2"/>
      <c r="W951" s="2"/>
      <c r="X951" s="9"/>
      <c r="Y951" s="9"/>
      <c r="Z951" s="9"/>
      <c r="AA951" s="9"/>
      <c r="AB951" s="9"/>
      <c r="AC951" s="2"/>
      <c r="AD951" s="9"/>
      <c r="AE951" s="9"/>
      <c r="AF951" s="2"/>
      <c r="AG951" s="9"/>
      <c r="AH951" s="9"/>
      <c r="AI951" s="9"/>
      <c r="AJ951" s="9"/>
      <c r="AK951" s="9"/>
      <c r="AL951" s="9"/>
      <c r="AM951" s="15"/>
      <c r="AN951" s="9"/>
      <c r="AO951" s="9"/>
      <c r="AP951" s="9"/>
      <c r="AQ951" s="2"/>
      <c r="AR951" s="2"/>
      <c r="AS951" s="2"/>
      <c r="AT951" s="2"/>
      <c r="AU951" s="2"/>
      <c r="AV951" s="2"/>
      <c r="AW951" s="2"/>
      <c r="AX951" s="9"/>
      <c r="AY951" s="2"/>
      <c r="AZ951" s="2"/>
      <c r="BA951" s="2"/>
      <c r="BB951" s="9"/>
      <c r="BC951" s="19"/>
      <c r="BD951" s="2"/>
      <c r="BE951" s="2"/>
      <c r="BF951" s="19"/>
      <c r="BG951" s="19"/>
      <c r="BH951" s="19"/>
      <c r="BI951" s="19"/>
      <c r="BJ951" s="19"/>
      <c r="BK951" s="19"/>
      <c r="BL951" s="19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9"/>
      <c r="BX951" s="2"/>
      <c r="BY951" s="2"/>
      <c r="BZ951" s="9"/>
      <c r="CA951" s="2"/>
      <c r="CB951" s="2"/>
      <c r="CC951" s="2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</row>
    <row r="952" spans="1:152" hidden="1" x14ac:dyDescent="0.45">
      <c r="A952" t="s">
        <v>139</v>
      </c>
      <c r="C952" s="1">
        <v>40200</v>
      </c>
      <c r="D952" s="2"/>
      <c r="E952" s="1"/>
      <c r="G952" s="2">
        <v>34</v>
      </c>
      <c r="H952" t="s">
        <v>106</v>
      </c>
      <c r="I952" s="19">
        <v>7.1</v>
      </c>
      <c r="J952">
        <v>750</v>
      </c>
      <c r="K952" s="2">
        <f t="shared" si="13"/>
        <v>187.79342723004694</v>
      </c>
      <c r="L952" s="2"/>
      <c r="M952" s="9"/>
      <c r="N952" s="19">
        <v>9.65</v>
      </c>
      <c r="O952" s="19"/>
      <c r="P952" s="19"/>
      <c r="Q952" s="2"/>
      <c r="R952" s="2"/>
      <c r="S952" s="2"/>
      <c r="T952" s="2"/>
      <c r="U952" s="2"/>
      <c r="V952" s="2"/>
      <c r="W952" s="2"/>
      <c r="X952" s="9"/>
      <c r="Y952" s="9"/>
      <c r="Z952" s="9"/>
      <c r="AA952" s="9"/>
      <c r="AB952" s="9"/>
      <c r="AC952" s="2"/>
      <c r="AD952" s="9"/>
      <c r="AE952" s="9"/>
      <c r="AF952" s="2"/>
      <c r="AG952" s="9"/>
      <c r="AH952" s="9"/>
      <c r="AI952" s="9"/>
      <c r="AJ952" s="9"/>
      <c r="AK952" s="9"/>
      <c r="AL952" s="9"/>
      <c r="AM952" s="15"/>
      <c r="AN952" s="9"/>
      <c r="AO952" s="9"/>
      <c r="AP952" s="9"/>
      <c r="AQ952" s="2"/>
      <c r="AR952" s="2"/>
      <c r="AS952" s="2"/>
      <c r="AT952" s="2"/>
      <c r="AU952" s="2"/>
      <c r="AV952" s="2"/>
      <c r="AW952" s="2"/>
      <c r="AX952" s="9"/>
      <c r="AY952" s="2"/>
      <c r="AZ952" s="2"/>
      <c r="BA952" s="2"/>
      <c r="BB952" s="9"/>
      <c r="BC952" s="19"/>
      <c r="BD952" s="2"/>
      <c r="BE952" s="2"/>
      <c r="BF952" s="19"/>
      <c r="BG952" s="19"/>
      <c r="BH952" s="19"/>
      <c r="BI952" s="19"/>
      <c r="BJ952" s="19"/>
      <c r="BK952" s="19"/>
      <c r="BL952" s="19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9"/>
      <c r="BX952" s="2"/>
      <c r="BY952" s="2"/>
      <c r="BZ952" s="9"/>
      <c r="CA952" s="2"/>
      <c r="CB952" s="2"/>
      <c r="CC952" s="2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</row>
    <row r="953" spans="1:152" hidden="1" x14ac:dyDescent="0.45">
      <c r="A953" t="s">
        <v>139</v>
      </c>
      <c r="C953" s="1">
        <v>40203</v>
      </c>
      <c r="D953" s="2"/>
      <c r="E953" s="1"/>
      <c r="F953" s="6"/>
      <c r="G953" s="2">
        <v>37</v>
      </c>
      <c r="H953" t="s">
        <v>106</v>
      </c>
      <c r="I953" s="19">
        <v>7.1</v>
      </c>
      <c r="J953">
        <v>750</v>
      </c>
      <c r="K953" s="2">
        <f t="shared" si="13"/>
        <v>187.79342723004694</v>
      </c>
      <c r="L953" s="2"/>
      <c r="M953" s="9"/>
      <c r="N953" s="9"/>
      <c r="O953" s="9"/>
      <c r="P953" s="9"/>
      <c r="Q953" s="2"/>
      <c r="R953" s="2"/>
      <c r="S953" s="2"/>
      <c r="T953" s="2"/>
      <c r="U953" s="2"/>
      <c r="V953" s="2"/>
      <c r="W953" s="2"/>
      <c r="X953" s="9"/>
      <c r="Y953" s="9"/>
      <c r="Z953" s="9"/>
      <c r="AA953" s="9"/>
      <c r="AB953" s="9"/>
      <c r="AC953" s="2">
        <v>42.656295916664561</v>
      </c>
      <c r="AD953" s="9"/>
      <c r="AE953" s="9"/>
      <c r="AF953" s="2">
        <v>47.439862551315763</v>
      </c>
      <c r="AG953" s="9">
        <v>0.81089380860581572</v>
      </c>
      <c r="AH953" s="9"/>
      <c r="AI953" s="9"/>
      <c r="AJ953" s="9"/>
      <c r="AK953" s="9"/>
      <c r="AL953" s="9"/>
      <c r="AM953" s="15">
        <f>AG953/AF953</f>
        <v>1.7093089334495243E-2</v>
      </c>
      <c r="AN953" s="9"/>
      <c r="AO953" s="9"/>
      <c r="AP953" s="9"/>
      <c r="AQ953" s="2">
        <v>3.7591097294663647</v>
      </c>
      <c r="AR953" s="2"/>
      <c r="AS953" s="2">
        <v>0</v>
      </c>
      <c r="AT953" s="2"/>
      <c r="AU953" s="2">
        <v>0</v>
      </c>
      <c r="AV953" s="2">
        <v>0</v>
      </c>
      <c r="AW953" s="2">
        <v>3.7591097294663647</v>
      </c>
      <c r="AX953" s="9"/>
      <c r="AY953" s="2"/>
      <c r="AZ953" s="2">
        <f>AC953+AF953+AW953</f>
        <v>93.855268197446691</v>
      </c>
      <c r="BA953" s="2"/>
      <c r="BB953" s="9">
        <f>AW953/AZ953</f>
        <v>4.005219740631065E-2</v>
      </c>
      <c r="BC953" s="19"/>
      <c r="BD953" s="2"/>
      <c r="BE953" s="2"/>
      <c r="BF953" s="19"/>
      <c r="BG953" s="19"/>
      <c r="BH953" s="19"/>
      <c r="BI953" s="19"/>
      <c r="BJ953" s="9">
        <f>AC953/AZ953</f>
        <v>0.45449016060480468</v>
      </c>
      <c r="BK953" s="9">
        <f>AF953/AZ953</f>
        <v>0.50545764198888465</v>
      </c>
      <c r="BL953" s="9">
        <f>AW953/AZ953</f>
        <v>4.005219740631065E-2</v>
      </c>
      <c r="BM953" s="2">
        <v>118.25954904021827</v>
      </c>
      <c r="BN953" s="2">
        <v>118.25954904021827</v>
      </c>
      <c r="BO953" s="2">
        <v>0</v>
      </c>
      <c r="BP953" s="2">
        <v>0</v>
      </c>
      <c r="BQ953" s="2"/>
      <c r="BR953" s="2"/>
      <c r="BS953" s="2"/>
      <c r="BT953" s="2"/>
      <c r="BU953" s="2">
        <v>0</v>
      </c>
      <c r="BV953" s="2"/>
      <c r="BW953" s="9"/>
      <c r="BX953" s="2"/>
      <c r="BY953" s="2"/>
      <c r="BZ953" s="9"/>
      <c r="CA953" s="2"/>
      <c r="CB953" s="2"/>
      <c r="CC953" s="2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</row>
    <row r="954" spans="1:152" hidden="1" x14ac:dyDescent="0.45">
      <c r="A954" t="s">
        <v>139</v>
      </c>
      <c r="C954" s="1">
        <v>40210</v>
      </c>
      <c r="D954" s="2"/>
      <c r="E954" s="1"/>
      <c r="G954" s="2">
        <v>44</v>
      </c>
      <c r="H954" t="s">
        <v>106</v>
      </c>
      <c r="I954" s="19">
        <v>7.1</v>
      </c>
      <c r="J954">
        <v>750</v>
      </c>
      <c r="K954" s="2">
        <f t="shared" si="13"/>
        <v>187.79342723004694</v>
      </c>
      <c r="L954" s="2"/>
      <c r="M954" s="9"/>
      <c r="N954" s="19">
        <v>13.4</v>
      </c>
      <c r="O954" s="19"/>
      <c r="P954" s="19"/>
      <c r="Q954" s="2"/>
      <c r="R954" s="2"/>
      <c r="S954" s="2"/>
      <c r="T954" s="2"/>
      <c r="U954" s="2"/>
      <c r="V954" s="2"/>
      <c r="W954" s="2"/>
      <c r="X954" s="9"/>
      <c r="Y954" s="9"/>
      <c r="Z954" s="9"/>
      <c r="AA954" s="9"/>
      <c r="AB954" s="9"/>
      <c r="AC954" s="2"/>
      <c r="AD954" s="9"/>
      <c r="AE954" s="9"/>
      <c r="AF954" s="2"/>
      <c r="AG954" s="9"/>
      <c r="AH954" s="9"/>
      <c r="AI954" s="9"/>
      <c r="AJ954" s="9"/>
      <c r="AK954" s="9"/>
      <c r="AL954" s="9"/>
      <c r="AM954" s="15"/>
      <c r="AN954" s="9"/>
      <c r="AO954" s="9"/>
      <c r="AP954" s="9"/>
      <c r="AQ954" s="2"/>
      <c r="AR954" s="2"/>
      <c r="AS954" s="2"/>
      <c r="AT954" s="2"/>
      <c r="AU954" s="2"/>
      <c r="AV954" s="2"/>
      <c r="AW954" s="2"/>
      <c r="AX954" s="9"/>
      <c r="AY954" s="2"/>
      <c r="AZ954" s="2"/>
      <c r="BA954" s="2"/>
      <c r="BB954" s="9"/>
      <c r="BC954" s="19"/>
      <c r="BD954" s="2"/>
      <c r="BE954" s="2"/>
      <c r="BF954" s="19"/>
      <c r="BG954" s="19"/>
      <c r="BH954" s="19"/>
      <c r="BI954" s="19"/>
      <c r="BJ954" s="19"/>
      <c r="BK954" s="19"/>
      <c r="BL954" s="19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9"/>
      <c r="BX954" s="2"/>
      <c r="BY954" s="2"/>
      <c r="BZ954" s="9"/>
      <c r="CA954" s="2"/>
      <c r="CB954" s="2"/>
      <c r="CC954" s="2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</row>
    <row r="955" spans="1:152" hidden="1" x14ac:dyDescent="0.45">
      <c r="A955" t="s">
        <v>139</v>
      </c>
      <c r="C955" s="1">
        <v>40217</v>
      </c>
      <c r="D955" s="2"/>
      <c r="E955" s="1"/>
      <c r="G955" s="2">
        <v>51</v>
      </c>
      <c r="H955" t="s">
        <v>106</v>
      </c>
      <c r="I955" s="19">
        <v>7.1</v>
      </c>
      <c r="J955">
        <v>750</v>
      </c>
      <c r="K955" s="2">
        <f t="shared" si="13"/>
        <v>187.79342723004694</v>
      </c>
      <c r="L955" s="2"/>
      <c r="M955" s="9"/>
      <c r="N955" s="19">
        <v>16.3</v>
      </c>
      <c r="O955" s="19"/>
      <c r="P955" s="19"/>
      <c r="Q955" s="2"/>
      <c r="R955" s="2"/>
      <c r="S955" s="2"/>
      <c r="T955" s="2"/>
      <c r="U955" s="2"/>
      <c r="V955" s="2"/>
      <c r="W955" s="2"/>
      <c r="X955" s="9"/>
      <c r="Y955" s="9"/>
      <c r="Z955" s="9"/>
      <c r="AA955" s="9"/>
      <c r="AB955" s="9"/>
      <c r="AC955" s="2"/>
      <c r="AD955" s="9"/>
      <c r="AE955" s="9"/>
      <c r="AF955" s="2"/>
      <c r="AG955" s="9"/>
      <c r="AH955" s="9"/>
      <c r="AI955" s="9"/>
      <c r="AJ955" s="9"/>
      <c r="AK955" s="9"/>
      <c r="AL955" s="9"/>
      <c r="AM955" s="15"/>
      <c r="AN955" s="9"/>
      <c r="AO955" s="9"/>
      <c r="AP955" s="9"/>
      <c r="AQ955" s="2"/>
      <c r="AR955" s="2"/>
      <c r="AS955" s="2"/>
      <c r="AT955" s="2"/>
      <c r="AU955" s="2"/>
      <c r="AV955" s="2"/>
      <c r="AW955" s="2"/>
      <c r="AX955" s="9"/>
      <c r="AY955" s="2"/>
      <c r="AZ955" s="2"/>
      <c r="BA955" s="2"/>
      <c r="BB955" s="9"/>
      <c r="BC955" s="19"/>
      <c r="BD955" s="2"/>
      <c r="BE955" s="2"/>
      <c r="BF955" s="19"/>
      <c r="BG955" s="19"/>
      <c r="BH955" s="19"/>
      <c r="BI955" s="19"/>
      <c r="BJ955" s="19"/>
      <c r="BK955" s="19"/>
      <c r="BL955" s="19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9"/>
      <c r="BX955" s="2"/>
      <c r="BY955" s="2"/>
      <c r="BZ955" s="9"/>
      <c r="CA955" s="2"/>
      <c r="CB955" s="2"/>
      <c r="CC955" s="2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</row>
    <row r="956" spans="1:152" hidden="1" x14ac:dyDescent="0.45">
      <c r="A956" t="s">
        <v>139</v>
      </c>
      <c r="C956" s="1">
        <v>40218</v>
      </c>
      <c r="D956" s="2">
        <v>4</v>
      </c>
      <c r="E956" t="s">
        <v>195</v>
      </c>
      <c r="F956" t="s">
        <v>13</v>
      </c>
      <c r="G956" s="2">
        <v>52</v>
      </c>
      <c r="H956" t="s">
        <v>106</v>
      </c>
      <c r="I956" s="19">
        <v>7.1</v>
      </c>
      <c r="J956">
        <v>750</v>
      </c>
      <c r="K956" s="2">
        <f t="shared" si="13"/>
        <v>187.79342723004694</v>
      </c>
      <c r="L956" s="2"/>
      <c r="M956" s="9"/>
      <c r="N956" s="9"/>
      <c r="O956" s="9"/>
      <c r="P956" s="9"/>
      <c r="Q956" s="2"/>
      <c r="R956" s="2"/>
      <c r="S956" s="2">
        <v>52</v>
      </c>
      <c r="T956" s="2"/>
      <c r="U956" s="2"/>
      <c r="V956" s="2"/>
      <c r="W956" s="2"/>
      <c r="X956" s="9"/>
      <c r="Y956" s="9"/>
      <c r="Z956" s="9"/>
      <c r="AA956" s="9"/>
      <c r="AB956" s="9"/>
      <c r="AC956" s="2">
        <v>165.35145191446378</v>
      </c>
      <c r="AD956" s="9"/>
      <c r="AE956" s="9"/>
      <c r="AF956" s="2">
        <v>111.10093150538953</v>
      </c>
      <c r="AG956" s="9">
        <v>1.8955286940787583</v>
      </c>
      <c r="AH956" s="9"/>
      <c r="AI956" s="9"/>
      <c r="AJ956" s="9"/>
      <c r="AK956" s="9"/>
      <c r="AL956" s="9"/>
      <c r="AM956" s="15">
        <f>AG956/AF956</f>
        <v>1.7061321344428206E-2</v>
      </c>
      <c r="AN956" s="9"/>
      <c r="AO956" s="9"/>
      <c r="AP956" s="9"/>
      <c r="AQ956" s="2">
        <v>8.5342902647604308</v>
      </c>
      <c r="AR956" s="2"/>
      <c r="AS956" s="2">
        <v>0</v>
      </c>
      <c r="AT956" s="2"/>
      <c r="AU956" s="2">
        <v>0</v>
      </c>
      <c r="AV956" s="2">
        <v>0</v>
      </c>
      <c r="AW956" s="2">
        <v>8.5342902647604308</v>
      </c>
      <c r="AX956" s="9"/>
      <c r="AY956" s="2"/>
      <c r="AZ956" s="2">
        <f>AC956+AF956+AW956</f>
        <v>284.98667368461372</v>
      </c>
      <c r="BA956" s="2"/>
      <c r="BB956" s="9">
        <f>AW956/AZ956</f>
        <v>2.9946278380037786E-2</v>
      </c>
      <c r="BC956" s="19"/>
      <c r="BD956" s="2"/>
      <c r="BE956" s="2"/>
      <c r="BF956" s="19"/>
      <c r="BG956" s="19"/>
      <c r="BH956" s="19"/>
      <c r="BI956" s="19"/>
      <c r="BJ956" s="9">
        <f>AC956/AZ956</f>
        <v>0.5802076629641052</v>
      </c>
      <c r="BK956" s="9">
        <f>AF956/AZ956</f>
        <v>0.38984605865585709</v>
      </c>
      <c r="BL956" s="9">
        <f>AW956/AZ956</f>
        <v>2.9946278380037786E-2</v>
      </c>
      <c r="BM956" s="2">
        <v>163.38943197967674</v>
      </c>
      <c r="BN956" s="2">
        <v>163.38943197967674</v>
      </c>
      <c r="BO956" s="2">
        <v>0</v>
      </c>
      <c r="BP956" s="2">
        <v>0</v>
      </c>
      <c r="BQ956" s="2"/>
      <c r="BR956" s="2"/>
      <c r="BS956" s="2"/>
      <c r="BT956" s="2"/>
      <c r="BU956" s="2">
        <v>0</v>
      </c>
      <c r="BV956" s="2"/>
      <c r="BW956" s="9"/>
      <c r="BX956" s="2"/>
      <c r="BY956" s="2"/>
      <c r="BZ956" s="9"/>
      <c r="CA956" s="2"/>
      <c r="CB956" s="2"/>
      <c r="CC956" s="2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</row>
    <row r="957" spans="1:152" hidden="1" x14ac:dyDescent="0.45">
      <c r="A957" t="s">
        <v>139</v>
      </c>
      <c r="C957" s="1">
        <v>40225</v>
      </c>
      <c r="D957" s="2"/>
      <c r="E957" s="1"/>
      <c r="G957" s="2">
        <v>59</v>
      </c>
      <c r="H957" t="s">
        <v>106</v>
      </c>
      <c r="I957" s="19">
        <v>7.1</v>
      </c>
      <c r="J957">
        <v>750</v>
      </c>
      <c r="K957" s="2">
        <f t="shared" si="13"/>
        <v>187.79342723004694</v>
      </c>
      <c r="L957" s="2"/>
      <c r="M957" s="9"/>
      <c r="N957" s="19">
        <v>19</v>
      </c>
      <c r="O957" s="19"/>
      <c r="P957" s="19"/>
      <c r="Q957" s="2"/>
      <c r="R957" s="2"/>
      <c r="S957" s="2"/>
      <c r="T957" s="2"/>
      <c r="U957" s="2"/>
      <c r="V957" s="2"/>
      <c r="W957" s="2"/>
      <c r="X957" s="9"/>
      <c r="Y957" s="9"/>
      <c r="Z957" s="9"/>
      <c r="AA957" s="9"/>
      <c r="AB957" s="9"/>
      <c r="AC957" s="2"/>
      <c r="AD957" s="9"/>
      <c r="AE957" s="9"/>
      <c r="AF957" s="2"/>
      <c r="AG957" s="9"/>
      <c r="AH957" s="9"/>
      <c r="AI957" s="9"/>
      <c r="AJ957" s="9"/>
      <c r="AK957" s="9"/>
      <c r="AL957" s="9"/>
      <c r="AM957" s="15"/>
      <c r="AN957" s="9"/>
      <c r="AO957" s="9"/>
      <c r="AP957" s="9"/>
      <c r="AQ957" s="2"/>
      <c r="AR957" s="2"/>
      <c r="AS957" s="2"/>
      <c r="AT957" s="2"/>
      <c r="AU957" s="2"/>
      <c r="AV957" s="2"/>
      <c r="AW957" s="2"/>
      <c r="AX957" s="9"/>
      <c r="AY957" s="2"/>
      <c r="AZ957" s="2"/>
      <c r="BA957" s="2"/>
      <c r="BB957" s="9"/>
      <c r="BC957" s="19"/>
      <c r="BD957" s="2"/>
      <c r="BE957" s="2"/>
      <c r="BF957" s="19"/>
      <c r="BG957" s="19"/>
      <c r="BH957" s="19"/>
      <c r="BI957" s="19"/>
      <c r="BJ957" s="19"/>
      <c r="BK957" s="19"/>
      <c r="BL957" s="19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9"/>
      <c r="BX957" s="2"/>
      <c r="BY957" s="2"/>
      <c r="BZ957" s="9"/>
      <c r="CA957" s="2"/>
      <c r="CB957" s="2"/>
      <c r="CC957" s="2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</row>
    <row r="958" spans="1:152" hidden="1" x14ac:dyDescent="0.45">
      <c r="A958" t="s">
        <v>139</v>
      </c>
      <c r="C958" s="1">
        <v>40231</v>
      </c>
      <c r="D958" s="2"/>
      <c r="E958" s="1"/>
      <c r="F958" s="6"/>
      <c r="G958" s="2">
        <v>65</v>
      </c>
      <c r="H958" t="s">
        <v>106</v>
      </c>
      <c r="I958" s="19">
        <v>7.1</v>
      </c>
      <c r="J958">
        <v>750</v>
      </c>
      <c r="K958" s="2">
        <f t="shared" si="13"/>
        <v>187.79342723004694</v>
      </c>
      <c r="L958" s="2"/>
      <c r="M958" s="9"/>
      <c r="N958" s="9"/>
      <c r="O958" s="9"/>
      <c r="P958" s="9"/>
      <c r="Q958" s="2"/>
      <c r="R958" s="2"/>
      <c r="S958" s="2"/>
      <c r="T958" s="2"/>
      <c r="U958" s="2"/>
      <c r="V958" s="2"/>
      <c r="W958" s="2"/>
      <c r="X958" s="9"/>
      <c r="Y958" s="9"/>
      <c r="Z958" s="9"/>
      <c r="AA958" s="9"/>
      <c r="AB958" s="9"/>
      <c r="AC958" s="2">
        <v>355.55385782302722</v>
      </c>
      <c r="AD958" s="9"/>
      <c r="AE958" s="9"/>
      <c r="AF958" s="2">
        <v>236.37036064272306</v>
      </c>
      <c r="AG958" s="9">
        <v>3.3990516549666951</v>
      </c>
      <c r="AH958" s="9"/>
      <c r="AI958" s="9"/>
      <c r="AJ958" s="9"/>
      <c r="AK958" s="9"/>
      <c r="AL958" s="9"/>
      <c r="AM958" s="15">
        <f>AG958/AF958</f>
        <v>1.4380194055313081E-2</v>
      </c>
      <c r="AN958" s="9"/>
      <c r="AO958" s="9"/>
      <c r="AP958" s="9"/>
      <c r="AQ958" s="2">
        <v>15.4124862185095</v>
      </c>
      <c r="AR958" s="2"/>
      <c r="AS958" s="2">
        <v>15.527277066268459</v>
      </c>
      <c r="AT958" s="2"/>
      <c r="AU958" s="2">
        <v>0</v>
      </c>
      <c r="AV958" s="2">
        <v>0</v>
      </c>
      <c r="AW958" s="2">
        <v>30.93976328477796</v>
      </c>
      <c r="AX958" s="9"/>
      <c r="AY958" s="2"/>
      <c r="AZ958" s="2">
        <f>AC958+AF958+AW958</f>
        <v>622.8639817505283</v>
      </c>
      <c r="BA958" s="2"/>
      <c r="BB958" s="9">
        <f>AW958/AZ958</f>
        <v>4.9673386471671216E-2</v>
      </c>
      <c r="BC958" s="19"/>
      <c r="BD958" s="2"/>
      <c r="BE958" s="2"/>
      <c r="BF958" s="19"/>
      <c r="BG958" s="19"/>
      <c r="BH958" s="19"/>
      <c r="BI958" s="19"/>
      <c r="BJ958" s="9">
        <f>AC958/AZ958</f>
        <v>0.57083708199623417</v>
      </c>
      <c r="BK958" s="9">
        <f>AF958/AZ958</f>
        <v>0.37948953153209453</v>
      </c>
      <c r="BL958" s="9">
        <f>AW958/AZ958</f>
        <v>4.9673386471671216E-2</v>
      </c>
      <c r="BM958" s="2">
        <v>247.12165365402169</v>
      </c>
      <c r="BN958" s="2">
        <v>240.10077319626436</v>
      </c>
      <c r="BO958" s="2">
        <v>7.0208804577573254</v>
      </c>
      <c r="BP958" s="2">
        <v>0</v>
      </c>
      <c r="BQ958" s="2"/>
      <c r="BR958" s="2"/>
      <c r="BS958" s="2"/>
      <c r="BT958" s="2"/>
      <c r="BU958" s="2">
        <v>0</v>
      </c>
      <c r="BV958" s="2"/>
      <c r="BW958" s="9"/>
      <c r="BX958" s="2"/>
      <c r="BY958" s="2"/>
      <c r="BZ958" s="9"/>
      <c r="CA958" s="2"/>
      <c r="CB958" s="2"/>
      <c r="CC958" s="2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</row>
    <row r="959" spans="1:152" hidden="1" x14ac:dyDescent="0.45">
      <c r="A959" t="s">
        <v>139</v>
      </c>
      <c r="C959" s="1">
        <v>40233</v>
      </c>
      <c r="D959" s="2"/>
      <c r="E959" s="1"/>
      <c r="G959" s="2">
        <v>67</v>
      </c>
      <c r="H959" t="s">
        <v>106</v>
      </c>
      <c r="I959" s="19">
        <v>7.1</v>
      </c>
      <c r="J959">
        <v>750</v>
      </c>
      <c r="K959" s="2">
        <f t="shared" si="13"/>
        <v>187.79342723004694</v>
      </c>
      <c r="L959" s="2"/>
      <c r="M959" s="9"/>
      <c r="N959" s="19">
        <v>20.45</v>
      </c>
      <c r="O959" s="19"/>
      <c r="P959" s="19"/>
      <c r="Q959" s="2"/>
      <c r="R959" s="2"/>
      <c r="S959" s="2"/>
      <c r="T959" s="2"/>
      <c r="U959" s="2"/>
      <c r="V959" s="2"/>
      <c r="W959" s="2"/>
      <c r="X959" s="9"/>
      <c r="Y959" s="9"/>
      <c r="Z959" s="9"/>
      <c r="AA959" s="9"/>
      <c r="AB959" s="9"/>
      <c r="AC959" s="2"/>
      <c r="AD959" s="9"/>
      <c r="AE959" s="9"/>
      <c r="AF959" s="2"/>
      <c r="AG959" s="9"/>
      <c r="AH959" s="9"/>
      <c r="AI959" s="9"/>
      <c r="AJ959" s="9"/>
      <c r="AK959" s="9"/>
      <c r="AL959" s="9"/>
      <c r="AM959" s="15"/>
      <c r="AN959" s="9"/>
      <c r="AO959" s="9"/>
      <c r="AP959" s="9"/>
      <c r="AQ959" s="2"/>
      <c r="AR959" s="2"/>
      <c r="AS959" s="2"/>
      <c r="AT959" s="2"/>
      <c r="AU959" s="2"/>
      <c r="AV959" s="2"/>
      <c r="AW959" s="2"/>
      <c r="AX959" s="9"/>
      <c r="AY959" s="2"/>
      <c r="AZ959" s="2"/>
      <c r="BA959" s="2"/>
      <c r="BB959" s="9"/>
      <c r="BC959" s="19"/>
      <c r="BD959" s="2"/>
      <c r="BE959" s="2"/>
      <c r="BF959" s="19"/>
      <c r="BG959" s="19"/>
      <c r="BH959" s="19"/>
      <c r="BI959" s="19"/>
      <c r="BJ959" s="19"/>
      <c r="BK959" s="19"/>
      <c r="BL959" s="19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9"/>
      <c r="BX959" s="2"/>
      <c r="BY959" s="2"/>
      <c r="BZ959" s="9"/>
      <c r="CA959" s="2"/>
      <c r="CB959" s="2"/>
      <c r="CC959" s="2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</row>
    <row r="960" spans="1:152" hidden="1" x14ac:dyDescent="0.45">
      <c r="A960" t="s">
        <v>139</v>
      </c>
      <c r="C960" s="1">
        <v>40240</v>
      </c>
      <c r="D960" s="2"/>
      <c r="E960" s="1"/>
      <c r="G960" s="2">
        <v>74</v>
      </c>
      <c r="H960" t="s">
        <v>106</v>
      </c>
      <c r="I960" s="19">
        <v>7.1</v>
      </c>
      <c r="J960">
        <v>750</v>
      </c>
      <c r="K960" s="2">
        <f t="shared" si="13"/>
        <v>187.79342723004694</v>
      </c>
      <c r="L960" s="2"/>
      <c r="M960" s="9"/>
      <c r="N960" s="19">
        <v>23.55</v>
      </c>
      <c r="O960" s="19"/>
      <c r="P960" s="19"/>
      <c r="Q960" s="2"/>
      <c r="R960" s="2"/>
      <c r="S960" s="2"/>
      <c r="T960" s="2"/>
      <c r="U960" s="2"/>
      <c r="V960" s="2"/>
      <c r="W960" s="2"/>
      <c r="X960" s="9"/>
      <c r="Y960" s="9"/>
      <c r="Z960" s="9"/>
      <c r="AA960" s="9"/>
      <c r="AB960" s="9"/>
      <c r="AC960" s="2"/>
      <c r="AD960" s="9"/>
      <c r="AE960" s="9"/>
      <c r="AF960" s="2"/>
      <c r="AG960" s="9"/>
      <c r="AH960" s="9"/>
      <c r="AI960" s="9"/>
      <c r="AJ960" s="9"/>
      <c r="AK960" s="9"/>
      <c r="AL960" s="9"/>
      <c r="AM960" s="15"/>
      <c r="AN960" s="9"/>
      <c r="AO960" s="9"/>
      <c r="AP960" s="9"/>
      <c r="AQ960" s="2"/>
      <c r="AR960" s="2"/>
      <c r="AS960" s="2"/>
      <c r="AT960" s="2"/>
      <c r="AU960" s="2"/>
      <c r="AV960" s="2"/>
      <c r="AW960" s="2"/>
      <c r="AX960" s="9"/>
      <c r="AY960" s="2"/>
      <c r="AZ960" s="2"/>
      <c r="BA960" s="2"/>
      <c r="BB960" s="9"/>
      <c r="BC960" s="19"/>
      <c r="BD960" s="2"/>
      <c r="BE960" s="2"/>
      <c r="BF960" s="19"/>
      <c r="BG960" s="19"/>
      <c r="BH960" s="19"/>
      <c r="BI960" s="19"/>
      <c r="BJ960" s="19"/>
      <c r="BK960" s="19"/>
      <c r="BL960" s="19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9"/>
      <c r="BX960" s="2"/>
      <c r="BY960" s="2"/>
      <c r="BZ960" s="9"/>
      <c r="CA960" s="2"/>
      <c r="CB960" s="2"/>
      <c r="CC960" s="2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</row>
    <row r="961" spans="1:152" hidden="1" x14ac:dyDescent="0.45">
      <c r="A961" t="s">
        <v>139</v>
      </c>
      <c r="C961" s="1">
        <v>40241</v>
      </c>
      <c r="D961" s="2">
        <v>6</v>
      </c>
      <c r="E961" s="1" t="s">
        <v>229</v>
      </c>
      <c r="F961" t="s">
        <v>78</v>
      </c>
      <c r="G961" s="2">
        <v>75</v>
      </c>
      <c r="H961" t="s">
        <v>106</v>
      </c>
      <c r="I961" s="19">
        <v>7.1</v>
      </c>
      <c r="J961">
        <v>750</v>
      </c>
      <c r="K961" s="2">
        <f t="shared" si="13"/>
        <v>187.79342723004694</v>
      </c>
      <c r="L961" s="2"/>
      <c r="M961" s="9"/>
      <c r="N961" s="9"/>
      <c r="O961" s="9"/>
      <c r="P961" s="9"/>
      <c r="Q961" s="2"/>
      <c r="R961" s="2"/>
      <c r="S961" s="2"/>
      <c r="T961" s="2"/>
      <c r="U961" s="2"/>
      <c r="V961" s="2"/>
      <c r="W961" s="2"/>
      <c r="X961" s="9"/>
      <c r="Y961" s="9"/>
      <c r="Z961" s="9"/>
      <c r="AA961" s="9"/>
      <c r="AB961" s="9"/>
      <c r="AC961" s="2"/>
      <c r="AD961" s="9"/>
      <c r="AE961" s="9"/>
      <c r="AF961" s="2"/>
      <c r="AG961" s="9"/>
      <c r="AH961" s="9"/>
      <c r="AI961" s="9"/>
      <c r="AJ961" s="9"/>
      <c r="AK961" s="9"/>
      <c r="AL961" s="9"/>
      <c r="AM961" s="15"/>
      <c r="AN961" s="9"/>
      <c r="AO961" s="9"/>
      <c r="AP961" s="9"/>
      <c r="AQ961" s="2"/>
      <c r="AR961" s="2"/>
      <c r="AS961" s="2"/>
      <c r="AT961" s="2"/>
      <c r="AU961" s="2"/>
      <c r="AV961" s="2"/>
      <c r="AW961" s="2"/>
      <c r="AX961" s="9"/>
      <c r="AY961" s="2"/>
      <c r="AZ961" s="2"/>
      <c r="BA961" s="2"/>
      <c r="BB961" s="9"/>
      <c r="BC961" s="19"/>
      <c r="BD961" s="2"/>
      <c r="BE961" s="2"/>
      <c r="BF961" s="19"/>
      <c r="BG961" s="19"/>
      <c r="BH961" s="19"/>
      <c r="BI961" s="19"/>
      <c r="BJ961" s="19"/>
      <c r="BK961" s="19"/>
      <c r="BL961" s="19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9"/>
      <c r="BX961" s="2"/>
      <c r="BY961" s="2"/>
      <c r="BZ961" s="9"/>
      <c r="CA961" s="2"/>
      <c r="CB961" s="2"/>
      <c r="CC961" s="2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</row>
    <row r="962" spans="1:152" hidden="1" x14ac:dyDescent="0.45">
      <c r="A962" t="s">
        <v>139</v>
      </c>
      <c r="C962" s="1">
        <v>40245</v>
      </c>
      <c r="D962" s="2"/>
      <c r="E962" s="1"/>
      <c r="F962" s="6"/>
      <c r="G962" s="2">
        <v>79</v>
      </c>
      <c r="H962" t="s">
        <v>106</v>
      </c>
      <c r="I962" s="19">
        <v>7.1</v>
      </c>
      <c r="J962">
        <v>750</v>
      </c>
      <c r="K962" s="2">
        <f t="shared" si="13"/>
        <v>187.79342723004694</v>
      </c>
      <c r="L962" s="2"/>
      <c r="M962" s="9"/>
      <c r="N962" s="19">
        <v>24.7</v>
      </c>
      <c r="O962" s="19"/>
      <c r="P962" s="19"/>
      <c r="Q962" s="2"/>
      <c r="R962" s="2"/>
      <c r="S962" s="2"/>
      <c r="T962" s="2"/>
      <c r="U962" s="2"/>
      <c r="V962" s="2"/>
      <c r="W962" s="2"/>
      <c r="X962" s="9"/>
      <c r="Y962" s="9"/>
      <c r="Z962" s="9"/>
      <c r="AA962" s="9"/>
      <c r="AB962" s="9"/>
      <c r="AC962" s="2">
        <v>413.74497637268104</v>
      </c>
      <c r="AD962" s="9"/>
      <c r="AE962" s="9"/>
      <c r="AF962" s="2">
        <v>215.25274511245962</v>
      </c>
      <c r="AG962" s="9">
        <v>3.388726423395676</v>
      </c>
      <c r="AH962" s="9"/>
      <c r="AI962" s="9"/>
      <c r="AJ962" s="9"/>
      <c r="AK962" s="9"/>
      <c r="AL962" s="9"/>
      <c r="AM962" s="15">
        <f>AG962/AF962</f>
        <v>1.5743011414907731E-2</v>
      </c>
      <c r="AN962" s="9"/>
      <c r="AO962" s="9"/>
      <c r="AP962" s="9"/>
      <c r="AQ962" s="2">
        <v>10.714054271240585</v>
      </c>
      <c r="AR962" s="2"/>
      <c r="AS962" s="2">
        <v>56.508896925172238</v>
      </c>
      <c r="AT962" s="2"/>
      <c r="AU962" s="2">
        <v>0</v>
      </c>
      <c r="AV962" s="2">
        <v>0</v>
      </c>
      <c r="AW962" s="2">
        <v>67.222951196412822</v>
      </c>
      <c r="AX962" s="9"/>
      <c r="AY962" s="2"/>
      <c r="AZ962" s="2">
        <f>AC962+AF962+AW962</f>
        <v>696.22067268155354</v>
      </c>
      <c r="BA962" s="2"/>
      <c r="BB962" s="9">
        <f>AW962/AZ962</f>
        <v>9.6554086705724879E-2</v>
      </c>
      <c r="BC962" s="19"/>
      <c r="BD962" s="2"/>
      <c r="BE962" s="2"/>
      <c r="BF962" s="19"/>
      <c r="BG962" s="19"/>
      <c r="BH962" s="19"/>
      <c r="BI962" s="19"/>
      <c r="BJ962" s="9">
        <f>AC962/AZ962</f>
        <v>0.59427275375077104</v>
      </c>
      <c r="BK962" s="9">
        <f>AF962/AZ962</f>
        <v>0.30917315954350399</v>
      </c>
      <c r="BL962" s="9">
        <f>AW962/AZ962</f>
        <v>9.6554086705724879E-2</v>
      </c>
      <c r="BM962" s="2">
        <v>150.22467985398737</v>
      </c>
      <c r="BN962" s="2">
        <v>103.59385214276038</v>
      </c>
      <c r="BO962" s="2">
        <v>46.630827711226985</v>
      </c>
      <c r="BP962" s="2">
        <v>0</v>
      </c>
      <c r="BQ962" s="2"/>
      <c r="BR962" s="2"/>
      <c r="BS962" s="2"/>
      <c r="BT962" s="2"/>
      <c r="BU962" s="2">
        <v>0</v>
      </c>
      <c r="BV962" s="2"/>
      <c r="BW962" s="9"/>
      <c r="BX962" s="2"/>
      <c r="BY962" s="2"/>
      <c r="BZ962" s="9"/>
      <c r="CA962" s="2"/>
      <c r="CB962" s="2"/>
      <c r="CC962" s="2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</row>
    <row r="963" spans="1:152" hidden="1" x14ac:dyDescent="0.45">
      <c r="A963" t="s">
        <v>139</v>
      </c>
      <c r="C963" s="1">
        <v>40252</v>
      </c>
      <c r="D963" s="2"/>
      <c r="E963" s="1"/>
      <c r="G963" s="2">
        <v>86</v>
      </c>
      <c r="H963" t="s">
        <v>106</v>
      </c>
      <c r="I963" s="19">
        <v>7.1</v>
      </c>
      <c r="J963">
        <v>750</v>
      </c>
      <c r="K963" s="2">
        <f t="shared" si="13"/>
        <v>187.79342723004694</v>
      </c>
      <c r="L963" s="2"/>
      <c r="M963" s="9"/>
      <c r="N963" s="19">
        <v>25.8</v>
      </c>
      <c r="O963" s="19"/>
      <c r="P963" s="19"/>
      <c r="Q963" s="2"/>
      <c r="R963" s="2"/>
      <c r="S963" s="2"/>
      <c r="T963" s="2"/>
      <c r="U963" s="2"/>
      <c r="V963" s="2"/>
      <c r="W963" s="2"/>
      <c r="X963" s="9"/>
      <c r="Y963" s="9"/>
      <c r="Z963" s="9"/>
      <c r="AA963" s="9"/>
      <c r="AB963" s="9"/>
      <c r="AC963" s="2"/>
      <c r="AD963" s="9"/>
      <c r="AE963" s="9"/>
      <c r="AF963" s="2"/>
      <c r="AG963" s="9"/>
      <c r="AH963" s="9"/>
      <c r="AI963" s="9"/>
      <c r="AJ963" s="9"/>
      <c r="AK963" s="9"/>
      <c r="AL963" s="9"/>
      <c r="AM963" s="15"/>
      <c r="AN963" s="9"/>
      <c r="AO963" s="9"/>
      <c r="AP963" s="9"/>
      <c r="AQ963" s="2"/>
      <c r="AR963" s="2"/>
      <c r="AS963" s="2"/>
      <c r="AT963" s="2"/>
      <c r="AU963" s="2"/>
      <c r="AV963" s="2"/>
      <c r="AW963" s="2"/>
      <c r="AX963" s="9"/>
      <c r="AY963" s="2"/>
      <c r="AZ963" s="2"/>
      <c r="BA963" s="2"/>
      <c r="BB963" s="9"/>
      <c r="BC963" s="19"/>
      <c r="BD963" s="2"/>
      <c r="BE963" s="2"/>
      <c r="BF963" s="19"/>
      <c r="BG963" s="19"/>
      <c r="BH963" s="19"/>
      <c r="BI963" s="19"/>
      <c r="BJ963" s="19"/>
      <c r="BK963" s="19"/>
      <c r="BL963" s="19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9"/>
      <c r="BX963" s="2"/>
      <c r="BY963" s="2"/>
      <c r="BZ963" s="9"/>
      <c r="CA963" s="2"/>
      <c r="CB963" s="2"/>
      <c r="CC963" s="2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</row>
    <row r="964" spans="1:152" hidden="1" x14ac:dyDescent="0.45">
      <c r="A964" t="s">
        <v>139</v>
      </c>
      <c r="C964" s="1">
        <v>40259</v>
      </c>
      <c r="D964" s="2"/>
      <c r="E964" s="1"/>
      <c r="G964" s="2">
        <v>93</v>
      </c>
      <c r="H964" t="s">
        <v>106</v>
      </c>
      <c r="I964" s="19">
        <v>7.1</v>
      </c>
      <c r="J964">
        <v>750</v>
      </c>
      <c r="K964" s="2">
        <f t="shared" si="13"/>
        <v>187.79342723004694</v>
      </c>
      <c r="L964" s="2"/>
      <c r="M964" s="9"/>
      <c r="N964" s="9"/>
      <c r="O964" s="9"/>
      <c r="P964" s="9"/>
      <c r="Q964" s="2"/>
      <c r="R964" s="2"/>
      <c r="S964" s="2"/>
      <c r="T964" s="2"/>
      <c r="U964" s="2"/>
      <c r="V964" s="2"/>
      <c r="W964" s="2"/>
      <c r="X964" s="9"/>
      <c r="Y964" s="9"/>
      <c r="Z964" s="9"/>
      <c r="AA964" s="9"/>
      <c r="AB964" s="9"/>
      <c r="AC964" s="2"/>
      <c r="AD964" s="9"/>
      <c r="AE964" s="9"/>
      <c r="AF964" s="2"/>
      <c r="AG964" s="9"/>
      <c r="AH964" s="9"/>
      <c r="AI964" s="9"/>
      <c r="AJ964" s="9"/>
      <c r="AK964" s="9"/>
      <c r="AL964" s="9"/>
      <c r="AM964" s="15"/>
      <c r="AN964" s="9"/>
      <c r="AO964" s="9"/>
      <c r="AP964" s="9"/>
      <c r="AQ964" s="2"/>
      <c r="AR964" s="2"/>
      <c r="AS964" s="2"/>
      <c r="AT964" s="2"/>
      <c r="AU964" s="2"/>
      <c r="AV964" s="2"/>
      <c r="AW964" s="2"/>
      <c r="AX964" s="9"/>
      <c r="AY964" s="2"/>
      <c r="AZ964" s="2"/>
      <c r="BA964" s="2"/>
      <c r="BB964" s="9"/>
      <c r="BC964" s="19"/>
      <c r="BD964" s="2"/>
      <c r="BE964" s="2"/>
      <c r="BF964" s="19"/>
      <c r="BG964" s="19"/>
      <c r="BH964" s="19"/>
      <c r="BI964" s="19"/>
      <c r="BJ964" s="19"/>
      <c r="BK964" s="19"/>
      <c r="BL964" s="19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9"/>
      <c r="BX964" s="2"/>
      <c r="BY964" s="2"/>
      <c r="BZ964" s="9"/>
      <c r="CA964" s="2"/>
      <c r="CB964" s="2"/>
      <c r="CC964" s="2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</row>
    <row r="965" spans="1:152" hidden="1" x14ac:dyDescent="0.45">
      <c r="A965" t="s">
        <v>139</v>
      </c>
      <c r="C965" s="1">
        <v>40260</v>
      </c>
      <c r="D965" s="2"/>
      <c r="E965" s="1"/>
      <c r="F965" s="6"/>
      <c r="G965" s="2">
        <v>94</v>
      </c>
      <c r="H965" t="s">
        <v>106</v>
      </c>
      <c r="I965" s="19">
        <v>7.1</v>
      </c>
      <c r="J965">
        <v>750</v>
      </c>
      <c r="K965" s="2">
        <f t="shared" si="13"/>
        <v>187.79342723004694</v>
      </c>
      <c r="L965" s="2"/>
      <c r="M965" s="9"/>
      <c r="N965" s="9"/>
      <c r="O965" s="9"/>
      <c r="P965" s="9"/>
      <c r="Q965" s="2"/>
      <c r="R965" s="2"/>
      <c r="S965" s="2"/>
      <c r="T965" s="2"/>
      <c r="U965" s="2"/>
      <c r="V965" s="2"/>
      <c r="W965" s="2"/>
      <c r="X965" s="9"/>
      <c r="Y965" s="9"/>
      <c r="Z965" s="9"/>
      <c r="AA965" s="9"/>
      <c r="AB965" s="9"/>
      <c r="AC965" s="2">
        <v>484.7586405114306</v>
      </c>
      <c r="AD965" s="9"/>
      <c r="AE965" s="9"/>
      <c r="AF965" s="2">
        <v>224.36368213656834</v>
      </c>
      <c r="AG965" s="9">
        <v>3.5379231882134352</v>
      </c>
      <c r="AH965" s="9"/>
      <c r="AI965" s="9"/>
      <c r="AJ965" s="9"/>
      <c r="AK965" s="9"/>
      <c r="AL965" s="9"/>
      <c r="AM965" s="15">
        <f>AG965/AF965</f>
        <v>1.5768698189129959E-2</v>
      </c>
      <c r="AN965" s="9"/>
      <c r="AO965" s="9"/>
      <c r="AP965" s="9"/>
      <c r="AQ965" s="2">
        <v>9.6327279166869104</v>
      </c>
      <c r="AR965" s="2"/>
      <c r="AS965" s="2">
        <v>194.39337891051156</v>
      </c>
      <c r="AT965" s="2"/>
      <c r="AU965" s="2">
        <v>0</v>
      </c>
      <c r="AV965" s="2">
        <v>0</v>
      </c>
      <c r="AW965" s="2">
        <v>204.02610682719848</v>
      </c>
      <c r="AX965" s="9"/>
      <c r="AY965" s="2"/>
      <c r="AZ965" s="2">
        <f>AC965+AF965+AW965</f>
        <v>913.14842947519742</v>
      </c>
      <c r="BA965" s="2"/>
      <c r="BB965" s="9">
        <f>AW965/AZ965</f>
        <v>0.22343148193821666</v>
      </c>
      <c r="BC965" s="19"/>
      <c r="BD965" s="2"/>
      <c r="BE965" s="2"/>
      <c r="BF965" s="19"/>
      <c r="BG965" s="19"/>
      <c r="BH965" s="19"/>
      <c r="BI965" s="19"/>
      <c r="BJ965" s="9">
        <f>AC965/AZ965</f>
        <v>0.5308651089615628</v>
      </c>
      <c r="BK965" s="9">
        <f>AF965/AZ965</f>
        <v>0.24570340910022057</v>
      </c>
      <c r="BL965" s="9">
        <f>AW965/AZ965</f>
        <v>0.22343148193821666</v>
      </c>
      <c r="BM965" s="2">
        <v>154.67899440212148</v>
      </c>
      <c r="BN965" s="2">
        <v>87.769606079030538</v>
      </c>
      <c r="BO965" s="2">
        <v>66.909388323090951</v>
      </c>
      <c r="BP965" s="2">
        <v>0</v>
      </c>
      <c r="BQ965" s="2"/>
      <c r="BR965" s="2"/>
      <c r="BS965" s="2"/>
      <c r="BT965" s="2"/>
      <c r="BU965" s="2">
        <v>0</v>
      </c>
      <c r="BV965" s="2"/>
      <c r="BW965" s="9"/>
      <c r="BX965" s="2"/>
      <c r="BY965" s="2"/>
      <c r="BZ965" s="9"/>
      <c r="CA965" s="2"/>
      <c r="CB965" s="2"/>
      <c r="CC965" s="2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</row>
    <row r="966" spans="1:152" hidden="1" x14ac:dyDescent="0.45">
      <c r="A966" t="s">
        <v>139</v>
      </c>
      <c r="C966" s="1">
        <v>40267</v>
      </c>
      <c r="D966" s="2"/>
      <c r="E966" s="1"/>
      <c r="G966" s="2">
        <v>101</v>
      </c>
      <c r="H966" t="s">
        <v>106</v>
      </c>
      <c r="I966" s="19">
        <v>7.1</v>
      </c>
      <c r="J966">
        <v>750</v>
      </c>
      <c r="K966" s="2">
        <f t="shared" si="13"/>
        <v>187.79342723004694</v>
      </c>
      <c r="L966" s="2"/>
      <c r="M966" s="9"/>
      <c r="N966" s="19">
        <v>26.25</v>
      </c>
      <c r="O966" s="19"/>
      <c r="P966" s="19"/>
      <c r="Q966" s="2"/>
      <c r="R966" s="2"/>
      <c r="S966" s="2"/>
      <c r="T966" s="2"/>
      <c r="U966" s="2"/>
      <c r="V966" s="2"/>
      <c r="W966" s="2"/>
      <c r="X966" s="9"/>
      <c r="Y966" s="9"/>
      <c r="Z966" s="9"/>
      <c r="AA966" s="9"/>
      <c r="AB966" s="9"/>
      <c r="AC966" s="2"/>
      <c r="AD966" s="9"/>
      <c r="AE966" s="9"/>
      <c r="AF966" s="2"/>
      <c r="AG966" s="9"/>
      <c r="AH966" s="9"/>
      <c r="AI966" s="9"/>
      <c r="AJ966" s="9"/>
      <c r="AK966" s="9"/>
      <c r="AL966" s="9"/>
      <c r="AM966" s="15"/>
      <c r="AN966" s="9"/>
      <c r="AO966" s="9"/>
      <c r="AP966" s="9"/>
      <c r="AQ966" s="2"/>
      <c r="AR966" s="2"/>
      <c r="AS966" s="2"/>
      <c r="AT966" s="2"/>
      <c r="AU966" s="2"/>
      <c r="AV966" s="2"/>
      <c r="AW966" s="2"/>
      <c r="AX966" s="9"/>
      <c r="AY966" s="2"/>
      <c r="AZ966" s="2"/>
      <c r="BA966" s="2"/>
      <c r="BB966" s="9"/>
      <c r="BC966" s="19"/>
      <c r="BD966" s="2"/>
      <c r="BE966" s="2"/>
      <c r="BF966" s="19"/>
      <c r="BG966" s="19"/>
      <c r="BH966" s="19"/>
      <c r="BI966" s="19"/>
      <c r="BJ966" s="19"/>
      <c r="BK966" s="19"/>
      <c r="BL966" s="19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9"/>
      <c r="BX966" s="2"/>
      <c r="BY966" s="2"/>
      <c r="BZ966" s="9"/>
      <c r="CA966" s="2"/>
      <c r="CB966" s="2"/>
      <c r="CC966" s="2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</row>
    <row r="967" spans="1:152" hidden="1" x14ac:dyDescent="0.45">
      <c r="A967" t="s">
        <v>139</v>
      </c>
      <c r="C967" s="1">
        <v>40273</v>
      </c>
      <c r="D967" s="2">
        <v>8</v>
      </c>
      <c r="E967" t="s">
        <v>197</v>
      </c>
      <c r="F967" t="s">
        <v>14</v>
      </c>
      <c r="G967" s="2">
        <v>107</v>
      </c>
      <c r="H967" t="s">
        <v>106</v>
      </c>
      <c r="I967" s="19">
        <v>7.1</v>
      </c>
      <c r="J967">
        <v>750</v>
      </c>
      <c r="K967" s="2">
        <f t="shared" si="13"/>
        <v>187.79342723004694</v>
      </c>
      <c r="L967" s="2"/>
      <c r="M967" s="9"/>
      <c r="N967" s="9"/>
      <c r="O967" s="9"/>
      <c r="P967" s="9"/>
      <c r="Q967" s="2"/>
      <c r="R967" s="2"/>
      <c r="S967" s="2"/>
      <c r="T967" s="2"/>
      <c r="U967" s="2">
        <v>107</v>
      </c>
      <c r="V967" s="2"/>
      <c r="W967" s="2"/>
      <c r="X967" s="9"/>
      <c r="Y967" s="9"/>
      <c r="Z967" s="9"/>
      <c r="AA967" s="9"/>
      <c r="AB967" s="9"/>
      <c r="AC967" s="2"/>
      <c r="AD967" s="9"/>
      <c r="AE967" s="9"/>
      <c r="AF967" s="2"/>
      <c r="AG967" s="9"/>
      <c r="AH967" s="9"/>
      <c r="AI967" s="9"/>
      <c r="AJ967" s="9"/>
      <c r="AK967" s="9"/>
      <c r="AL967" s="9"/>
      <c r="AM967" s="15"/>
      <c r="AN967" s="9"/>
      <c r="AO967" s="9"/>
      <c r="AP967" s="9"/>
      <c r="AQ967" s="2"/>
      <c r="AR967" s="2"/>
      <c r="AS967" s="2"/>
      <c r="AT967" s="2"/>
      <c r="AU967" s="2"/>
      <c r="AV967" s="2"/>
      <c r="AW967" s="2"/>
      <c r="AX967" s="9"/>
      <c r="AY967" s="2"/>
      <c r="AZ967" s="2"/>
      <c r="BA967" s="2"/>
      <c r="BB967" s="9"/>
      <c r="BC967" s="19"/>
      <c r="BD967" s="2"/>
      <c r="BE967" s="2"/>
      <c r="BF967" s="19"/>
      <c r="BG967" s="19"/>
      <c r="BH967" s="19"/>
      <c r="BI967" s="19"/>
      <c r="BJ967" s="19"/>
      <c r="BK967" s="19"/>
      <c r="BL967" s="19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9"/>
      <c r="BX967" s="2"/>
      <c r="BY967" s="2"/>
      <c r="BZ967" s="9"/>
      <c r="CA967" s="2"/>
      <c r="CB967" s="2"/>
      <c r="CC967" s="2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</row>
    <row r="968" spans="1:152" hidden="1" x14ac:dyDescent="0.45">
      <c r="A968" t="s">
        <v>139</v>
      </c>
      <c r="C968" s="1">
        <v>40275</v>
      </c>
      <c r="D968" s="2"/>
      <c r="E968" s="1"/>
      <c r="F968" s="6"/>
      <c r="G968" s="2">
        <v>109</v>
      </c>
      <c r="H968" t="s">
        <v>106</v>
      </c>
      <c r="I968" s="19">
        <v>7.1</v>
      </c>
      <c r="J968">
        <v>750</v>
      </c>
      <c r="K968" s="2">
        <f t="shared" si="13"/>
        <v>187.79342723004694</v>
      </c>
      <c r="L968" s="2"/>
      <c r="M968" s="9"/>
      <c r="N968" s="9"/>
      <c r="O968" s="9"/>
      <c r="P968" s="9"/>
      <c r="Q968" s="2"/>
      <c r="R968" s="2"/>
      <c r="S968" s="2"/>
      <c r="T968" s="2"/>
      <c r="U968" s="2"/>
      <c r="V968" s="2"/>
      <c r="W968" s="2"/>
      <c r="X968" s="9"/>
      <c r="Y968" s="9"/>
      <c r="Z968" s="9"/>
      <c r="AA968" s="9"/>
      <c r="AB968" s="9"/>
      <c r="AC968" s="2">
        <v>535.85411635830496</v>
      </c>
      <c r="AD968" s="9"/>
      <c r="AE968" s="9"/>
      <c r="AF968" s="2">
        <v>222.35306771159827</v>
      </c>
      <c r="AG968" s="9">
        <v>3.5447388949478862</v>
      </c>
      <c r="AH968" s="9"/>
      <c r="AI968" s="9"/>
      <c r="AJ968" s="9"/>
      <c r="AK968" s="9"/>
      <c r="AL968" s="9"/>
      <c r="AM968" s="15">
        <f>AG968/AF968</f>
        <v>1.594193833900942E-2</v>
      </c>
      <c r="AN968" s="9"/>
      <c r="AO968" s="9"/>
      <c r="AP968" s="9"/>
      <c r="AQ968" s="2">
        <v>7.481397126254997</v>
      </c>
      <c r="AR968" s="2"/>
      <c r="AS968" s="2">
        <v>295.00317077013904</v>
      </c>
      <c r="AT968" s="2"/>
      <c r="AU968" s="2">
        <v>1.0408607350096712</v>
      </c>
      <c r="AV968" s="2">
        <v>12.929943348831689</v>
      </c>
      <c r="AW968" s="2">
        <v>316.45537198023538</v>
      </c>
      <c r="AX968" s="9"/>
      <c r="AY968" s="2"/>
      <c r="AZ968" s="2">
        <f>AC968+AF968+AW968</f>
        <v>1074.6625560501386</v>
      </c>
      <c r="BA968" s="2"/>
      <c r="BB968" s="9">
        <f>AW968/AZ968</f>
        <v>0.29446952459509634</v>
      </c>
      <c r="BC968" s="19"/>
      <c r="BD968" s="2"/>
      <c r="BE968" s="2"/>
      <c r="BF968" s="19"/>
      <c r="BG968" s="19"/>
      <c r="BH968" s="19"/>
      <c r="BI968" s="19"/>
      <c r="BJ968" s="9">
        <f>AC968/AZ968</f>
        <v>0.49862546465544166</v>
      </c>
      <c r="BK968" s="9">
        <f>AF968/AZ968</f>
        <v>0.20690501074946202</v>
      </c>
      <c r="BL968" s="9">
        <f>AW968/AZ968</f>
        <v>0.29446952459509634</v>
      </c>
      <c r="BM968" s="2">
        <v>134.12053877471757</v>
      </c>
      <c r="BN968" s="2">
        <v>49.465909425152702</v>
      </c>
      <c r="BO968" s="2">
        <v>73.214983456456551</v>
      </c>
      <c r="BP968" s="2">
        <v>10.943997924056099</v>
      </c>
      <c r="BQ968" s="2"/>
      <c r="BR968" s="2"/>
      <c r="BS968" s="2"/>
      <c r="BT968" s="2"/>
      <c r="BU968" s="2">
        <v>0.49564796905222436</v>
      </c>
      <c r="BV968" s="2"/>
      <c r="BW968" s="9"/>
      <c r="BX968" s="2"/>
      <c r="BY968" s="2"/>
      <c r="BZ968" s="9"/>
      <c r="CA968" s="2"/>
      <c r="CB968" s="2"/>
      <c r="CC968" s="2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</row>
    <row r="969" spans="1:152" hidden="1" x14ac:dyDescent="0.45">
      <c r="A969" t="s">
        <v>139</v>
      </c>
      <c r="C969" s="1">
        <v>40280</v>
      </c>
      <c r="D969" s="2"/>
      <c r="E969" s="1"/>
      <c r="G969" s="2">
        <v>114</v>
      </c>
      <c r="H969" t="s">
        <v>106</v>
      </c>
      <c r="I969" s="19">
        <v>7.1</v>
      </c>
      <c r="J969">
        <v>750</v>
      </c>
      <c r="K969" s="2">
        <f t="shared" si="13"/>
        <v>187.79342723004694</v>
      </c>
      <c r="L969" s="2"/>
      <c r="M969" s="9"/>
      <c r="N969" s="19">
        <v>27.3</v>
      </c>
      <c r="O969" s="19"/>
      <c r="P969" s="19"/>
      <c r="Q969" s="2"/>
      <c r="R969" s="2"/>
      <c r="S969" s="2"/>
      <c r="T969" s="2"/>
      <c r="U969" s="2"/>
      <c r="V969" s="2"/>
      <c r="W969" s="2"/>
      <c r="X969" s="9"/>
      <c r="Y969" s="9"/>
      <c r="Z969" s="9"/>
      <c r="AA969" s="9"/>
      <c r="AB969" s="9"/>
      <c r="AC969" s="2"/>
      <c r="AD969" s="9"/>
      <c r="AE969" s="9"/>
      <c r="AF969" s="2"/>
      <c r="AG969" s="9"/>
      <c r="AH969" s="9"/>
      <c r="AI969" s="9"/>
      <c r="AJ969" s="9"/>
      <c r="AK969" s="9"/>
      <c r="AL969" s="9"/>
      <c r="AM969" s="15"/>
      <c r="AN969" s="9"/>
      <c r="AO969" s="9"/>
      <c r="AP969" s="9"/>
      <c r="AQ969" s="2"/>
      <c r="AR969" s="2"/>
      <c r="AS969" s="2"/>
      <c r="AT969" s="2"/>
      <c r="AU969" s="2"/>
      <c r="AV969" s="2"/>
      <c r="AW969" s="2"/>
      <c r="AX969" s="9"/>
      <c r="AY969" s="2"/>
      <c r="AZ969" s="2"/>
      <c r="BA969" s="2"/>
      <c r="BB969" s="9"/>
      <c r="BC969" s="19"/>
      <c r="BD969" s="2"/>
      <c r="BE969" s="2"/>
      <c r="BF969" s="19"/>
      <c r="BG969" s="19"/>
      <c r="BH969" s="19"/>
      <c r="BI969" s="19"/>
      <c r="BJ969" s="19"/>
      <c r="BK969" s="19"/>
      <c r="BL969" s="19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9"/>
      <c r="BX969" s="2"/>
      <c r="BY969" s="2"/>
      <c r="BZ969" s="9"/>
      <c r="CA969" s="2"/>
      <c r="CB969" s="2"/>
      <c r="CC969" s="2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</row>
    <row r="970" spans="1:152" hidden="1" x14ac:dyDescent="0.45">
      <c r="A970" t="s">
        <v>139</v>
      </c>
      <c r="C970" s="1">
        <v>40284</v>
      </c>
      <c r="D970" s="2"/>
      <c r="E970" s="1"/>
      <c r="G970" s="2">
        <v>118</v>
      </c>
      <c r="H970" t="s">
        <v>106</v>
      </c>
      <c r="I970" s="19">
        <v>7.1</v>
      </c>
      <c r="J970">
        <v>750</v>
      </c>
      <c r="K970" s="2">
        <f t="shared" si="13"/>
        <v>187.79342723004694</v>
      </c>
      <c r="L970" s="2"/>
      <c r="M970" s="9"/>
      <c r="N970" s="9"/>
      <c r="O970" s="9"/>
      <c r="P970" s="9"/>
      <c r="Q970" s="2"/>
      <c r="R970" s="2"/>
      <c r="S970" s="2"/>
      <c r="T970" s="2"/>
      <c r="U970" s="2"/>
      <c r="V970" s="2"/>
      <c r="W970" s="2"/>
      <c r="X970" s="9"/>
      <c r="Y970" s="9"/>
      <c r="Z970" s="9"/>
      <c r="AA970" s="9"/>
      <c r="AB970" s="9"/>
      <c r="AC970" s="2"/>
      <c r="AD970" s="9"/>
      <c r="AE970" s="9"/>
      <c r="AF970" s="2"/>
      <c r="AG970" s="9"/>
      <c r="AH970" s="9"/>
      <c r="AI970" s="9"/>
      <c r="AJ970" s="9"/>
      <c r="AK970" s="9"/>
      <c r="AL970" s="9"/>
      <c r="AM970" s="15"/>
      <c r="AN970" s="9"/>
      <c r="AO970" s="9"/>
      <c r="AP970" s="9"/>
      <c r="AQ970" s="2"/>
      <c r="AR970" s="2"/>
      <c r="AS970" s="2"/>
      <c r="AT970" s="2"/>
      <c r="AU970" s="2"/>
      <c r="AV970" s="2"/>
      <c r="AW970" s="2"/>
      <c r="AX970" s="9"/>
      <c r="AY970" s="2"/>
      <c r="AZ970" s="2"/>
      <c r="BA970" s="2"/>
      <c r="BB970" s="9"/>
      <c r="BC970" s="19"/>
      <c r="BD970" s="2"/>
      <c r="BE970" s="2"/>
      <c r="BF970" s="19"/>
      <c r="BG970" s="19"/>
      <c r="BH970" s="19"/>
      <c r="BI970" s="19"/>
      <c r="BJ970" s="19"/>
      <c r="BK970" s="19"/>
      <c r="BL970" s="19"/>
      <c r="BM970" s="2"/>
      <c r="BN970" s="2"/>
      <c r="BO970" s="2"/>
      <c r="BP970" s="2"/>
      <c r="BQ970" s="2"/>
      <c r="BR970" s="2"/>
      <c r="BS970" s="2"/>
      <c r="BT970" s="2"/>
      <c r="BU970" s="2"/>
      <c r="BV970" s="2">
        <v>5.2710292798032503</v>
      </c>
      <c r="BW970" s="9">
        <v>3.7166666666666663</v>
      </c>
      <c r="BX970" s="2"/>
      <c r="BY970" s="2"/>
      <c r="BZ970" s="9"/>
      <c r="CA970" s="2"/>
      <c r="CB970" s="2"/>
      <c r="CC970" s="2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</row>
    <row r="971" spans="1:152" hidden="1" x14ac:dyDescent="0.45">
      <c r="A971" t="s">
        <v>139</v>
      </c>
      <c r="C971" s="1">
        <v>40290</v>
      </c>
      <c r="D971" s="2"/>
      <c r="E971" s="1"/>
      <c r="G971" s="2">
        <v>124</v>
      </c>
      <c r="H971" t="s">
        <v>106</v>
      </c>
      <c r="I971" s="19">
        <v>7.1</v>
      </c>
      <c r="J971">
        <v>750</v>
      </c>
      <c r="K971" s="2">
        <f t="shared" si="13"/>
        <v>187.79342723004694</v>
      </c>
      <c r="L971" s="2"/>
      <c r="M971" s="9"/>
      <c r="N971" s="9"/>
      <c r="O971" s="9"/>
      <c r="P971" s="9"/>
      <c r="Q971" s="2"/>
      <c r="R971" s="2"/>
      <c r="S971" s="2"/>
      <c r="T971" s="2"/>
      <c r="U971" s="2"/>
      <c r="V971" s="2"/>
      <c r="W971" s="2"/>
      <c r="X971" s="9"/>
      <c r="Y971" s="9"/>
      <c r="Z971" s="9"/>
      <c r="AA971" s="9"/>
      <c r="AB971" s="9"/>
      <c r="AC971" s="2"/>
      <c r="AD971" s="9"/>
      <c r="AE971" s="9"/>
      <c r="AF971" s="2"/>
      <c r="AG971" s="9"/>
      <c r="AH971" s="9"/>
      <c r="AI971" s="9"/>
      <c r="AJ971" s="9"/>
      <c r="AK971" s="9"/>
      <c r="AL971" s="9"/>
      <c r="AM971" s="15"/>
      <c r="AN971" s="9"/>
      <c r="AO971" s="9"/>
      <c r="AP971" s="9"/>
      <c r="AQ971" s="2"/>
      <c r="AR971" s="2"/>
      <c r="AS971" s="2"/>
      <c r="AT971" s="2"/>
      <c r="AU971" s="2"/>
      <c r="AV971" s="2"/>
      <c r="AW971" s="2"/>
      <c r="AX971" s="9"/>
      <c r="AY971" s="2"/>
      <c r="AZ971" s="2"/>
      <c r="BA971" s="2"/>
      <c r="BB971" s="9"/>
      <c r="BC971" s="19"/>
      <c r="BD971" s="2"/>
      <c r="BE971" s="2"/>
      <c r="BF971" s="19"/>
      <c r="BG971" s="19"/>
      <c r="BH971" s="19"/>
      <c r="BI971" s="19"/>
      <c r="BJ971" s="19"/>
      <c r="BK971" s="19"/>
      <c r="BL971" s="19"/>
      <c r="BM971" s="2"/>
      <c r="BN971" s="2"/>
      <c r="BO971" s="2"/>
      <c r="BP971" s="2"/>
      <c r="BQ971" s="2"/>
      <c r="BR971" s="2"/>
      <c r="BS971" s="2"/>
      <c r="BT971" s="2"/>
      <c r="BU971" s="2"/>
      <c r="BV971" s="2">
        <v>6.2713948619096671</v>
      </c>
      <c r="BW971" s="9">
        <v>5.8</v>
      </c>
      <c r="BX971" s="2"/>
      <c r="BY971" s="2"/>
      <c r="BZ971" s="9"/>
      <c r="CA971" s="2"/>
      <c r="CB971" s="2"/>
      <c r="CC971" s="2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</row>
    <row r="972" spans="1:152" hidden="1" x14ac:dyDescent="0.45">
      <c r="A972" t="s">
        <v>139</v>
      </c>
      <c r="C972" s="1">
        <v>40291</v>
      </c>
      <c r="D972" s="2">
        <v>9</v>
      </c>
      <c r="E972" s="1" t="s">
        <v>196</v>
      </c>
      <c r="F972" t="s">
        <v>15</v>
      </c>
      <c r="G972" s="2">
        <v>125</v>
      </c>
      <c r="H972" t="s">
        <v>106</v>
      </c>
      <c r="I972" s="19">
        <v>7.1</v>
      </c>
      <c r="J972">
        <v>750</v>
      </c>
      <c r="K972" s="2">
        <f t="shared" si="13"/>
        <v>187.79342723004694</v>
      </c>
      <c r="L972" s="2"/>
      <c r="M972" s="9"/>
      <c r="N972" s="9"/>
      <c r="O972" s="9"/>
      <c r="P972" s="9"/>
      <c r="Q972" s="2"/>
      <c r="R972" s="2"/>
      <c r="S972" s="2"/>
      <c r="T972" s="2"/>
      <c r="U972" s="2"/>
      <c r="V972" s="2">
        <v>125</v>
      </c>
      <c r="W972" s="2"/>
      <c r="X972" s="9"/>
      <c r="Y972" s="9"/>
      <c r="Z972" s="9"/>
      <c r="AA972" s="9"/>
      <c r="AB972" s="9"/>
      <c r="AC972" s="2"/>
      <c r="AD972" s="9"/>
      <c r="AE972" s="9"/>
      <c r="AF972" s="2"/>
      <c r="AG972" s="9"/>
      <c r="AH972" s="9"/>
      <c r="AI972" s="9"/>
      <c r="AJ972" s="9"/>
      <c r="AK972" s="9"/>
      <c r="AL972" s="9"/>
      <c r="AM972" s="15"/>
      <c r="AN972" s="9"/>
      <c r="AO972" s="9"/>
      <c r="AP972" s="9"/>
      <c r="AQ972" s="2"/>
      <c r="AR972" s="2"/>
      <c r="AS972" s="2"/>
      <c r="AT972" s="2"/>
      <c r="AU972" s="2"/>
      <c r="AV972" s="2"/>
      <c r="AW972" s="2"/>
      <c r="AX972" s="9"/>
      <c r="AY972" s="2"/>
      <c r="AZ972" s="2"/>
      <c r="BA972" s="2"/>
      <c r="BB972" s="9"/>
      <c r="BC972" s="19"/>
      <c r="BD972" s="2"/>
      <c r="BE972" s="2"/>
      <c r="BF972" s="19"/>
      <c r="BG972" s="19"/>
      <c r="BH972" s="19"/>
      <c r="BI972" s="19"/>
      <c r="BJ972" s="19"/>
      <c r="BK972" s="19"/>
      <c r="BL972" s="19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9"/>
      <c r="BX972" s="2"/>
      <c r="BY972" s="2"/>
      <c r="BZ972" s="9"/>
      <c r="CA972" s="2"/>
      <c r="CB972" s="2"/>
      <c r="CC972" s="2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</row>
    <row r="973" spans="1:152" hidden="1" x14ac:dyDescent="0.45">
      <c r="A973" t="s">
        <v>139</v>
      </c>
      <c r="C973" s="1">
        <v>40298</v>
      </c>
      <c r="D973" s="2"/>
      <c r="E973" s="1"/>
      <c r="G973" s="2">
        <v>132</v>
      </c>
      <c r="H973" t="s">
        <v>106</v>
      </c>
      <c r="I973" s="19">
        <v>7.1</v>
      </c>
      <c r="J973">
        <v>750</v>
      </c>
      <c r="K973" s="2">
        <f t="shared" si="13"/>
        <v>187.79342723004694</v>
      </c>
      <c r="L973" s="2"/>
      <c r="M973" s="9"/>
      <c r="N973" s="9"/>
      <c r="O973" s="9"/>
      <c r="P973" s="9"/>
      <c r="Q973" s="2"/>
      <c r="R973" s="2"/>
      <c r="S973" s="2"/>
      <c r="T973" s="2"/>
      <c r="U973" s="2"/>
      <c r="V973" s="2"/>
      <c r="W973" s="2"/>
      <c r="X973" s="9"/>
      <c r="Y973" s="9"/>
      <c r="Z973" s="9"/>
      <c r="AA973" s="9"/>
      <c r="AB973" s="9"/>
      <c r="AC973" s="2"/>
      <c r="AD973" s="9"/>
      <c r="AE973" s="9"/>
      <c r="AF973" s="2"/>
      <c r="AG973" s="9"/>
      <c r="AH973" s="9"/>
      <c r="AI973" s="9"/>
      <c r="AJ973" s="9"/>
      <c r="AK973" s="9"/>
      <c r="AL973" s="9"/>
      <c r="AM973" s="15"/>
      <c r="AN973" s="9"/>
      <c r="AO973" s="9"/>
      <c r="AP973" s="9"/>
      <c r="AQ973" s="2"/>
      <c r="AR973" s="2"/>
      <c r="AS973" s="2"/>
      <c r="AT973" s="2"/>
      <c r="AU973" s="2"/>
      <c r="AV973" s="2"/>
      <c r="AW973" s="2"/>
      <c r="AX973" s="9"/>
      <c r="AY973" s="2"/>
      <c r="AZ973" s="2"/>
      <c r="BA973" s="2"/>
      <c r="BB973" s="9"/>
      <c r="BC973" s="19"/>
      <c r="BD973" s="2"/>
      <c r="BE973" s="2"/>
      <c r="BF973" s="19"/>
      <c r="BG973" s="19"/>
      <c r="BH973" s="19"/>
      <c r="BI973" s="19"/>
      <c r="BJ973" s="19"/>
      <c r="BK973" s="19"/>
      <c r="BL973" s="19"/>
      <c r="BM973" s="2"/>
      <c r="BN973" s="2"/>
      <c r="BO973" s="2"/>
      <c r="BP973" s="2"/>
      <c r="BQ973" s="2"/>
      <c r="BR973" s="2"/>
      <c r="BS973" s="2"/>
      <c r="BT973" s="2"/>
      <c r="BU973" s="2"/>
      <c r="BV973" s="2">
        <v>27.724417561235004</v>
      </c>
      <c r="BW973" s="9">
        <v>5.5867011944125782</v>
      </c>
      <c r="BX973" s="2"/>
      <c r="BY973" s="2"/>
      <c r="BZ973" s="9"/>
      <c r="CA973" s="2"/>
      <c r="CB973" s="2"/>
      <c r="CC973" s="2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</row>
    <row r="974" spans="1:152" hidden="1" x14ac:dyDescent="0.45">
      <c r="A974" t="s">
        <v>139</v>
      </c>
      <c r="C974" s="1">
        <v>40302</v>
      </c>
      <c r="D974" s="2"/>
      <c r="E974" s="1"/>
      <c r="F974" s="6"/>
      <c r="G974" s="2">
        <v>136</v>
      </c>
      <c r="H974" t="s">
        <v>106</v>
      </c>
      <c r="I974" s="19">
        <v>7.1</v>
      </c>
      <c r="J974">
        <v>750</v>
      </c>
      <c r="K974" s="2">
        <f t="shared" si="13"/>
        <v>187.79342723004694</v>
      </c>
      <c r="L974" s="2"/>
      <c r="M974" s="9"/>
      <c r="N974" s="9"/>
      <c r="O974" s="9"/>
      <c r="P974" s="9"/>
      <c r="Q974" s="2"/>
      <c r="R974" s="2"/>
      <c r="S974" s="2"/>
      <c r="T974" s="2"/>
      <c r="U974" s="2"/>
      <c r="V974" s="2"/>
      <c r="W974" s="2"/>
      <c r="X974" s="9"/>
      <c r="Y974" s="9"/>
      <c r="Z974" s="9"/>
      <c r="AA974" s="9"/>
      <c r="AB974" s="9"/>
      <c r="AC974" s="2">
        <v>621.69135780719307</v>
      </c>
      <c r="AD974" s="9"/>
      <c r="AE974" s="9"/>
      <c r="AF974" s="2">
        <v>218.47937413813543</v>
      </c>
      <c r="AG974" s="9"/>
      <c r="AH974" s="9"/>
      <c r="AI974" s="9"/>
      <c r="AJ974" s="9"/>
      <c r="AK974" s="9"/>
      <c r="AL974" s="9"/>
      <c r="AM974" s="15"/>
      <c r="AN974" s="9"/>
      <c r="AO974" s="9"/>
      <c r="AP974" s="9"/>
      <c r="AQ974" s="2">
        <v>0</v>
      </c>
      <c r="AR974" s="2"/>
      <c r="AS974" s="2">
        <v>318.75773383610101</v>
      </c>
      <c r="AT974" s="2"/>
      <c r="AU974" s="2">
        <v>18.106462107095947</v>
      </c>
      <c r="AV974" s="2">
        <v>262.31490946450998</v>
      </c>
      <c r="AW974" s="2">
        <v>599.17910540770697</v>
      </c>
      <c r="AX974" s="9"/>
      <c r="AY974" s="2"/>
      <c r="AZ974" s="2">
        <f>AC974+AF974+AW974</f>
        <v>1439.3498373530356</v>
      </c>
      <c r="BA974" s="2"/>
      <c r="BB974" s="9">
        <f>AW974/AZ974</f>
        <v>0.41628455421900584</v>
      </c>
      <c r="BC974" s="19"/>
      <c r="BD974" s="2"/>
      <c r="BE974" s="2"/>
      <c r="BF974" s="19"/>
      <c r="BG974" s="19"/>
      <c r="BH974" s="19"/>
      <c r="BI974" s="19"/>
      <c r="BJ974" s="9">
        <f>AC974/AZ974</f>
        <v>0.43192512457602628</v>
      </c>
      <c r="BK974" s="9">
        <f>AF974/AZ974</f>
        <v>0.1517903212049678</v>
      </c>
      <c r="BL974" s="9">
        <f>AW974/AZ974</f>
        <v>0.41628455421900584</v>
      </c>
      <c r="BM974" s="2">
        <v>83.515520085709028</v>
      </c>
      <c r="BN974" s="2">
        <v>0</v>
      </c>
      <c r="BO974" s="2">
        <v>40.761696192032744</v>
      </c>
      <c r="BP974" s="2">
        <v>40.764102783006393</v>
      </c>
      <c r="BQ974" s="2"/>
      <c r="BR974" s="2"/>
      <c r="BS974" s="2"/>
      <c r="BT974" s="2"/>
      <c r="BU974" s="2">
        <v>1.9897211106698842</v>
      </c>
      <c r="BV974" s="2"/>
      <c r="BW974" s="9"/>
      <c r="BX974" s="2"/>
      <c r="BY974" s="2"/>
      <c r="BZ974" s="9"/>
      <c r="CA974" s="2"/>
      <c r="CB974" s="2"/>
      <c r="CC974" s="2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</row>
    <row r="975" spans="1:152" hidden="1" x14ac:dyDescent="0.45">
      <c r="A975" t="s">
        <v>139</v>
      </c>
      <c r="C975" s="1">
        <v>40305</v>
      </c>
      <c r="D975" s="2"/>
      <c r="E975" s="1"/>
      <c r="G975" s="2">
        <v>139</v>
      </c>
      <c r="H975" t="s">
        <v>106</v>
      </c>
      <c r="I975" s="19">
        <v>7.1</v>
      </c>
      <c r="J975">
        <v>750</v>
      </c>
      <c r="K975" s="2">
        <f t="shared" si="13"/>
        <v>187.79342723004694</v>
      </c>
      <c r="L975" s="2"/>
      <c r="M975" s="9"/>
      <c r="N975" s="9"/>
      <c r="O975" s="9"/>
      <c r="P975" s="9"/>
      <c r="Q975" s="2"/>
      <c r="R975" s="2"/>
      <c r="S975" s="2"/>
      <c r="T975" s="2"/>
      <c r="U975" s="2"/>
      <c r="V975" s="2"/>
      <c r="W975" s="2"/>
      <c r="X975" s="9"/>
      <c r="Y975" s="9"/>
      <c r="Z975" s="9"/>
      <c r="AA975" s="9"/>
      <c r="AB975" s="9"/>
      <c r="AC975" s="2"/>
      <c r="AD975" s="9"/>
      <c r="AE975" s="9"/>
      <c r="AF975" s="2"/>
      <c r="AG975" s="9"/>
      <c r="AH975" s="9"/>
      <c r="AI975" s="9"/>
      <c r="AJ975" s="9"/>
      <c r="AK975" s="9"/>
      <c r="AL975" s="9"/>
      <c r="AM975" s="15"/>
      <c r="AN975" s="9"/>
      <c r="AO975" s="9"/>
      <c r="AP975" s="9"/>
      <c r="AQ975" s="2"/>
      <c r="AR975" s="2"/>
      <c r="AS975" s="2"/>
      <c r="AT975" s="2"/>
      <c r="AU975" s="2"/>
      <c r="AV975" s="2"/>
      <c r="AW975" s="2"/>
      <c r="AX975" s="9"/>
      <c r="AY975" s="2"/>
      <c r="AZ975" s="2"/>
      <c r="BA975" s="2"/>
      <c r="BB975" s="9"/>
      <c r="BC975" s="19"/>
      <c r="BD975" s="2"/>
      <c r="BE975" s="2"/>
      <c r="BF975" s="19"/>
      <c r="BG975" s="19"/>
      <c r="BH975" s="19"/>
      <c r="BI975" s="19"/>
      <c r="BJ975" s="19"/>
      <c r="BK975" s="19"/>
      <c r="BL975" s="19"/>
      <c r="BM975" s="2"/>
      <c r="BN975" s="2"/>
      <c r="BO975" s="2"/>
      <c r="BP975" s="2"/>
      <c r="BQ975" s="2"/>
      <c r="BR975" s="2"/>
      <c r="BS975" s="2"/>
      <c r="BT975" s="2"/>
      <c r="BU975" s="2"/>
      <c r="BV975" s="2">
        <v>63.272292199807225</v>
      </c>
      <c r="BW975" s="9">
        <v>5.0630416108281961</v>
      </c>
      <c r="BX975" s="2"/>
      <c r="BY975" s="2"/>
      <c r="BZ975" s="9"/>
      <c r="CA975" s="2"/>
      <c r="CB975" s="2"/>
      <c r="CC975" s="2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</row>
    <row r="976" spans="1:152" hidden="1" x14ac:dyDescent="0.45">
      <c r="A976" t="s">
        <v>139</v>
      </c>
      <c r="C976" s="1">
        <v>40311</v>
      </c>
      <c r="D976" s="2"/>
      <c r="E976" s="1"/>
      <c r="G976" s="2">
        <v>145</v>
      </c>
      <c r="H976" t="s">
        <v>106</v>
      </c>
      <c r="I976" s="19">
        <v>7.1</v>
      </c>
      <c r="J976">
        <v>750</v>
      </c>
      <c r="K976" s="2">
        <f t="shared" si="13"/>
        <v>187.79342723004694</v>
      </c>
      <c r="L976" s="2"/>
      <c r="M976" s="9"/>
      <c r="N976" s="9"/>
      <c r="O976" s="9"/>
      <c r="P976" s="9"/>
      <c r="Q976" s="2"/>
      <c r="R976" s="2"/>
      <c r="S976" s="2"/>
      <c r="T976" s="2"/>
      <c r="U976" s="2"/>
      <c r="V976" s="2"/>
      <c r="W976" s="2"/>
      <c r="X976" s="9"/>
      <c r="Y976" s="9"/>
      <c r="Z976" s="9"/>
      <c r="AA976" s="9"/>
      <c r="AB976" s="9"/>
      <c r="AC976" s="2"/>
      <c r="AD976" s="9"/>
      <c r="AE976" s="9"/>
      <c r="AF976" s="2"/>
      <c r="AG976" s="9"/>
      <c r="AH976" s="9"/>
      <c r="AI976" s="9"/>
      <c r="AJ976" s="9"/>
      <c r="AK976" s="9"/>
      <c r="AL976" s="9"/>
      <c r="AM976" s="15"/>
      <c r="AN976" s="9"/>
      <c r="AO976" s="9"/>
      <c r="AP976" s="9"/>
      <c r="AQ976" s="2"/>
      <c r="AR976" s="2"/>
      <c r="AS976" s="2"/>
      <c r="AT976" s="2"/>
      <c r="AU976" s="2"/>
      <c r="AV976" s="2"/>
      <c r="AW976" s="2"/>
      <c r="AX976" s="9"/>
      <c r="AY976" s="2"/>
      <c r="AZ976" s="2"/>
      <c r="BA976" s="2"/>
      <c r="BB976" s="9"/>
      <c r="BC976" s="19"/>
      <c r="BD976" s="2"/>
      <c r="BE976" s="2"/>
      <c r="BF976" s="19"/>
      <c r="BG976" s="19"/>
      <c r="BH976" s="19"/>
      <c r="BI976" s="19"/>
      <c r="BJ976" s="19"/>
      <c r="BK976" s="19"/>
      <c r="BL976" s="19"/>
      <c r="BM976" s="2"/>
      <c r="BN976" s="2"/>
      <c r="BO976" s="2"/>
      <c r="BP976" s="2"/>
      <c r="BQ976" s="2"/>
      <c r="BR976" s="2"/>
      <c r="BS976" s="2"/>
      <c r="BT976" s="2"/>
      <c r="BU976" s="2"/>
      <c r="BV976" s="2">
        <v>80.886702781747459</v>
      </c>
      <c r="BW976" s="9">
        <v>4.9620625</v>
      </c>
      <c r="BX976" s="2"/>
      <c r="BY976" s="2"/>
      <c r="BZ976" s="9"/>
      <c r="CA976" s="2"/>
      <c r="CB976" s="2"/>
      <c r="CC976" s="2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</row>
    <row r="977" spans="1:152" hidden="1" x14ac:dyDescent="0.45">
      <c r="A977" t="s">
        <v>139</v>
      </c>
      <c r="C977" s="1">
        <v>40319</v>
      </c>
      <c r="D977" s="2"/>
      <c r="E977" s="1"/>
      <c r="G977" s="2">
        <v>153</v>
      </c>
      <c r="H977" t="s">
        <v>106</v>
      </c>
      <c r="I977" s="19">
        <v>7.1</v>
      </c>
      <c r="J977">
        <v>750</v>
      </c>
      <c r="K977" s="2">
        <f t="shared" si="13"/>
        <v>187.79342723004694</v>
      </c>
      <c r="L977" s="2"/>
      <c r="M977" s="9"/>
      <c r="N977" s="9"/>
      <c r="O977" s="9"/>
      <c r="P977" s="9"/>
      <c r="Q977" s="2"/>
      <c r="R977" s="2"/>
      <c r="S977" s="2"/>
      <c r="T977" s="2"/>
      <c r="U977" s="2"/>
      <c r="V977" s="2"/>
      <c r="W977" s="2"/>
      <c r="X977" s="9"/>
      <c r="Y977" s="9"/>
      <c r="Z977" s="9"/>
      <c r="AA977" s="9"/>
      <c r="AB977" s="9"/>
      <c r="AC977" s="2"/>
      <c r="AD977" s="9"/>
      <c r="AE977" s="9"/>
      <c r="AF977" s="2"/>
      <c r="AG977" s="9"/>
      <c r="AH977" s="9"/>
      <c r="AI977" s="9"/>
      <c r="AJ977" s="9"/>
      <c r="AK977" s="9"/>
      <c r="AL977" s="9"/>
      <c r="AM977" s="15"/>
      <c r="AN977" s="9"/>
      <c r="AO977" s="9"/>
      <c r="AP977" s="9"/>
      <c r="AQ977" s="2"/>
      <c r="AR977" s="2"/>
      <c r="AS977" s="2"/>
      <c r="AT977" s="2"/>
      <c r="AU977" s="2"/>
      <c r="AV977" s="2"/>
      <c r="AW977" s="2"/>
      <c r="AX977" s="9"/>
      <c r="AY977" s="2"/>
      <c r="AZ977" s="2"/>
      <c r="BA977" s="2"/>
      <c r="BB977" s="9"/>
      <c r="BC977" s="19"/>
      <c r="BD977" s="2"/>
      <c r="BE977" s="2"/>
      <c r="BF977" s="19"/>
      <c r="BG977" s="19"/>
      <c r="BH977" s="19"/>
      <c r="BI977" s="19"/>
      <c r="BJ977" s="19"/>
      <c r="BK977" s="19"/>
      <c r="BL977" s="19"/>
      <c r="BM977" s="2"/>
      <c r="BN977" s="2"/>
      <c r="BO977" s="2"/>
      <c r="BP977" s="2"/>
      <c r="BQ977" s="2"/>
      <c r="BR977" s="2"/>
      <c r="BS977" s="2"/>
      <c r="BT977" s="2"/>
      <c r="BU977" s="2"/>
      <c r="BV977" s="2">
        <v>100</v>
      </c>
      <c r="BW977" s="9">
        <v>4.3876776989755717</v>
      </c>
      <c r="BX977" s="2"/>
      <c r="BY977" s="2"/>
      <c r="BZ977" s="9"/>
      <c r="CA977" s="2"/>
      <c r="CB977" s="2"/>
      <c r="CC977" s="2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</row>
    <row r="978" spans="1:152" hidden="1" x14ac:dyDescent="0.45">
      <c r="A978" t="s">
        <v>139</v>
      </c>
      <c r="C978" s="1">
        <v>40328</v>
      </c>
      <c r="D978" s="2">
        <v>10</v>
      </c>
      <c r="E978" s="1" t="s">
        <v>97</v>
      </c>
      <c r="F978" t="s">
        <v>16</v>
      </c>
      <c r="G978" s="2">
        <v>162</v>
      </c>
      <c r="H978" t="s">
        <v>106</v>
      </c>
      <c r="I978" s="19">
        <v>7.1</v>
      </c>
      <c r="J978">
        <v>750</v>
      </c>
      <c r="K978" s="2">
        <f t="shared" si="13"/>
        <v>187.79342723004694</v>
      </c>
      <c r="L978" s="2"/>
      <c r="M978" s="9"/>
      <c r="N978" s="9"/>
      <c r="O978" s="9"/>
      <c r="P978" s="9"/>
      <c r="Q978" s="2"/>
      <c r="R978" s="2"/>
      <c r="S978" s="2"/>
      <c r="T978" s="2"/>
      <c r="U978" s="2"/>
      <c r="V978" s="2"/>
      <c r="W978" s="2"/>
      <c r="X978" s="9"/>
      <c r="Y978" s="9"/>
      <c r="Z978" s="9"/>
      <c r="AA978" s="9"/>
      <c r="AB978" s="9"/>
      <c r="AC978" s="2"/>
      <c r="AD978" s="9"/>
      <c r="AE978" s="9"/>
      <c r="AF978" s="2"/>
      <c r="AG978" s="9"/>
      <c r="AH978" s="9"/>
      <c r="AI978" s="9"/>
      <c r="AJ978" s="9"/>
      <c r="AK978" s="9"/>
      <c r="AL978" s="9"/>
      <c r="AM978" s="15"/>
      <c r="AN978" s="9"/>
      <c r="AO978" s="9"/>
      <c r="AP978" s="9"/>
      <c r="AQ978" s="2"/>
      <c r="AR978" s="2"/>
      <c r="AS978" s="2"/>
      <c r="AT978" s="2"/>
      <c r="AU978" s="2"/>
      <c r="AV978" s="2">
        <v>463.2924480959303</v>
      </c>
      <c r="AW978" s="2"/>
      <c r="AX978" s="9"/>
      <c r="AY978" s="2"/>
      <c r="AZ978" s="2"/>
      <c r="BA978" s="2"/>
      <c r="BB978" s="9"/>
      <c r="BC978" s="19">
        <v>36.396417286848894</v>
      </c>
      <c r="BD978" s="2">
        <v>168.6218526674526</v>
      </c>
      <c r="BE978" s="2"/>
      <c r="BF978" s="19">
        <v>7.428275447905401</v>
      </c>
      <c r="BG978" s="19"/>
      <c r="BH978" s="19"/>
      <c r="BI978" s="19"/>
      <c r="BJ978" s="19"/>
      <c r="BK978" s="19"/>
      <c r="BL978" s="19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9"/>
      <c r="BX978" s="2"/>
      <c r="BY978" s="2"/>
      <c r="BZ978" s="9"/>
      <c r="CA978" s="2"/>
      <c r="CB978" s="2"/>
      <c r="CC978" s="2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</row>
    <row r="979" spans="1:152" hidden="1" x14ac:dyDescent="0.45">
      <c r="A979" t="s">
        <v>154</v>
      </c>
      <c r="C979" s="1">
        <v>40185</v>
      </c>
      <c r="D979" s="2">
        <v>1</v>
      </c>
      <c r="E979" s="1" t="s">
        <v>198</v>
      </c>
      <c r="F979" s="6" t="s">
        <v>10</v>
      </c>
      <c r="G979" s="2">
        <v>0</v>
      </c>
      <c r="H979" t="s">
        <v>103</v>
      </c>
      <c r="I979" s="19">
        <v>8.1</v>
      </c>
      <c r="J979">
        <v>750</v>
      </c>
      <c r="K979" s="2">
        <f t="shared" si="13"/>
        <v>164.6090534979424</v>
      </c>
      <c r="L979" s="2"/>
      <c r="M979" s="9"/>
      <c r="N979" s="9"/>
      <c r="O979" s="9"/>
      <c r="P979" s="9"/>
      <c r="Q979" s="2"/>
      <c r="R979" s="2"/>
      <c r="S979" s="2"/>
      <c r="T979" s="2"/>
      <c r="U979" s="2"/>
      <c r="V979" s="2"/>
      <c r="W979" s="2"/>
      <c r="X979" s="9"/>
      <c r="Y979" s="9"/>
      <c r="Z979" s="9"/>
      <c r="AA979" s="9"/>
      <c r="AB979" s="9"/>
      <c r="AC979" s="2"/>
      <c r="AD979" s="9"/>
      <c r="AE979" s="9"/>
      <c r="AF979" s="2"/>
      <c r="AG979" s="9"/>
      <c r="AH979" s="9"/>
      <c r="AI979" s="9"/>
      <c r="AJ979" s="9"/>
      <c r="AK979" s="9"/>
      <c r="AL979" s="9"/>
      <c r="AM979" s="15"/>
      <c r="AN979" s="9"/>
      <c r="AO979" s="9"/>
      <c r="AP979" s="9"/>
      <c r="AQ979" s="2">
        <v>0</v>
      </c>
      <c r="AR979" s="2"/>
      <c r="AS979" s="2">
        <v>0</v>
      </c>
      <c r="AT979" s="2"/>
      <c r="AU979" s="2">
        <v>0</v>
      </c>
      <c r="AV979" s="2">
        <v>0</v>
      </c>
      <c r="AW979" s="2"/>
      <c r="AX979" s="9"/>
      <c r="AY979" s="2"/>
      <c r="AZ979" s="2"/>
      <c r="BA979" s="2"/>
      <c r="BB979" s="9"/>
      <c r="BC979" s="19"/>
      <c r="BD979" s="2"/>
      <c r="BE979" s="2"/>
      <c r="BF979" s="19"/>
      <c r="BG979" s="19"/>
      <c r="BH979" s="19"/>
      <c r="BI979" s="19"/>
      <c r="BJ979" s="19"/>
      <c r="BK979" s="19"/>
      <c r="BL979" s="19"/>
      <c r="BM979" s="2">
        <v>0</v>
      </c>
      <c r="BN979" s="2">
        <v>0</v>
      </c>
      <c r="BO979" s="2">
        <v>0</v>
      </c>
      <c r="BP979" s="2">
        <v>0</v>
      </c>
      <c r="BQ979" s="2"/>
      <c r="BR979" s="2"/>
      <c r="BS979" s="2"/>
      <c r="BT979" s="2"/>
      <c r="BU979" s="2">
        <v>0</v>
      </c>
      <c r="BV979" s="2"/>
      <c r="BW979" s="9"/>
      <c r="BX979" s="2"/>
      <c r="BY979" s="2"/>
      <c r="BZ979" s="9"/>
      <c r="CA979" s="2"/>
      <c r="CB979" s="2"/>
      <c r="CC979" s="2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</row>
    <row r="980" spans="1:152" hidden="1" x14ac:dyDescent="0.45">
      <c r="A980" t="s">
        <v>154</v>
      </c>
      <c r="C980" s="1">
        <v>40210</v>
      </c>
      <c r="D980" s="2"/>
      <c r="E980" s="1"/>
      <c r="G980" s="2">
        <v>25</v>
      </c>
      <c r="H980" t="s">
        <v>103</v>
      </c>
      <c r="I980" s="19">
        <v>8.1</v>
      </c>
      <c r="J980">
        <v>750</v>
      </c>
      <c r="K980" s="2">
        <f t="shared" si="13"/>
        <v>164.6090534979424</v>
      </c>
      <c r="L980" s="2"/>
      <c r="M980" s="9"/>
      <c r="N980" s="19">
        <v>7.4</v>
      </c>
      <c r="O980" s="19"/>
      <c r="P980" s="19"/>
      <c r="Q980" s="2"/>
      <c r="R980" s="2"/>
      <c r="S980" s="2"/>
      <c r="T980" s="2"/>
      <c r="U980" s="2"/>
      <c r="V980" s="2"/>
      <c r="W980" s="2"/>
      <c r="X980" s="9"/>
      <c r="Y980" s="9"/>
      <c r="Z980" s="9"/>
      <c r="AA980" s="9"/>
      <c r="AB980" s="9"/>
      <c r="AC980" s="2"/>
      <c r="AD980" s="9"/>
      <c r="AE980" s="9"/>
      <c r="AF980" s="2"/>
      <c r="AG980" s="9"/>
      <c r="AH980" s="9"/>
      <c r="AI980" s="9"/>
      <c r="AJ980" s="9"/>
      <c r="AK980" s="9"/>
      <c r="AL980" s="9"/>
      <c r="AM980" s="15"/>
      <c r="AN980" s="9"/>
      <c r="AO980" s="9"/>
      <c r="AP980" s="9"/>
      <c r="AQ980" s="2"/>
      <c r="AR980" s="2"/>
      <c r="AS980" s="2"/>
      <c r="AT980" s="2"/>
      <c r="AU980" s="2"/>
      <c r="AV980" s="2"/>
      <c r="AW980" s="2"/>
      <c r="AX980" s="9"/>
      <c r="AY980" s="2"/>
      <c r="AZ980" s="2"/>
      <c r="BA980" s="2"/>
      <c r="BB980" s="9"/>
      <c r="BC980" s="19"/>
      <c r="BD980" s="2"/>
      <c r="BE980" s="2"/>
      <c r="BF980" s="19"/>
      <c r="BG980" s="19"/>
      <c r="BH980" s="19"/>
      <c r="BI980" s="19"/>
      <c r="BJ980" s="19"/>
      <c r="BK980" s="19"/>
      <c r="BL980" s="19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9"/>
      <c r="BX980" s="2"/>
      <c r="BY980" s="2"/>
      <c r="BZ980" s="9"/>
      <c r="CA980" s="2"/>
      <c r="CB980" s="2"/>
      <c r="CC980" s="2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</row>
    <row r="981" spans="1:152" hidden="1" x14ac:dyDescent="0.45">
      <c r="A981" t="s">
        <v>154</v>
      </c>
      <c r="C981" s="1">
        <v>40211</v>
      </c>
      <c r="D981" s="2"/>
      <c r="E981" s="1"/>
      <c r="F981" s="6"/>
      <c r="G981" s="2">
        <v>26</v>
      </c>
      <c r="H981" t="s">
        <v>103</v>
      </c>
      <c r="I981" s="19">
        <v>8.1</v>
      </c>
      <c r="J981">
        <v>750</v>
      </c>
      <c r="K981" s="2">
        <f t="shared" si="13"/>
        <v>164.6090534979424</v>
      </c>
      <c r="L981" s="2"/>
      <c r="M981" s="9"/>
      <c r="N981" s="9"/>
      <c r="O981" s="9"/>
      <c r="P981" s="9"/>
      <c r="Q981" s="2"/>
      <c r="R981" s="2"/>
      <c r="S981" s="2"/>
      <c r="T981" s="2"/>
      <c r="U981" s="2"/>
      <c r="V981" s="2"/>
      <c r="W981" s="2"/>
      <c r="X981" s="9"/>
      <c r="Y981" s="9"/>
      <c r="Z981" s="9"/>
      <c r="AA981" s="9"/>
      <c r="AB981" s="9"/>
      <c r="AC981" s="2"/>
      <c r="AD981" s="9"/>
      <c r="AE981" s="9"/>
      <c r="AF981" s="2"/>
      <c r="AG981" s="9">
        <v>0.235925</v>
      </c>
      <c r="AH981" s="9"/>
      <c r="AI981" s="9"/>
      <c r="AJ981" s="9"/>
      <c r="AK981" s="9"/>
      <c r="AL981" s="9"/>
      <c r="AM981" s="15"/>
      <c r="AN981" s="9"/>
      <c r="AO981" s="9"/>
      <c r="AP981" s="9"/>
      <c r="AQ981" s="2">
        <v>0</v>
      </c>
      <c r="AR981" s="2"/>
      <c r="AS981" s="2">
        <v>0</v>
      </c>
      <c r="AT981" s="2"/>
      <c r="AU981" s="2">
        <v>0</v>
      </c>
      <c r="AV981" s="2">
        <v>0</v>
      </c>
      <c r="AW981" s="2"/>
      <c r="AX981" s="9"/>
      <c r="AY981" s="2"/>
      <c r="AZ981" s="2"/>
      <c r="BA981" s="2"/>
      <c r="BB981" s="9"/>
      <c r="BC981" s="19"/>
      <c r="BD981" s="2"/>
      <c r="BE981" s="2"/>
      <c r="BF981" s="19"/>
      <c r="BG981" s="19"/>
      <c r="BH981" s="19"/>
      <c r="BI981" s="19"/>
      <c r="BJ981" s="19"/>
      <c r="BK981" s="19"/>
      <c r="BL981" s="19"/>
      <c r="BM981" s="2">
        <v>0</v>
      </c>
      <c r="BN981" s="2">
        <v>0</v>
      </c>
      <c r="BO981" s="2">
        <v>0</v>
      </c>
      <c r="BP981" s="2">
        <v>0</v>
      </c>
      <c r="BQ981" s="2"/>
      <c r="BR981" s="2"/>
      <c r="BS981" s="2"/>
      <c r="BT981" s="2"/>
      <c r="BU981" s="2">
        <v>0</v>
      </c>
      <c r="BV981" s="2"/>
      <c r="BW981" s="9"/>
      <c r="BX981" s="2"/>
      <c r="BY981" s="2"/>
      <c r="BZ981" s="9"/>
      <c r="CA981" s="2"/>
      <c r="CB981" s="2"/>
      <c r="CC981" s="2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</row>
    <row r="982" spans="1:152" hidden="1" x14ac:dyDescent="0.45">
      <c r="A982" t="s">
        <v>154</v>
      </c>
      <c r="C982" s="1">
        <v>40212</v>
      </c>
      <c r="D982" s="2">
        <v>4</v>
      </c>
      <c r="E982" t="s">
        <v>199</v>
      </c>
      <c r="F982" t="s">
        <v>12</v>
      </c>
      <c r="G982" s="2">
        <v>27</v>
      </c>
      <c r="H982" t="s">
        <v>103</v>
      </c>
      <c r="I982" s="19">
        <v>8.1</v>
      </c>
      <c r="J982">
        <v>750</v>
      </c>
      <c r="K982" s="2">
        <f t="shared" si="13"/>
        <v>164.6090534979424</v>
      </c>
      <c r="L982" s="2"/>
      <c r="M982" s="9"/>
      <c r="N982" s="9"/>
      <c r="O982" s="9"/>
      <c r="P982" s="9"/>
      <c r="Q982" s="2"/>
      <c r="R982" s="2">
        <v>27</v>
      </c>
      <c r="S982" s="2"/>
      <c r="T982" s="2"/>
      <c r="U982" s="2"/>
      <c r="V982" s="2"/>
      <c r="W982" s="2"/>
      <c r="X982" s="9"/>
      <c r="Y982" s="9"/>
      <c r="Z982" s="9"/>
      <c r="AA982" s="9"/>
      <c r="AB982" s="9"/>
      <c r="AC982" s="2"/>
      <c r="AD982" s="9"/>
      <c r="AE982" s="9"/>
      <c r="AF982" s="2"/>
      <c r="AG982" s="9"/>
      <c r="AH982" s="9"/>
      <c r="AI982" s="9"/>
      <c r="AJ982" s="9"/>
      <c r="AK982" s="9"/>
      <c r="AL982" s="9"/>
      <c r="AM982" s="15"/>
      <c r="AN982" s="9"/>
      <c r="AO982" s="9"/>
      <c r="AP982" s="9"/>
      <c r="AQ982" s="2"/>
      <c r="AR982" s="2"/>
      <c r="AS982" s="2"/>
      <c r="AT982" s="2"/>
      <c r="AU982" s="2"/>
      <c r="AV982" s="2"/>
      <c r="AW982" s="2"/>
      <c r="AX982" s="9"/>
      <c r="AY982" s="2"/>
      <c r="AZ982" s="2"/>
      <c r="BA982" s="2"/>
      <c r="BB982" s="9"/>
      <c r="BC982" s="19"/>
      <c r="BD982" s="2"/>
      <c r="BE982" s="2"/>
      <c r="BF982" s="19"/>
      <c r="BG982" s="19"/>
      <c r="BH982" s="19"/>
      <c r="BI982" s="19"/>
      <c r="BJ982" s="19"/>
      <c r="BK982" s="19"/>
      <c r="BL982" s="19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9"/>
      <c r="BX982" s="2"/>
      <c r="BY982" s="2"/>
      <c r="BZ982" s="9"/>
      <c r="CA982" s="2"/>
      <c r="CB982" s="2"/>
      <c r="CC982" s="2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</row>
    <row r="983" spans="1:152" hidden="1" x14ac:dyDescent="0.45">
      <c r="A983" t="s">
        <v>154</v>
      </c>
      <c r="C983" s="1">
        <v>40217</v>
      </c>
      <c r="D983" s="2"/>
      <c r="E983" s="1"/>
      <c r="G983" s="2">
        <v>32</v>
      </c>
      <c r="H983" t="s">
        <v>103</v>
      </c>
      <c r="I983" s="19">
        <v>8.1</v>
      </c>
      <c r="J983">
        <v>750</v>
      </c>
      <c r="K983" s="2">
        <f t="shared" si="13"/>
        <v>164.6090534979424</v>
      </c>
      <c r="L983" s="2"/>
      <c r="M983" s="9"/>
      <c r="N983" s="19">
        <v>9.3000000000000007</v>
      </c>
      <c r="O983" s="19"/>
      <c r="P983" s="19"/>
      <c r="Q983" s="2"/>
      <c r="R983" s="2"/>
      <c r="S983" s="2"/>
      <c r="T983" s="2"/>
      <c r="U983" s="2"/>
      <c r="V983" s="2"/>
      <c r="W983" s="2"/>
      <c r="X983" s="9"/>
      <c r="Y983" s="9"/>
      <c r="Z983" s="9"/>
      <c r="AA983" s="9"/>
      <c r="AB983" s="9"/>
      <c r="AC983" s="2"/>
      <c r="AD983" s="9"/>
      <c r="AE983" s="9"/>
      <c r="AF983" s="2"/>
      <c r="AG983" s="9"/>
      <c r="AH983" s="9"/>
      <c r="AI983" s="9"/>
      <c r="AJ983" s="9"/>
      <c r="AK983" s="9"/>
      <c r="AL983" s="9"/>
      <c r="AM983" s="15"/>
      <c r="AN983" s="9"/>
      <c r="AO983" s="9"/>
      <c r="AP983" s="9"/>
      <c r="AQ983" s="2"/>
      <c r="AR983" s="2"/>
      <c r="AS983" s="2"/>
      <c r="AT983" s="2"/>
      <c r="AU983" s="2"/>
      <c r="AV983" s="2"/>
      <c r="AW983" s="2"/>
      <c r="AX983" s="9"/>
      <c r="AY983" s="2"/>
      <c r="AZ983" s="2"/>
      <c r="BA983" s="2"/>
      <c r="BB983" s="9"/>
      <c r="BC983" s="19"/>
      <c r="BD983" s="2"/>
      <c r="BE983" s="2"/>
      <c r="BF983" s="19"/>
      <c r="BG983" s="19"/>
      <c r="BH983" s="19"/>
      <c r="BI983" s="19"/>
      <c r="BJ983" s="19"/>
      <c r="BK983" s="19"/>
      <c r="BL983" s="19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9"/>
      <c r="BX983" s="2"/>
      <c r="BY983" s="2"/>
      <c r="BZ983" s="9"/>
      <c r="CA983" s="2"/>
      <c r="CB983" s="2"/>
      <c r="CC983" s="2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</row>
    <row r="984" spans="1:152" hidden="1" x14ac:dyDescent="0.45">
      <c r="A984" t="s">
        <v>154</v>
      </c>
      <c r="C984" s="1">
        <v>40225</v>
      </c>
      <c r="D984" s="2"/>
      <c r="E984" s="1"/>
      <c r="G984" s="2">
        <v>40</v>
      </c>
      <c r="H984" t="s">
        <v>103</v>
      </c>
      <c r="I984" s="19">
        <v>8.1</v>
      </c>
      <c r="J984">
        <v>750</v>
      </c>
      <c r="K984" s="2">
        <f t="shared" si="13"/>
        <v>164.6090534979424</v>
      </c>
      <c r="L984" s="2"/>
      <c r="M984" s="9"/>
      <c r="N984" s="19">
        <v>12.2</v>
      </c>
      <c r="O984" s="19"/>
      <c r="P984" s="19"/>
      <c r="Q984" s="2"/>
      <c r="R984" s="2"/>
      <c r="S984" s="2"/>
      <c r="T984" s="2"/>
      <c r="U984" s="2"/>
      <c r="V984" s="2"/>
      <c r="W984" s="2"/>
      <c r="X984" s="9"/>
      <c r="Y984" s="9"/>
      <c r="Z984" s="9"/>
      <c r="AA984" s="9"/>
      <c r="AB984" s="9"/>
      <c r="AC984" s="2"/>
      <c r="AD984" s="9"/>
      <c r="AE984" s="9"/>
      <c r="AF984" s="2"/>
      <c r="AG984" s="9"/>
      <c r="AH984" s="9"/>
      <c r="AI984" s="9"/>
      <c r="AJ984" s="9"/>
      <c r="AK984" s="9"/>
      <c r="AL984" s="9"/>
      <c r="AM984" s="15"/>
      <c r="AN984" s="9"/>
      <c r="AO984" s="9"/>
      <c r="AP984" s="9"/>
      <c r="AQ984" s="2"/>
      <c r="AR984" s="2"/>
      <c r="AS984" s="2"/>
      <c r="AT984" s="2"/>
      <c r="AU984" s="2"/>
      <c r="AV984" s="2"/>
      <c r="AW984" s="2"/>
      <c r="AX984" s="9"/>
      <c r="AY984" s="2"/>
      <c r="AZ984" s="2"/>
      <c r="BA984" s="2"/>
      <c r="BB984" s="9"/>
      <c r="BC984" s="19"/>
      <c r="BD984" s="2"/>
      <c r="BE984" s="2"/>
      <c r="BF984" s="19"/>
      <c r="BG984" s="19"/>
      <c r="BH984" s="19"/>
      <c r="BI984" s="19"/>
      <c r="BJ984" s="19"/>
      <c r="BK984" s="19"/>
      <c r="BL984" s="19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9"/>
      <c r="BX984" s="2"/>
      <c r="BY984" s="2"/>
      <c r="BZ984" s="9"/>
      <c r="CA984" s="2"/>
      <c r="CB984" s="2"/>
      <c r="CC984" s="2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</row>
    <row r="985" spans="1:152" hidden="1" x14ac:dyDescent="0.45">
      <c r="A985" t="s">
        <v>154</v>
      </c>
      <c r="C985" s="1">
        <v>40227</v>
      </c>
      <c r="D985" s="2"/>
      <c r="E985" s="1"/>
      <c r="F985" s="6"/>
      <c r="G985" s="2">
        <v>42</v>
      </c>
      <c r="H985" t="s">
        <v>103</v>
      </c>
      <c r="I985" s="19">
        <v>8.1</v>
      </c>
      <c r="J985">
        <v>750</v>
      </c>
      <c r="K985" s="2">
        <f t="shared" si="13"/>
        <v>164.6090534979424</v>
      </c>
      <c r="L985" s="2"/>
      <c r="M985" s="9"/>
      <c r="N985" s="9"/>
      <c r="O985" s="9"/>
      <c r="P985" s="9"/>
      <c r="Q985" s="2"/>
      <c r="R985" s="2"/>
      <c r="S985" s="2"/>
      <c r="T985" s="2"/>
      <c r="U985" s="2"/>
      <c r="V985" s="2"/>
      <c r="W985" s="2"/>
      <c r="X985" s="9"/>
      <c r="Y985" s="9"/>
      <c r="Z985" s="9"/>
      <c r="AA985" s="9"/>
      <c r="AB985" s="9"/>
      <c r="AC985" s="2">
        <v>63.231451288240521</v>
      </c>
      <c r="AD985" s="9"/>
      <c r="AE985" s="9"/>
      <c r="AF985" s="2">
        <v>76.16020895110853</v>
      </c>
      <c r="AG985" s="9">
        <v>1.6783828402608161</v>
      </c>
      <c r="AH985" s="9"/>
      <c r="AI985" s="9"/>
      <c r="AJ985" s="9"/>
      <c r="AK985" s="9"/>
      <c r="AL985" s="9"/>
      <c r="AM985" s="15">
        <f>AG985/AF985</f>
        <v>2.2037529352608044E-2</v>
      </c>
      <c r="AN985" s="9"/>
      <c r="AO985" s="9"/>
      <c r="AP985" s="9"/>
      <c r="AQ985" s="2">
        <v>6.8668941916895658</v>
      </c>
      <c r="AR985" s="2"/>
      <c r="AS985" s="2">
        <v>0</v>
      </c>
      <c r="AT985" s="2"/>
      <c r="AU985" s="2">
        <v>0</v>
      </c>
      <c r="AV985" s="2">
        <v>0</v>
      </c>
      <c r="AW985" s="2">
        <v>6.8668941916895658</v>
      </c>
      <c r="AX985" s="9"/>
      <c r="AY985" s="2"/>
      <c r="AZ985" s="2">
        <f>AC985+AF985+AW985</f>
        <v>146.25855443103862</v>
      </c>
      <c r="BA985" s="2"/>
      <c r="BB985" s="9">
        <f>AW985/AZ985</f>
        <v>4.6950376464491371E-2</v>
      </c>
      <c r="BC985" s="19"/>
      <c r="BD985" s="2"/>
      <c r="BE985" s="2"/>
      <c r="BF985" s="19"/>
      <c r="BG985" s="19"/>
      <c r="BH985" s="19"/>
      <c r="BI985" s="19"/>
      <c r="BJ985" s="9">
        <f>AC985/AZ985</f>
        <v>0.43232651610852857</v>
      </c>
      <c r="BK985" s="9">
        <f>AF985/AZ985</f>
        <v>0.52072310742698003</v>
      </c>
      <c r="BL985" s="9">
        <f>AW985/AZ985</f>
        <v>4.6950376464491371E-2</v>
      </c>
      <c r="BM985" s="2">
        <v>142.50657353333654</v>
      </c>
      <c r="BN985" s="2">
        <v>142.50657353333654</v>
      </c>
      <c r="BO985" s="2">
        <v>0</v>
      </c>
      <c r="BP985" s="2">
        <v>0</v>
      </c>
      <c r="BQ985" s="2"/>
      <c r="BR985" s="2"/>
      <c r="BS985" s="2"/>
      <c r="BT985" s="2"/>
      <c r="BU985" s="2">
        <v>0</v>
      </c>
      <c r="BV985" s="2"/>
      <c r="BW985" s="9"/>
      <c r="BX985" s="2"/>
      <c r="BY985" s="2"/>
      <c r="BZ985" s="9"/>
      <c r="CA985" s="2"/>
      <c r="CB985" s="2"/>
      <c r="CC985" s="2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</row>
    <row r="986" spans="1:152" hidden="1" x14ac:dyDescent="0.45">
      <c r="A986" t="s">
        <v>154</v>
      </c>
      <c r="C986" s="1">
        <v>40231</v>
      </c>
      <c r="D986" s="2"/>
      <c r="E986" s="1"/>
      <c r="G986" s="2">
        <v>46</v>
      </c>
      <c r="H986" t="s">
        <v>103</v>
      </c>
      <c r="I986" s="19">
        <v>8.1</v>
      </c>
      <c r="J986">
        <v>750</v>
      </c>
      <c r="K986" s="2">
        <f t="shared" si="13"/>
        <v>164.6090534979424</v>
      </c>
      <c r="L986" s="2"/>
      <c r="M986" s="9"/>
      <c r="N986" s="19">
        <v>14.1</v>
      </c>
      <c r="O986" s="19"/>
      <c r="P986" s="19"/>
      <c r="Q986" s="2"/>
      <c r="R986" s="2"/>
      <c r="S986" s="2"/>
      <c r="T986" s="2"/>
      <c r="U986" s="2"/>
      <c r="V986" s="2"/>
      <c r="W986" s="2"/>
      <c r="X986" s="9"/>
      <c r="Y986" s="9"/>
      <c r="Z986" s="9"/>
      <c r="AA986" s="9"/>
      <c r="AB986" s="9"/>
      <c r="AC986" s="2"/>
      <c r="AD986" s="9"/>
      <c r="AE986" s="9"/>
      <c r="AF986" s="2"/>
      <c r="AG986" s="9"/>
      <c r="AH986" s="9"/>
      <c r="AI986" s="9"/>
      <c r="AJ986" s="9"/>
      <c r="AK986" s="9"/>
      <c r="AL986" s="9"/>
      <c r="AM986" s="15"/>
      <c r="AN986" s="9"/>
      <c r="AO986" s="9"/>
      <c r="AP986" s="9"/>
      <c r="AQ986" s="2"/>
      <c r="AR986" s="2"/>
      <c r="AS986" s="2"/>
      <c r="AT986" s="2"/>
      <c r="AU986" s="2"/>
      <c r="AV986" s="2"/>
      <c r="AW986" s="2"/>
      <c r="AX986" s="9"/>
      <c r="AY986" s="2"/>
      <c r="AZ986" s="2"/>
      <c r="BA986" s="2"/>
      <c r="BB986" s="9"/>
      <c r="BC986" s="19"/>
      <c r="BD986" s="2"/>
      <c r="BE986" s="2"/>
      <c r="BF986" s="19"/>
      <c r="BG986" s="19"/>
      <c r="BH986" s="19"/>
      <c r="BI986" s="19"/>
      <c r="BJ986" s="19"/>
      <c r="BK986" s="19"/>
      <c r="BL986" s="19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9"/>
      <c r="BX986" s="2"/>
      <c r="BY986" s="2"/>
      <c r="BZ986" s="9"/>
      <c r="CA986" s="2"/>
      <c r="CB986" s="2"/>
      <c r="CC986" s="2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</row>
    <row r="987" spans="1:152" hidden="1" x14ac:dyDescent="0.45">
      <c r="A987" t="s">
        <v>154</v>
      </c>
      <c r="C987" s="1">
        <v>40233</v>
      </c>
      <c r="D987" s="2"/>
      <c r="E987" s="1"/>
      <c r="F987" s="6"/>
      <c r="G987" s="2">
        <v>48</v>
      </c>
      <c r="H987" t="s">
        <v>103</v>
      </c>
      <c r="I987" s="19">
        <v>8.1</v>
      </c>
      <c r="J987">
        <v>750</v>
      </c>
      <c r="K987" s="2">
        <f t="shared" ref="K987:K1050" si="14">1000000/I987/J987</f>
        <v>164.6090534979424</v>
      </c>
      <c r="L987" s="2"/>
      <c r="M987" s="9"/>
      <c r="N987" s="9"/>
      <c r="O987" s="9"/>
      <c r="P987" s="9"/>
      <c r="Q987" s="2"/>
      <c r="R987" s="2"/>
      <c r="S987" s="2"/>
      <c r="T987" s="2"/>
      <c r="U987" s="2"/>
      <c r="V987" s="2"/>
      <c r="W987" s="2"/>
      <c r="X987" s="9"/>
      <c r="Y987" s="9"/>
      <c r="Z987" s="9"/>
      <c r="AA987" s="9"/>
      <c r="AB987" s="9"/>
      <c r="AC987" s="2">
        <v>141.27916739090296</v>
      </c>
      <c r="AD987" s="9"/>
      <c r="AE987" s="9"/>
      <c r="AF987" s="2">
        <v>154.39183769936244</v>
      </c>
      <c r="AG987" s="9">
        <v>1.827268983273123</v>
      </c>
      <c r="AH987" s="9"/>
      <c r="AI987" s="9"/>
      <c r="AJ987" s="9"/>
      <c r="AK987" s="9"/>
      <c r="AL987" s="9"/>
      <c r="AM987" s="15">
        <f>AG987/AF987</f>
        <v>1.183526934131874E-2</v>
      </c>
      <c r="AN987" s="9"/>
      <c r="AO987" s="9"/>
      <c r="AP987" s="9"/>
      <c r="AQ987" s="2">
        <v>16.715929851076751</v>
      </c>
      <c r="AR987" s="2"/>
      <c r="AS987" s="2">
        <v>0</v>
      </c>
      <c r="AT987" s="2"/>
      <c r="AU987" s="2">
        <v>0</v>
      </c>
      <c r="AV987" s="2">
        <v>0</v>
      </c>
      <c r="AW987" s="2">
        <v>16.715929851076751</v>
      </c>
      <c r="AX987" s="9"/>
      <c r="AY987" s="2"/>
      <c r="AZ987" s="2">
        <f>AC987+AF987+AW987</f>
        <v>312.38693494134213</v>
      </c>
      <c r="BA987" s="2"/>
      <c r="BB987" s="9">
        <f>AW987/AZ987</f>
        <v>5.3510336001137672E-2</v>
      </c>
      <c r="BC987" s="19"/>
      <c r="BD987" s="2"/>
      <c r="BE987" s="2"/>
      <c r="BF987" s="19"/>
      <c r="BG987" s="19"/>
      <c r="BH987" s="19"/>
      <c r="BI987" s="19"/>
      <c r="BJ987" s="9">
        <f>AC987/AZ987</f>
        <v>0.45225696592410752</v>
      </c>
      <c r="BK987" s="9">
        <f>AF987/AZ987</f>
        <v>0.49423269807475489</v>
      </c>
      <c r="BL987" s="9">
        <f>AW987/AZ987</f>
        <v>5.3510336001137672E-2</v>
      </c>
      <c r="BM987" s="2">
        <v>154.92441018749642</v>
      </c>
      <c r="BN987" s="2">
        <v>154.92441018749642</v>
      </c>
      <c r="BO987" s="2">
        <v>0</v>
      </c>
      <c r="BP987" s="2">
        <v>0</v>
      </c>
      <c r="BQ987" s="2"/>
      <c r="BR987" s="2"/>
      <c r="BS987" s="2"/>
      <c r="BT987" s="2"/>
      <c r="BU987" s="2">
        <v>0</v>
      </c>
      <c r="BV987" s="2"/>
      <c r="BW987" s="9"/>
      <c r="BX987" s="2"/>
      <c r="BY987" s="2"/>
      <c r="BZ987" s="9"/>
      <c r="CA987" s="2"/>
      <c r="CB987" s="2"/>
      <c r="CC987" s="2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</row>
    <row r="988" spans="1:152" hidden="1" x14ac:dyDescent="0.45">
      <c r="A988" t="s">
        <v>154</v>
      </c>
      <c r="C988" s="1">
        <v>40234</v>
      </c>
      <c r="D988" s="2">
        <v>4</v>
      </c>
      <c r="E988" t="s">
        <v>195</v>
      </c>
      <c r="F988" t="s">
        <v>13</v>
      </c>
      <c r="G988" s="2">
        <v>49</v>
      </c>
      <c r="H988" t="s">
        <v>103</v>
      </c>
      <c r="I988" s="19">
        <v>8.1</v>
      </c>
      <c r="J988">
        <v>750</v>
      </c>
      <c r="K988" s="2">
        <f t="shared" si="14"/>
        <v>164.6090534979424</v>
      </c>
      <c r="L988" s="2"/>
      <c r="M988" s="9"/>
      <c r="N988" s="9"/>
      <c r="O988" s="9"/>
      <c r="P988" s="9"/>
      <c r="Q988" s="2"/>
      <c r="R988" s="2"/>
      <c r="S988" s="2">
        <v>49</v>
      </c>
      <c r="T988" s="2"/>
      <c r="U988" s="2"/>
      <c r="V988" s="2"/>
      <c r="W988" s="2"/>
      <c r="X988" s="9"/>
      <c r="Y988" s="9"/>
      <c r="Z988" s="9"/>
      <c r="AA988" s="9"/>
      <c r="AB988" s="9"/>
      <c r="AC988" s="2"/>
      <c r="AD988" s="9"/>
      <c r="AE988" s="9"/>
      <c r="AF988" s="2"/>
      <c r="AG988" s="9"/>
      <c r="AH988" s="9"/>
      <c r="AI988" s="9"/>
      <c r="AJ988" s="9"/>
      <c r="AK988" s="9"/>
      <c r="AL988" s="9"/>
      <c r="AM988" s="15"/>
      <c r="AN988" s="9"/>
      <c r="AO988" s="9"/>
      <c r="AP988" s="9"/>
      <c r="AQ988" s="2"/>
      <c r="AR988" s="2"/>
      <c r="AS988" s="2"/>
      <c r="AT988" s="2"/>
      <c r="AU988" s="2"/>
      <c r="AV988" s="2"/>
      <c r="AW988" s="2"/>
      <c r="AX988" s="9"/>
      <c r="AY988" s="2"/>
      <c r="AZ988" s="2"/>
      <c r="BA988" s="2"/>
      <c r="BB988" s="9"/>
      <c r="BC988" s="19"/>
      <c r="BD988" s="2"/>
      <c r="BE988" s="2"/>
      <c r="BF988" s="19"/>
      <c r="BG988" s="19"/>
      <c r="BH988" s="19"/>
      <c r="BI988" s="19"/>
      <c r="BJ988" s="19"/>
      <c r="BK988" s="19"/>
      <c r="BL988" s="19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9"/>
      <c r="BX988" s="2"/>
      <c r="BY988" s="2"/>
      <c r="BZ988" s="9"/>
      <c r="CA988" s="2"/>
      <c r="CB988" s="2"/>
      <c r="CC988" s="2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</row>
    <row r="989" spans="1:152" hidden="1" x14ac:dyDescent="0.45">
      <c r="A989" t="s">
        <v>154</v>
      </c>
      <c r="C989" s="1">
        <v>40240</v>
      </c>
      <c r="D989" s="2"/>
      <c r="E989" s="1"/>
      <c r="G989" s="2">
        <v>55</v>
      </c>
      <c r="H989" t="s">
        <v>103</v>
      </c>
      <c r="I989" s="19">
        <v>8.1</v>
      </c>
      <c r="J989">
        <v>750</v>
      </c>
      <c r="K989" s="2">
        <f t="shared" si="14"/>
        <v>164.6090534979424</v>
      </c>
      <c r="L989" s="2"/>
      <c r="M989" s="9"/>
      <c r="N989" s="19">
        <v>16.95</v>
      </c>
      <c r="O989" s="19"/>
      <c r="P989" s="19"/>
      <c r="Q989" s="2"/>
      <c r="R989" s="2"/>
      <c r="S989" s="2"/>
      <c r="T989" s="2"/>
      <c r="U989" s="2"/>
      <c r="V989" s="2"/>
      <c r="W989" s="2"/>
      <c r="X989" s="9"/>
      <c r="Y989" s="9"/>
      <c r="Z989" s="9"/>
      <c r="AA989" s="9"/>
      <c r="AB989" s="9"/>
      <c r="AC989" s="2"/>
      <c r="AD989" s="9"/>
      <c r="AE989" s="9"/>
      <c r="AF989" s="2"/>
      <c r="AG989" s="9"/>
      <c r="AH989" s="9"/>
      <c r="AI989" s="9"/>
      <c r="AJ989" s="9"/>
      <c r="AK989" s="9"/>
      <c r="AL989" s="9"/>
      <c r="AM989" s="15"/>
      <c r="AN989" s="9"/>
      <c r="AO989" s="9"/>
      <c r="AP989" s="9"/>
      <c r="AQ989" s="2"/>
      <c r="AR989" s="2"/>
      <c r="AS989" s="2"/>
      <c r="AT989" s="2"/>
      <c r="AU989" s="2"/>
      <c r="AV989" s="2"/>
      <c r="AW989" s="2"/>
      <c r="AX989" s="9"/>
      <c r="AY989" s="2"/>
      <c r="AZ989" s="2"/>
      <c r="BA989" s="2"/>
      <c r="BB989" s="9"/>
      <c r="BC989" s="19"/>
      <c r="BD989" s="2"/>
      <c r="BE989" s="2"/>
      <c r="BF989" s="19"/>
      <c r="BG989" s="19"/>
      <c r="BH989" s="19"/>
      <c r="BI989" s="19"/>
      <c r="BJ989" s="19"/>
      <c r="BK989" s="19"/>
      <c r="BL989" s="19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9"/>
      <c r="BX989" s="2"/>
      <c r="BY989" s="2"/>
      <c r="BZ989" s="9"/>
      <c r="CA989" s="2"/>
      <c r="CB989" s="2"/>
      <c r="CC989" s="2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</row>
    <row r="990" spans="1:152" hidden="1" x14ac:dyDescent="0.45">
      <c r="A990" t="s">
        <v>154</v>
      </c>
      <c r="C990" s="1">
        <v>40245</v>
      </c>
      <c r="D990" s="2"/>
      <c r="E990" s="1"/>
      <c r="G990" s="2">
        <v>60</v>
      </c>
      <c r="H990" t="s">
        <v>103</v>
      </c>
      <c r="I990" s="19">
        <v>8.1</v>
      </c>
      <c r="J990">
        <v>750</v>
      </c>
      <c r="K990" s="2">
        <f t="shared" si="14"/>
        <v>164.6090534979424</v>
      </c>
      <c r="L990" s="2"/>
      <c r="M990" s="9"/>
      <c r="N990" s="9"/>
      <c r="O990" s="9"/>
      <c r="P990" s="9"/>
      <c r="Q990" s="2"/>
      <c r="R990" s="2"/>
      <c r="S990" s="2"/>
      <c r="T990" s="2"/>
      <c r="U990" s="2"/>
      <c r="V990" s="2"/>
      <c r="W990" s="2"/>
      <c r="X990" s="9"/>
      <c r="Y990" s="9"/>
      <c r="Z990" s="9"/>
      <c r="AA990" s="9"/>
      <c r="AB990" s="9"/>
      <c r="AC990" s="2"/>
      <c r="AD990" s="9"/>
      <c r="AE990" s="9"/>
      <c r="AF990" s="2"/>
      <c r="AG990" s="9"/>
      <c r="AH990" s="9"/>
      <c r="AI990" s="9"/>
      <c r="AJ990" s="9"/>
      <c r="AK990" s="9"/>
      <c r="AL990" s="9"/>
      <c r="AM990" s="15"/>
      <c r="AN990" s="9"/>
      <c r="AO990" s="9"/>
      <c r="AP990" s="9"/>
      <c r="AQ990" s="2"/>
      <c r="AR990" s="2"/>
      <c r="AS990" s="2"/>
      <c r="AT990" s="2"/>
      <c r="AU990" s="2"/>
      <c r="AV990" s="2"/>
      <c r="AW990" s="2"/>
      <c r="AX990" s="9"/>
      <c r="AY990" s="2"/>
      <c r="AZ990" s="2"/>
      <c r="BA990" s="2"/>
      <c r="BB990" s="9"/>
      <c r="BC990" s="19"/>
      <c r="BD990" s="2"/>
      <c r="BE990" s="2"/>
      <c r="BF990" s="19"/>
      <c r="BG990" s="19"/>
      <c r="BH990" s="19"/>
      <c r="BI990" s="19"/>
      <c r="BJ990" s="19"/>
      <c r="BK990" s="19"/>
      <c r="BL990" s="19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9"/>
      <c r="BX990" s="2"/>
      <c r="BY990" s="2"/>
      <c r="BZ990" s="9"/>
      <c r="CA990" s="2"/>
      <c r="CB990" s="2"/>
      <c r="CC990" s="2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</row>
    <row r="991" spans="1:152" hidden="1" x14ac:dyDescent="0.45">
      <c r="A991" t="s">
        <v>154</v>
      </c>
      <c r="C991" s="1">
        <v>40248</v>
      </c>
      <c r="D991" s="2"/>
      <c r="E991" s="1"/>
      <c r="F991" s="6"/>
      <c r="G991" s="2">
        <v>63</v>
      </c>
      <c r="H991" t="s">
        <v>103</v>
      </c>
      <c r="I991" s="19">
        <v>8.1</v>
      </c>
      <c r="J991">
        <v>750</v>
      </c>
      <c r="K991" s="2">
        <f t="shared" si="14"/>
        <v>164.6090534979424</v>
      </c>
      <c r="L991" s="2"/>
      <c r="M991" s="9"/>
      <c r="N991" s="9"/>
      <c r="O991" s="9"/>
      <c r="P991" s="9"/>
      <c r="Q991" s="2"/>
      <c r="R991" s="2"/>
      <c r="S991" s="2"/>
      <c r="T991" s="2"/>
      <c r="U991" s="2"/>
      <c r="V991" s="2"/>
      <c r="W991" s="2"/>
      <c r="X991" s="9"/>
      <c r="Y991" s="9"/>
      <c r="Z991" s="9"/>
      <c r="AA991" s="9"/>
      <c r="AB991" s="9"/>
      <c r="AC991" s="2">
        <v>228.66783959174751</v>
      </c>
      <c r="AD991" s="9"/>
      <c r="AE991" s="9"/>
      <c r="AF991" s="2">
        <v>194.56145035434179</v>
      </c>
      <c r="AG991" s="9">
        <v>3.3662377079119428</v>
      </c>
      <c r="AH991" s="9"/>
      <c r="AI991" s="9"/>
      <c r="AJ991" s="9"/>
      <c r="AK991" s="9"/>
      <c r="AL991" s="9"/>
      <c r="AM991" s="15">
        <f>AG991/AF991</f>
        <v>1.7301668453751955E-2</v>
      </c>
      <c r="AN991" s="9"/>
      <c r="AO991" s="9"/>
      <c r="AP991" s="9"/>
      <c r="AQ991" s="2">
        <v>12.594981228679874</v>
      </c>
      <c r="AR991" s="2"/>
      <c r="AS991" s="2">
        <v>20.699943978338645</v>
      </c>
      <c r="AT991" s="2"/>
      <c r="AU991" s="2">
        <v>0</v>
      </c>
      <c r="AV991" s="2">
        <v>0</v>
      </c>
      <c r="AW991" s="2">
        <v>33.294925207018515</v>
      </c>
      <c r="AX991" s="9"/>
      <c r="AY991" s="2"/>
      <c r="AZ991" s="2">
        <f>AC991+AF991+AW991</f>
        <v>456.52421515310783</v>
      </c>
      <c r="BA991" s="2"/>
      <c r="BB991" s="9">
        <f>AW991/AZ991</f>
        <v>7.2931345374203552E-2</v>
      </c>
      <c r="BC991" s="19"/>
      <c r="BD991" s="2"/>
      <c r="BE991" s="2"/>
      <c r="BF991" s="19"/>
      <c r="BG991" s="19"/>
      <c r="BH991" s="19"/>
      <c r="BI991" s="19"/>
      <c r="BJ991" s="9">
        <f>AC991/AZ991</f>
        <v>0.50088874149875606</v>
      </c>
      <c r="BK991" s="9">
        <f>AF991/AZ991</f>
        <v>0.4261799131270404</v>
      </c>
      <c r="BL991" s="9">
        <f>AW991/AZ991</f>
        <v>7.2931345374203552E-2</v>
      </c>
      <c r="BM991" s="2">
        <v>194.85359680379352</v>
      </c>
      <c r="BN991" s="2">
        <v>142.2755830981886</v>
      </c>
      <c r="BO991" s="2">
        <v>52.57801370560491</v>
      </c>
      <c r="BP991" s="2">
        <v>0</v>
      </c>
      <c r="BQ991" s="2"/>
      <c r="BR991" s="2"/>
      <c r="BS991" s="2"/>
      <c r="BT991" s="2"/>
      <c r="BU991" s="2">
        <v>0</v>
      </c>
      <c r="BV991" s="2"/>
      <c r="BW991" s="9"/>
      <c r="BX991" s="2"/>
      <c r="BY991" s="2"/>
      <c r="BZ991" s="9"/>
      <c r="CA991" s="2"/>
      <c r="CB991" s="2"/>
      <c r="CC991" s="2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</row>
    <row r="992" spans="1:152" hidden="1" x14ac:dyDescent="0.45">
      <c r="A992" t="s">
        <v>154</v>
      </c>
      <c r="C992" s="1">
        <v>40252</v>
      </c>
      <c r="D992" s="2"/>
      <c r="E992" s="1"/>
      <c r="G992" s="2">
        <v>67</v>
      </c>
      <c r="H992" t="s">
        <v>103</v>
      </c>
      <c r="I992" s="19">
        <v>8.1</v>
      </c>
      <c r="J992">
        <v>750</v>
      </c>
      <c r="K992" s="2">
        <f t="shared" si="14"/>
        <v>164.6090534979424</v>
      </c>
      <c r="L992" s="2"/>
      <c r="M992" s="9"/>
      <c r="N992" s="19">
        <v>20.85</v>
      </c>
      <c r="O992" s="19"/>
      <c r="P992" s="19"/>
      <c r="Q992" s="2"/>
      <c r="R992" s="2"/>
      <c r="S992" s="2"/>
      <c r="T992" s="2"/>
      <c r="U992" s="2"/>
      <c r="V992" s="2"/>
      <c r="W992" s="2"/>
      <c r="X992" s="9"/>
      <c r="Y992" s="9"/>
      <c r="Z992" s="9"/>
      <c r="AA992" s="9"/>
      <c r="AB992" s="9"/>
      <c r="AC992" s="2"/>
      <c r="AD992" s="9"/>
      <c r="AE992" s="9"/>
      <c r="AF992" s="2"/>
      <c r="AG992" s="9"/>
      <c r="AH992" s="9"/>
      <c r="AI992" s="9"/>
      <c r="AJ992" s="9"/>
      <c r="AK992" s="9"/>
      <c r="AL992" s="9"/>
      <c r="AM992" s="15"/>
      <c r="AN992" s="9"/>
      <c r="AO992" s="9"/>
      <c r="AP992" s="9"/>
      <c r="AQ992" s="2"/>
      <c r="AR992" s="2"/>
      <c r="AS992" s="2"/>
      <c r="AT992" s="2"/>
      <c r="AU992" s="2"/>
      <c r="AV992" s="2"/>
      <c r="AW992" s="2"/>
      <c r="AX992" s="9"/>
      <c r="AY992" s="2"/>
      <c r="AZ992" s="2"/>
      <c r="BA992" s="2"/>
      <c r="BB992" s="9"/>
      <c r="BC992" s="19"/>
      <c r="BD992" s="2"/>
      <c r="BE992" s="2"/>
      <c r="BF992" s="19"/>
      <c r="BG992" s="19"/>
      <c r="BH992" s="19"/>
      <c r="BI992" s="19"/>
      <c r="BJ992" s="19"/>
      <c r="BK992" s="19"/>
      <c r="BL992" s="19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9"/>
      <c r="BX992" s="2"/>
      <c r="BY992" s="2"/>
      <c r="BZ992" s="9"/>
      <c r="CA992" s="2"/>
      <c r="CB992" s="2"/>
      <c r="CC992" s="2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</row>
    <row r="993" spans="1:152" hidden="1" x14ac:dyDescent="0.45">
      <c r="A993" t="s">
        <v>154</v>
      </c>
      <c r="C993" s="1">
        <v>40259</v>
      </c>
      <c r="D993" s="2"/>
      <c r="E993" s="1"/>
      <c r="G993" s="2">
        <v>74</v>
      </c>
      <c r="H993" t="s">
        <v>103</v>
      </c>
      <c r="I993" s="19">
        <v>8.1</v>
      </c>
      <c r="J993">
        <v>750</v>
      </c>
      <c r="K993" s="2">
        <f t="shared" si="14"/>
        <v>164.6090534979424</v>
      </c>
      <c r="L993" s="2"/>
      <c r="M993" s="9"/>
      <c r="N993" s="19">
        <v>21.15</v>
      </c>
      <c r="O993" s="19"/>
      <c r="P993" s="19"/>
      <c r="Q993" s="2"/>
      <c r="R993" s="2"/>
      <c r="S993" s="2"/>
      <c r="T993" s="2"/>
      <c r="U993" s="2"/>
      <c r="V993" s="2"/>
      <c r="W993" s="2"/>
      <c r="X993" s="9"/>
      <c r="Y993" s="9"/>
      <c r="Z993" s="9"/>
      <c r="AA993" s="9"/>
      <c r="AB993" s="9"/>
      <c r="AC993" s="2"/>
      <c r="AD993" s="9"/>
      <c r="AE993" s="9"/>
      <c r="AF993" s="2"/>
      <c r="AG993" s="9"/>
      <c r="AH993" s="9"/>
      <c r="AI993" s="9"/>
      <c r="AJ993" s="9"/>
      <c r="AK993" s="9"/>
      <c r="AL993" s="9"/>
      <c r="AM993" s="15"/>
      <c r="AN993" s="9"/>
      <c r="AO993" s="9"/>
      <c r="AP993" s="9"/>
      <c r="AQ993" s="2"/>
      <c r="AR993" s="2"/>
      <c r="AS993" s="2"/>
      <c r="AT993" s="2"/>
      <c r="AU993" s="2"/>
      <c r="AV993" s="2"/>
      <c r="AW993" s="2"/>
      <c r="AX993" s="9"/>
      <c r="AY993" s="2"/>
      <c r="AZ993" s="2"/>
      <c r="BA993" s="2"/>
      <c r="BB993" s="9"/>
      <c r="BC993" s="19"/>
      <c r="BD993" s="2"/>
      <c r="BE993" s="2"/>
      <c r="BF993" s="19"/>
      <c r="BG993" s="19"/>
      <c r="BH993" s="19"/>
      <c r="BI993" s="19"/>
      <c r="BJ993" s="19"/>
      <c r="BK993" s="19"/>
      <c r="BL993" s="19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9"/>
      <c r="BX993" s="2"/>
      <c r="BY993" s="2"/>
      <c r="BZ993" s="9"/>
      <c r="CA993" s="2"/>
      <c r="CB993" s="2"/>
      <c r="CC993" s="2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</row>
    <row r="994" spans="1:152" hidden="1" x14ac:dyDescent="0.45">
      <c r="A994" t="s">
        <v>154</v>
      </c>
      <c r="C994" s="1">
        <v>40266</v>
      </c>
      <c r="D994" s="2"/>
      <c r="E994" s="1"/>
      <c r="G994" s="2">
        <v>81</v>
      </c>
      <c r="H994" t="s">
        <v>103</v>
      </c>
      <c r="I994" s="19">
        <v>8.1</v>
      </c>
      <c r="J994">
        <v>750</v>
      </c>
      <c r="K994" s="2">
        <f t="shared" si="14"/>
        <v>164.6090534979424</v>
      </c>
      <c r="L994" s="2"/>
      <c r="M994" s="9"/>
      <c r="N994" s="19">
        <v>22</v>
      </c>
      <c r="O994" s="19"/>
      <c r="P994" s="19"/>
      <c r="Q994" s="2"/>
      <c r="R994" s="2"/>
      <c r="S994" s="2"/>
      <c r="T994" s="2"/>
      <c r="U994" s="2"/>
      <c r="V994" s="2"/>
      <c r="W994" s="2"/>
      <c r="X994" s="9"/>
      <c r="Y994" s="9"/>
      <c r="Z994" s="9"/>
      <c r="AA994" s="9"/>
      <c r="AB994" s="9"/>
      <c r="AC994" s="2"/>
      <c r="AD994" s="9"/>
      <c r="AE994" s="9"/>
      <c r="AF994" s="2"/>
      <c r="AG994" s="9"/>
      <c r="AH994" s="9"/>
      <c r="AI994" s="9"/>
      <c r="AJ994" s="9"/>
      <c r="AK994" s="9"/>
      <c r="AL994" s="9"/>
      <c r="AM994" s="15"/>
      <c r="AN994" s="9"/>
      <c r="AO994" s="9"/>
      <c r="AP994" s="9"/>
      <c r="AQ994" s="2"/>
      <c r="AR994" s="2"/>
      <c r="AS994" s="2"/>
      <c r="AT994" s="2"/>
      <c r="AU994" s="2"/>
      <c r="AV994" s="2"/>
      <c r="AW994" s="2"/>
      <c r="AX994" s="9"/>
      <c r="AY994" s="2"/>
      <c r="AZ994" s="2"/>
      <c r="BA994" s="2"/>
      <c r="BB994" s="9"/>
      <c r="BC994" s="19"/>
      <c r="BD994" s="2"/>
      <c r="BE994" s="2"/>
      <c r="BF994" s="19"/>
      <c r="BG994" s="19"/>
      <c r="BH994" s="19"/>
      <c r="BI994" s="19"/>
      <c r="BJ994" s="19"/>
      <c r="BK994" s="19"/>
      <c r="BL994" s="19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9"/>
      <c r="BX994" s="2"/>
      <c r="BY994" s="2"/>
      <c r="BZ994" s="9"/>
      <c r="CA994" s="2"/>
      <c r="CB994" s="2"/>
      <c r="CC994" s="2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</row>
    <row r="995" spans="1:152" hidden="1" x14ac:dyDescent="0.45">
      <c r="A995" t="s">
        <v>154</v>
      </c>
      <c r="C995" s="1">
        <v>40267</v>
      </c>
      <c r="D995" s="2"/>
      <c r="E995" s="1"/>
      <c r="F995" s="6"/>
      <c r="G995" s="2">
        <v>82</v>
      </c>
      <c r="H995" t="s">
        <v>103</v>
      </c>
      <c r="I995" s="19">
        <v>8.1</v>
      </c>
      <c r="J995">
        <v>750</v>
      </c>
      <c r="K995" s="2">
        <f t="shared" si="14"/>
        <v>164.6090534979424</v>
      </c>
      <c r="L995" s="2"/>
      <c r="M995" s="9"/>
      <c r="N995" s="9"/>
      <c r="O995" s="9"/>
      <c r="P995" s="9"/>
      <c r="Q995" s="2"/>
      <c r="R995" s="2"/>
      <c r="S995" s="2"/>
      <c r="T995" s="2"/>
      <c r="U995" s="2"/>
      <c r="V995" s="2"/>
      <c r="W995" s="2"/>
      <c r="X995" s="9"/>
      <c r="Y995" s="9"/>
      <c r="Z995" s="9"/>
      <c r="AA995" s="9"/>
      <c r="AB995" s="9"/>
      <c r="AC995" s="2">
        <v>293.64820075504076</v>
      </c>
      <c r="AD995" s="9"/>
      <c r="AE995" s="9"/>
      <c r="AF995" s="2">
        <v>214.92640423238564</v>
      </c>
      <c r="AG995" s="9">
        <v>3.480815463814904</v>
      </c>
      <c r="AH995" s="9"/>
      <c r="AI995" s="9"/>
      <c r="AJ995" s="9"/>
      <c r="AK995" s="9"/>
      <c r="AL995" s="9"/>
      <c r="AM995" s="15">
        <f>AG995/AF995</f>
        <v>1.6195383141716407E-2</v>
      </c>
      <c r="AN995" s="9"/>
      <c r="AO995" s="9"/>
      <c r="AP995" s="9"/>
      <c r="AQ995" s="2">
        <v>6.3117665079565368</v>
      </c>
      <c r="AR995" s="2"/>
      <c r="AS995" s="2">
        <v>231.91452470564491</v>
      </c>
      <c r="AT995" s="2"/>
      <c r="AU995" s="2">
        <v>0</v>
      </c>
      <c r="AV995" s="2">
        <v>0</v>
      </c>
      <c r="AW995" s="2">
        <v>238.22629121360146</v>
      </c>
      <c r="AX995" s="9"/>
      <c r="AY995" s="2"/>
      <c r="AZ995" s="2">
        <f>AC995+AF995+AW995</f>
        <v>746.80089620102785</v>
      </c>
      <c r="BA995" s="2"/>
      <c r="BB995" s="9">
        <f>AW995/AZ995</f>
        <v>0.31899572218707467</v>
      </c>
      <c r="BC995" s="19"/>
      <c r="BD995" s="2"/>
      <c r="BE995" s="2"/>
      <c r="BF995" s="19"/>
      <c r="BG995" s="19"/>
      <c r="BH995" s="19"/>
      <c r="BI995" s="19"/>
      <c r="BJ995" s="9">
        <f>AC995/AZ995</f>
        <v>0.3932081525997459</v>
      </c>
      <c r="BK995" s="9">
        <f>AF995/AZ995</f>
        <v>0.28779612521317943</v>
      </c>
      <c r="BL995" s="9">
        <f>AW995/AZ995</f>
        <v>0.31899572218707467</v>
      </c>
      <c r="BM995" s="2">
        <v>141.35538353591534</v>
      </c>
      <c r="BN995" s="2">
        <v>49.296002174813601</v>
      </c>
      <c r="BO995" s="2">
        <v>92.059381361101742</v>
      </c>
      <c r="BP995" s="2">
        <v>0</v>
      </c>
      <c r="BQ995" s="2"/>
      <c r="BR995" s="2"/>
      <c r="BS995" s="2"/>
      <c r="BT995" s="2"/>
      <c r="BU995" s="2">
        <v>0</v>
      </c>
      <c r="BV995" s="2"/>
      <c r="BW995" s="9"/>
      <c r="BX995" s="2"/>
      <c r="BY995" s="2"/>
      <c r="BZ995" s="9"/>
      <c r="CA995" s="2"/>
      <c r="CB995" s="2"/>
      <c r="CC995" s="2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</row>
    <row r="996" spans="1:152" hidden="1" x14ac:dyDescent="0.45">
      <c r="A996" t="s">
        <v>154</v>
      </c>
      <c r="C996" s="1">
        <v>40276</v>
      </c>
      <c r="D996" s="2"/>
      <c r="E996" s="1"/>
      <c r="G996" s="2">
        <v>91</v>
      </c>
      <c r="H996" t="s">
        <v>103</v>
      </c>
      <c r="I996" s="19">
        <v>8.1</v>
      </c>
      <c r="J996">
        <v>750</v>
      </c>
      <c r="K996" s="2">
        <f t="shared" si="14"/>
        <v>164.6090534979424</v>
      </c>
      <c r="L996" s="2"/>
      <c r="M996" s="9"/>
      <c r="N996" s="19">
        <v>23.35</v>
      </c>
      <c r="O996" s="19"/>
      <c r="P996" s="19"/>
      <c r="Q996" s="2"/>
      <c r="R996" s="2"/>
      <c r="S996" s="2"/>
      <c r="T996" s="2"/>
      <c r="U996" s="2"/>
      <c r="V996" s="2"/>
      <c r="W996" s="2"/>
      <c r="X996" s="9"/>
      <c r="Y996" s="9"/>
      <c r="Z996" s="9"/>
      <c r="AA996" s="9"/>
      <c r="AB996" s="9"/>
      <c r="AC996" s="2"/>
      <c r="AD996" s="9"/>
      <c r="AE996" s="9"/>
      <c r="AF996" s="2"/>
      <c r="AG996" s="9"/>
      <c r="AH996" s="9"/>
      <c r="AI996" s="9"/>
      <c r="AJ996" s="9"/>
      <c r="AK996" s="9"/>
      <c r="AL996" s="9"/>
      <c r="AM996" s="15"/>
      <c r="AN996" s="9"/>
      <c r="AO996" s="9"/>
      <c r="AP996" s="9"/>
      <c r="AQ996" s="2"/>
      <c r="AR996" s="2"/>
      <c r="AS996" s="2"/>
      <c r="AT996" s="2"/>
      <c r="AU996" s="2"/>
      <c r="AV996" s="2"/>
      <c r="AW996" s="2"/>
      <c r="AX996" s="9"/>
      <c r="AY996" s="2"/>
      <c r="AZ996" s="2"/>
      <c r="BA996" s="2"/>
      <c r="BB996" s="9"/>
      <c r="BC996" s="19"/>
      <c r="BD996" s="2"/>
      <c r="BE996" s="2"/>
      <c r="BF996" s="19"/>
      <c r="BG996" s="19"/>
      <c r="BH996" s="19"/>
      <c r="BI996" s="19"/>
      <c r="BJ996" s="19"/>
      <c r="BK996" s="19"/>
      <c r="BL996" s="19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9"/>
      <c r="BX996" s="2"/>
      <c r="BY996" s="2"/>
      <c r="BZ996" s="9"/>
      <c r="CA996" s="2"/>
      <c r="CB996" s="2"/>
      <c r="CC996" s="2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</row>
    <row r="997" spans="1:152" hidden="1" x14ac:dyDescent="0.45">
      <c r="A997" t="s">
        <v>154</v>
      </c>
      <c r="C997" s="1">
        <v>40279</v>
      </c>
      <c r="D997" s="2">
        <v>6</v>
      </c>
      <c r="E997" s="1" t="s">
        <v>229</v>
      </c>
      <c r="F997" t="s">
        <v>78</v>
      </c>
      <c r="G997" s="2">
        <v>94</v>
      </c>
      <c r="H997" t="s">
        <v>103</v>
      </c>
      <c r="I997" s="19">
        <v>8.1</v>
      </c>
      <c r="J997">
        <v>750</v>
      </c>
      <c r="K997" s="2">
        <f t="shared" si="14"/>
        <v>164.6090534979424</v>
      </c>
      <c r="L997" s="2"/>
      <c r="M997" s="9"/>
      <c r="N997" s="9"/>
      <c r="O997" s="9"/>
      <c r="P997" s="9"/>
      <c r="Q997" s="2"/>
      <c r="R997" s="2"/>
      <c r="S997" s="2"/>
      <c r="T997" s="2"/>
      <c r="U997" s="2"/>
      <c r="V997" s="2"/>
      <c r="W997" s="2"/>
      <c r="X997" s="9"/>
      <c r="Y997" s="9"/>
      <c r="Z997" s="9"/>
      <c r="AA997" s="9"/>
      <c r="AB997" s="9"/>
      <c r="AC997" s="2"/>
      <c r="AD997" s="9"/>
      <c r="AE997" s="9"/>
      <c r="AF997" s="2"/>
      <c r="AG997" s="9"/>
      <c r="AH997" s="9"/>
      <c r="AI997" s="9"/>
      <c r="AJ997" s="9"/>
      <c r="AK997" s="9"/>
      <c r="AL997" s="9"/>
      <c r="AM997" s="15"/>
      <c r="AN997" s="9"/>
      <c r="AO997" s="9"/>
      <c r="AP997" s="9"/>
      <c r="AQ997" s="2"/>
      <c r="AR997" s="2"/>
      <c r="AS997" s="2"/>
      <c r="AT997" s="2"/>
      <c r="AU997" s="2"/>
      <c r="AV997" s="2"/>
      <c r="AW997" s="2"/>
      <c r="AX997" s="9"/>
      <c r="AY997" s="2"/>
      <c r="AZ997" s="2"/>
      <c r="BA997" s="2"/>
      <c r="BB997" s="9"/>
      <c r="BC997" s="19"/>
      <c r="BD997" s="2"/>
      <c r="BE997" s="2"/>
      <c r="BF997" s="19"/>
      <c r="BG997" s="19"/>
      <c r="BH997" s="19"/>
      <c r="BI997" s="19"/>
      <c r="BJ997" s="19"/>
      <c r="BK997" s="19"/>
      <c r="BL997" s="19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9"/>
      <c r="BX997" s="2"/>
      <c r="BY997" s="2"/>
      <c r="BZ997" s="9"/>
      <c r="CA997" s="2"/>
      <c r="CB997" s="2"/>
      <c r="CC997" s="2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</row>
    <row r="998" spans="1:152" hidden="1" x14ac:dyDescent="0.45">
      <c r="A998" t="s">
        <v>154</v>
      </c>
      <c r="C998" s="1">
        <v>40287</v>
      </c>
      <c r="D998" s="2"/>
      <c r="E998" s="1"/>
      <c r="F998" s="6"/>
      <c r="G998" s="2">
        <v>102</v>
      </c>
      <c r="H998" t="s">
        <v>103</v>
      </c>
      <c r="I998" s="19">
        <v>8.1</v>
      </c>
      <c r="J998">
        <v>750</v>
      </c>
      <c r="K998" s="2">
        <f t="shared" si="14"/>
        <v>164.6090534979424</v>
      </c>
      <c r="L998" s="2"/>
      <c r="M998" s="9"/>
      <c r="N998" s="9"/>
      <c r="O998" s="9"/>
      <c r="P998" s="9"/>
      <c r="Q998" s="2"/>
      <c r="R998" s="2"/>
      <c r="S998" s="2"/>
      <c r="T998" s="2"/>
      <c r="U998" s="2"/>
      <c r="V998" s="2"/>
      <c r="W998" s="2"/>
      <c r="X998" s="9"/>
      <c r="Y998" s="9"/>
      <c r="Z998" s="9"/>
      <c r="AA998" s="9"/>
      <c r="AB998" s="9"/>
      <c r="AC998" s="2">
        <v>355.3765496829302</v>
      </c>
      <c r="AD998" s="9"/>
      <c r="AE998" s="9"/>
      <c r="AF998" s="2">
        <v>254.90394744122878</v>
      </c>
      <c r="AG998" s="9">
        <v>3.8311627568106399</v>
      </c>
      <c r="AH998" s="9"/>
      <c r="AI998" s="9"/>
      <c r="AJ998" s="9"/>
      <c r="AK998" s="9"/>
      <c r="AL998" s="9"/>
      <c r="AM998" s="15">
        <f>AG998/AF998</f>
        <v>1.5029829060195159E-2</v>
      </c>
      <c r="AN998" s="9"/>
      <c r="AO998" s="9"/>
      <c r="AP998" s="9"/>
      <c r="AQ998" s="2">
        <v>1.2903040428948327</v>
      </c>
      <c r="AR998" s="2"/>
      <c r="AS998" s="2">
        <v>413.41964078428038</v>
      </c>
      <c r="AT998" s="2"/>
      <c r="AU998" s="2">
        <v>0</v>
      </c>
      <c r="AV998" s="2">
        <v>22.488881907605965</v>
      </c>
      <c r="AW998" s="2">
        <v>437.19882673478122</v>
      </c>
      <c r="AX998" s="9"/>
      <c r="AY998" s="2"/>
      <c r="AZ998" s="2">
        <f>AC998+AF998+AW998</f>
        <v>1047.4793238589402</v>
      </c>
      <c r="BA998" s="2"/>
      <c r="BB998" s="9">
        <f>AW998/AZ998</f>
        <v>0.41738182012426722</v>
      </c>
      <c r="BC998" s="19"/>
      <c r="BD998" s="2"/>
      <c r="BE998" s="2"/>
      <c r="BF998" s="19"/>
      <c r="BG998" s="19"/>
      <c r="BH998" s="19"/>
      <c r="BI998" s="19"/>
      <c r="BJ998" s="9">
        <f>AC998/AZ998</f>
        <v>0.33926831927690376</v>
      </c>
      <c r="BK998" s="9">
        <f>AF998/AZ998</f>
        <v>0.24334986059882902</v>
      </c>
      <c r="BL998" s="9">
        <f>AW998/AZ998</f>
        <v>0.41738182012426722</v>
      </c>
      <c r="BM998" s="2">
        <v>120.71875150009976</v>
      </c>
      <c r="BN998" s="2">
        <v>8.3643376991410445</v>
      </c>
      <c r="BO998" s="2">
        <v>108.30534278710137</v>
      </c>
      <c r="BP998" s="2">
        <v>4.0490710138573434</v>
      </c>
      <c r="BQ998" s="2"/>
      <c r="BR998" s="2"/>
      <c r="BS998" s="2"/>
      <c r="BT998" s="2"/>
      <c r="BU998" s="2">
        <v>0</v>
      </c>
      <c r="BV998" s="2"/>
      <c r="BW998" s="9"/>
      <c r="BX998" s="2"/>
      <c r="BY998" s="2"/>
      <c r="BZ998" s="9"/>
      <c r="CA998" s="2"/>
      <c r="CB998" s="2"/>
      <c r="CC998" s="2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</row>
    <row r="999" spans="1:152" hidden="1" x14ac:dyDescent="0.45">
      <c r="A999" t="s">
        <v>154</v>
      </c>
      <c r="C999" s="1">
        <v>40288</v>
      </c>
      <c r="D999" s="2"/>
      <c r="E999" s="1"/>
      <c r="G999" s="2">
        <v>103</v>
      </c>
      <c r="H999" t="s">
        <v>103</v>
      </c>
      <c r="I999" s="19">
        <v>8.1</v>
      </c>
      <c r="J999">
        <v>750</v>
      </c>
      <c r="K999" s="2">
        <f t="shared" si="14"/>
        <v>164.6090534979424</v>
      </c>
      <c r="L999" s="2"/>
      <c r="M999" s="9"/>
      <c r="N999" s="19">
        <v>24.4</v>
      </c>
      <c r="O999" s="19"/>
      <c r="P999" s="19"/>
      <c r="Q999" s="2"/>
      <c r="R999" s="2"/>
      <c r="S999" s="2"/>
      <c r="T999" s="2"/>
      <c r="U999" s="2"/>
      <c r="V999" s="2"/>
      <c r="W999" s="2"/>
      <c r="X999" s="9"/>
      <c r="Y999" s="9"/>
      <c r="Z999" s="9"/>
      <c r="AA999" s="9"/>
      <c r="AB999" s="9"/>
      <c r="AC999" s="2"/>
      <c r="AD999" s="9"/>
      <c r="AE999" s="9"/>
      <c r="AF999" s="2"/>
      <c r="AG999" s="9"/>
      <c r="AH999" s="9"/>
      <c r="AI999" s="9"/>
      <c r="AJ999" s="9"/>
      <c r="AK999" s="9"/>
      <c r="AL999" s="9"/>
      <c r="AM999" s="15"/>
      <c r="AN999" s="9"/>
      <c r="AO999" s="9"/>
      <c r="AP999" s="9"/>
      <c r="AQ999" s="2"/>
      <c r="AR999" s="2"/>
      <c r="AS999" s="2"/>
      <c r="AT999" s="2"/>
      <c r="AU999" s="2"/>
      <c r="AV999" s="2"/>
      <c r="AW999" s="2"/>
      <c r="AX999" s="9"/>
      <c r="AY999" s="2"/>
      <c r="AZ999" s="2"/>
      <c r="BA999" s="2"/>
      <c r="BB999" s="9"/>
      <c r="BC999" s="19"/>
      <c r="BD999" s="2"/>
      <c r="BE999" s="2"/>
      <c r="BF999" s="19"/>
      <c r="BG999" s="19"/>
      <c r="BH999" s="19"/>
      <c r="BI999" s="19"/>
      <c r="BJ999" s="19"/>
      <c r="BK999" s="19"/>
      <c r="BL999" s="19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9"/>
      <c r="BX999" s="2"/>
      <c r="BY999" s="2"/>
      <c r="BZ999" s="9"/>
      <c r="CA999" s="2"/>
      <c r="CB999" s="2"/>
      <c r="CC999" s="2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</row>
    <row r="1000" spans="1:152" hidden="1" x14ac:dyDescent="0.45">
      <c r="A1000" t="s">
        <v>154</v>
      </c>
      <c r="C1000" s="1">
        <v>40293</v>
      </c>
      <c r="D1000" s="2">
        <v>8</v>
      </c>
      <c r="E1000" t="s">
        <v>197</v>
      </c>
      <c r="F1000" t="s">
        <v>14</v>
      </c>
      <c r="G1000" s="2">
        <v>108</v>
      </c>
      <c r="H1000" t="s">
        <v>103</v>
      </c>
      <c r="I1000" s="19">
        <v>8.1</v>
      </c>
      <c r="J1000">
        <v>750</v>
      </c>
      <c r="K1000" s="2">
        <f t="shared" si="14"/>
        <v>164.6090534979424</v>
      </c>
      <c r="L1000" s="2"/>
      <c r="M1000" s="9"/>
      <c r="N1000" s="9"/>
      <c r="O1000" s="9"/>
      <c r="P1000" s="9"/>
      <c r="Q1000" s="2"/>
      <c r="R1000" s="2"/>
      <c r="S1000" s="2"/>
      <c r="T1000" s="2"/>
      <c r="U1000" s="2">
        <v>108</v>
      </c>
      <c r="V1000" s="2"/>
      <c r="W1000" s="2"/>
      <c r="X1000" s="9"/>
      <c r="Y1000" s="9"/>
      <c r="Z1000" s="9"/>
      <c r="AA1000" s="9"/>
      <c r="AB1000" s="9"/>
      <c r="AC1000" s="2"/>
      <c r="AD1000" s="9"/>
      <c r="AE1000" s="9"/>
      <c r="AF1000" s="2"/>
      <c r="AG1000" s="9"/>
      <c r="AH1000" s="9"/>
      <c r="AI1000" s="9"/>
      <c r="AJ1000" s="9"/>
      <c r="AK1000" s="9"/>
      <c r="AL1000" s="9"/>
      <c r="AM1000" s="15"/>
      <c r="AN1000" s="9"/>
      <c r="AO1000" s="9"/>
      <c r="AP1000" s="9"/>
      <c r="AQ1000" s="2"/>
      <c r="AR1000" s="2"/>
      <c r="AS1000" s="2"/>
      <c r="AT1000" s="2"/>
      <c r="AU1000" s="2"/>
      <c r="AV1000" s="2"/>
      <c r="AW1000" s="2"/>
      <c r="AX1000" s="9"/>
      <c r="AY1000" s="2"/>
      <c r="AZ1000" s="2"/>
      <c r="BA1000" s="2"/>
      <c r="BB1000" s="9"/>
      <c r="BC1000" s="19"/>
      <c r="BD1000" s="2"/>
      <c r="BE1000" s="2"/>
      <c r="BF1000" s="19"/>
      <c r="BG1000" s="19"/>
      <c r="BH1000" s="19"/>
      <c r="BI1000" s="19"/>
      <c r="BJ1000" s="19"/>
      <c r="BK1000" s="19"/>
      <c r="BL1000" s="19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9"/>
      <c r="BX1000" s="2"/>
      <c r="BY1000" s="2"/>
      <c r="BZ1000" s="9"/>
      <c r="CA1000" s="2"/>
      <c r="CB1000" s="2"/>
      <c r="CC1000" s="2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</row>
    <row r="1001" spans="1:152" hidden="1" x14ac:dyDescent="0.45">
      <c r="A1001" t="s">
        <v>154</v>
      </c>
      <c r="C1001" s="1">
        <v>40302</v>
      </c>
      <c r="D1001" s="2"/>
      <c r="E1001" s="1"/>
      <c r="G1001" s="2">
        <v>117</v>
      </c>
      <c r="H1001" t="s">
        <v>103</v>
      </c>
      <c r="I1001" s="19">
        <v>8.1</v>
      </c>
      <c r="J1001">
        <v>750</v>
      </c>
      <c r="K1001" s="2">
        <f t="shared" si="14"/>
        <v>164.6090534979424</v>
      </c>
      <c r="L1001" s="2"/>
      <c r="M1001" s="9"/>
      <c r="N1001" s="9"/>
      <c r="O1001" s="9"/>
      <c r="P1001" s="9"/>
      <c r="Q1001" s="2"/>
      <c r="R1001" s="2"/>
      <c r="S1001" s="2"/>
      <c r="T1001" s="2"/>
      <c r="U1001" s="2"/>
      <c r="V1001" s="2"/>
      <c r="W1001" s="2"/>
      <c r="X1001" s="9"/>
      <c r="Y1001" s="9"/>
      <c r="Z1001" s="9"/>
      <c r="AA1001" s="9"/>
      <c r="AB1001" s="9"/>
      <c r="AC1001" s="2"/>
      <c r="AD1001" s="9"/>
      <c r="AE1001" s="9"/>
      <c r="AF1001" s="2"/>
      <c r="AG1001" s="9"/>
      <c r="AH1001" s="9"/>
      <c r="AI1001" s="9"/>
      <c r="AJ1001" s="9"/>
      <c r="AK1001" s="9"/>
      <c r="AL1001" s="9"/>
      <c r="AM1001" s="15"/>
      <c r="AN1001" s="9"/>
      <c r="AO1001" s="9"/>
      <c r="AP1001" s="9"/>
      <c r="AQ1001" s="2"/>
      <c r="AR1001" s="2"/>
      <c r="AS1001" s="2"/>
      <c r="AT1001" s="2"/>
      <c r="AU1001" s="2"/>
      <c r="AV1001" s="2"/>
      <c r="AW1001" s="2"/>
      <c r="AX1001" s="9"/>
      <c r="AY1001" s="2"/>
      <c r="AZ1001" s="2"/>
      <c r="BA1001" s="2"/>
      <c r="BB1001" s="9"/>
      <c r="BC1001" s="19"/>
      <c r="BD1001" s="2"/>
      <c r="BE1001" s="2"/>
      <c r="BF1001" s="19"/>
      <c r="BG1001" s="19"/>
      <c r="BH1001" s="19"/>
      <c r="BI1001" s="19"/>
      <c r="BJ1001" s="19"/>
      <c r="BK1001" s="19"/>
      <c r="BL1001" s="19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>
        <v>30.861055565654734</v>
      </c>
      <c r="BW1001" s="9">
        <v>4.8690817710844509</v>
      </c>
      <c r="BX1001" s="2"/>
      <c r="BY1001" s="2"/>
      <c r="BZ1001" s="9"/>
      <c r="CA1001" s="2"/>
      <c r="CB1001" s="2"/>
      <c r="CC1001" s="2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</row>
    <row r="1002" spans="1:152" hidden="1" x14ac:dyDescent="0.45">
      <c r="A1002" t="s">
        <v>154</v>
      </c>
      <c r="C1002" s="1">
        <v>40308</v>
      </c>
      <c r="D1002" s="2"/>
      <c r="E1002" s="1"/>
      <c r="G1002" s="2">
        <v>123</v>
      </c>
      <c r="H1002" t="s">
        <v>103</v>
      </c>
      <c r="I1002" s="19">
        <v>8.1</v>
      </c>
      <c r="J1002">
        <v>750</v>
      </c>
      <c r="K1002" s="2">
        <f t="shared" si="14"/>
        <v>164.6090534979424</v>
      </c>
      <c r="L1002" s="2"/>
      <c r="M1002" s="9"/>
      <c r="N1002" s="9"/>
      <c r="O1002" s="9"/>
      <c r="P1002" s="9"/>
      <c r="Q1002" s="2"/>
      <c r="R1002" s="2"/>
      <c r="S1002" s="2"/>
      <c r="T1002" s="2"/>
      <c r="U1002" s="2"/>
      <c r="V1002" s="2"/>
      <c r="W1002" s="2"/>
      <c r="X1002" s="9"/>
      <c r="Y1002" s="9"/>
      <c r="Z1002" s="9"/>
      <c r="AA1002" s="9"/>
      <c r="AB1002" s="9"/>
      <c r="AC1002" s="2"/>
      <c r="AD1002" s="9"/>
      <c r="AE1002" s="9"/>
      <c r="AF1002" s="2"/>
      <c r="AG1002" s="9"/>
      <c r="AH1002" s="9"/>
      <c r="AI1002" s="9"/>
      <c r="AJ1002" s="9"/>
      <c r="AK1002" s="9"/>
      <c r="AL1002" s="9"/>
      <c r="AM1002" s="15"/>
      <c r="AN1002" s="9"/>
      <c r="AO1002" s="9"/>
      <c r="AP1002" s="9"/>
      <c r="AQ1002" s="2"/>
      <c r="AR1002" s="2"/>
      <c r="AS1002" s="2"/>
      <c r="AT1002" s="2"/>
      <c r="AU1002" s="2"/>
      <c r="AV1002" s="2"/>
      <c r="AW1002" s="2"/>
      <c r="AX1002" s="9"/>
      <c r="AY1002" s="2"/>
      <c r="AZ1002" s="2"/>
      <c r="BA1002" s="2"/>
      <c r="BB1002" s="9"/>
      <c r="BC1002" s="19"/>
      <c r="BD1002" s="2"/>
      <c r="BE1002" s="2"/>
      <c r="BF1002" s="19"/>
      <c r="BG1002" s="19"/>
      <c r="BH1002" s="19"/>
      <c r="BI1002" s="19"/>
      <c r="BJ1002" s="19"/>
      <c r="BK1002" s="19"/>
      <c r="BL1002" s="19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>
        <v>51.466400048476032</v>
      </c>
      <c r="BW1002" s="9">
        <v>5.1963266384778013</v>
      </c>
      <c r="BX1002" s="2"/>
      <c r="BY1002" s="2"/>
      <c r="BZ1002" s="9"/>
      <c r="CA1002" s="2"/>
      <c r="CB1002" s="2"/>
      <c r="CC1002" s="2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</row>
    <row r="1003" spans="1:152" hidden="1" x14ac:dyDescent="0.45">
      <c r="A1003" t="s">
        <v>154</v>
      </c>
      <c r="C1003" s="1">
        <v>40314</v>
      </c>
      <c r="D1003" s="2">
        <v>9</v>
      </c>
      <c r="E1003" s="1" t="s">
        <v>196</v>
      </c>
      <c r="F1003" t="s">
        <v>15</v>
      </c>
      <c r="G1003" s="2">
        <v>129</v>
      </c>
      <c r="H1003" t="s">
        <v>103</v>
      </c>
      <c r="I1003" s="19">
        <v>8.1</v>
      </c>
      <c r="J1003">
        <v>750</v>
      </c>
      <c r="K1003" s="2">
        <f t="shared" si="14"/>
        <v>164.6090534979424</v>
      </c>
      <c r="L1003" s="2"/>
      <c r="M1003" s="9"/>
      <c r="N1003" s="9"/>
      <c r="O1003" s="9"/>
      <c r="P1003" s="9"/>
      <c r="Q1003" s="2"/>
      <c r="R1003" s="2"/>
      <c r="S1003" s="2"/>
      <c r="T1003" s="2"/>
      <c r="U1003" s="2"/>
      <c r="V1003" s="2">
        <v>129</v>
      </c>
      <c r="W1003" s="2"/>
      <c r="X1003" s="9"/>
      <c r="Y1003" s="9"/>
      <c r="Z1003" s="9"/>
      <c r="AA1003" s="9"/>
      <c r="AB1003" s="9"/>
      <c r="AC1003" s="2"/>
      <c r="AD1003" s="9"/>
      <c r="AE1003" s="9"/>
      <c r="AF1003" s="2"/>
      <c r="AG1003" s="9"/>
      <c r="AH1003" s="9"/>
      <c r="AI1003" s="9"/>
      <c r="AJ1003" s="9"/>
      <c r="AK1003" s="9"/>
      <c r="AL1003" s="9"/>
      <c r="AM1003" s="15"/>
      <c r="AN1003" s="9"/>
      <c r="AO1003" s="9"/>
      <c r="AP1003" s="9"/>
      <c r="AQ1003" s="2"/>
      <c r="AR1003" s="2"/>
      <c r="AS1003" s="2"/>
      <c r="AT1003" s="2"/>
      <c r="AU1003" s="2"/>
      <c r="AV1003" s="2"/>
      <c r="AW1003" s="2"/>
      <c r="AX1003" s="9"/>
      <c r="AY1003" s="2"/>
      <c r="AZ1003" s="2"/>
      <c r="BA1003" s="2"/>
      <c r="BB1003" s="9"/>
      <c r="BC1003" s="19"/>
      <c r="BD1003" s="2"/>
      <c r="BE1003" s="2"/>
      <c r="BF1003" s="19"/>
      <c r="BG1003" s="19"/>
      <c r="BH1003" s="19"/>
      <c r="BI1003" s="19"/>
      <c r="BJ1003" s="19"/>
      <c r="BK1003" s="19"/>
      <c r="BL1003" s="19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9"/>
      <c r="BX1003" s="2"/>
      <c r="BY1003" s="2"/>
      <c r="BZ1003" s="9"/>
      <c r="CA1003" s="2"/>
      <c r="CB1003" s="2"/>
      <c r="CC1003" s="2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</row>
    <row r="1004" spans="1:152" hidden="1" x14ac:dyDescent="0.45">
      <c r="A1004" t="s">
        <v>154</v>
      </c>
      <c r="C1004" s="1">
        <v>40315</v>
      </c>
      <c r="D1004" s="2"/>
      <c r="E1004" s="1"/>
      <c r="G1004" s="2">
        <v>130</v>
      </c>
      <c r="H1004" t="s">
        <v>103</v>
      </c>
      <c r="I1004" s="19">
        <v>8.1</v>
      </c>
      <c r="J1004">
        <v>750</v>
      </c>
      <c r="K1004" s="2">
        <f t="shared" si="14"/>
        <v>164.6090534979424</v>
      </c>
      <c r="L1004" s="2"/>
      <c r="M1004" s="9"/>
      <c r="N1004" s="9"/>
      <c r="O1004" s="9"/>
      <c r="P1004" s="9"/>
      <c r="Q1004" s="2"/>
      <c r="R1004" s="2"/>
      <c r="S1004" s="2"/>
      <c r="T1004" s="2"/>
      <c r="U1004" s="2"/>
      <c r="V1004" s="2"/>
      <c r="W1004" s="2"/>
      <c r="X1004" s="9"/>
      <c r="Y1004" s="9"/>
      <c r="Z1004" s="9"/>
      <c r="AA1004" s="9"/>
      <c r="AB1004" s="9"/>
      <c r="AC1004" s="2"/>
      <c r="AD1004" s="9"/>
      <c r="AE1004" s="9"/>
      <c r="AF1004" s="2"/>
      <c r="AG1004" s="9"/>
      <c r="AH1004" s="9"/>
      <c r="AI1004" s="9"/>
      <c r="AJ1004" s="9"/>
      <c r="AK1004" s="9"/>
      <c r="AL1004" s="9"/>
      <c r="AM1004" s="15"/>
      <c r="AN1004" s="9"/>
      <c r="AO1004" s="9"/>
      <c r="AP1004" s="9"/>
      <c r="AQ1004" s="2"/>
      <c r="AR1004" s="2"/>
      <c r="AS1004" s="2"/>
      <c r="AT1004" s="2"/>
      <c r="AU1004" s="2"/>
      <c r="AV1004" s="2"/>
      <c r="AW1004" s="2"/>
      <c r="AX1004" s="9"/>
      <c r="AY1004" s="2"/>
      <c r="AZ1004" s="2"/>
      <c r="BA1004" s="2"/>
      <c r="BB1004" s="9"/>
      <c r="BC1004" s="19"/>
      <c r="BD1004" s="2"/>
      <c r="BE1004" s="2"/>
      <c r="BF1004" s="19"/>
      <c r="BG1004" s="19"/>
      <c r="BH1004" s="19"/>
      <c r="BI1004" s="19"/>
      <c r="BJ1004" s="19"/>
      <c r="BK1004" s="19"/>
      <c r="BL1004" s="19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>
        <v>68.981397321699092</v>
      </c>
      <c r="BW1004" s="9">
        <v>5.035398629148629</v>
      </c>
      <c r="BX1004" s="2"/>
      <c r="BY1004" s="2"/>
      <c r="BZ1004" s="9"/>
      <c r="CA1004" s="2"/>
      <c r="CB1004" s="2"/>
      <c r="CC1004" s="2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</row>
    <row r="1005" spans="1:152" hidden="1" x14ac:dyDescent="0.45">
      <c r="A1005" t="s">
        <v>154</v>
      </c>
      <c r="C1005" s="1">
        <v>40323</v>
      </c>
      <c r="D1005" s="2"/>
      <c r="E1005" s="1"/>
      <c r="G1005" s="2">
        <v>138</v>
      </c>
      <c r="H1005" t="s">
        <v>103</v>
      </c>
      <c r="I1005" s="19">
        <v>8.1</v>
      </c>
      <c r="J1005">
        <v>750</v>
      </c>
      <c r="K1005" s="2">
        <f t="shared" si="14"/>
        <v>164.6090534979424</v>
      </c>
      <c r="L1005" s="2"/>
      <c r="M1005" s="9"/>
      <c r="N1005" s="9"/>
      <c r="O1005" s="9"/>
      <c r="P1005" s="9"/>
      <c r="Q1005" s="2"/>
      <c r="R1005" s="2"/>
      <c r="S1005" s="2"/>
      <c r="T1005" s="2"/>
      <c r="U1005" s="2"/>
      <c r="V1005" s="2"/>
      <c r="W1005" s="2"/>
      <c r="X1005" s="9"/>
      <c r="Y1005" s="9"/>
      <c r="Z1005" s="9"/>
      <c r="AA1005" s="9"/>
      <c r="AB1005" s="9"/>
      <c r="AC1005" s="2"/>
      <c r="AD1005" s="9"/>
      <c r="AE1005" s="9"/>
      <c r="AF1005" s="2"/>
      <c r="AG1005" s="9"/>
      <c r="AH1005" s="9"/>
      <c r="AI1005" s="9"/>
      <c r="AJ1005" s="9"/>
      <c r="AK1005" s="9"/>
      <c r="AL1005" s="9"/>
      <c r="AM1005" s="15"/>
      <c r="AN1005" s="9"/>
      <c r="AO1005" s="9"/>
      <c r="AP1005" s="9"/>
      <c r="AQ1005" s="2"/>
      <c r="AR1005" s="2"/>
      <c r="AS1005" s="2"/>
      <c r="AT1005" s="2"/>
      <c r="AU1005" s="2"/>
      <c r="AV1005" s="2"/>
      <c r="AW1005" s="2"/>
      <c r="AX1005" s="9"/>
      <c r="AY1005" s="2"/>
      <c r="AZ1005" s="2"/>
      <c r="BA1005" s="2"/>
      <c r="BB1005" s="9"/>
      <c r="BC1005" s="19"/>
      <c r="BD1005" s="2"/>
      <c r="BE1005" s="2"/>
      <c r="BF1005" s="19"/>
      <c r="BG1005" s="19"/>
      <c r="BH1005" s="19"/>
      <c r="BI1005" s="19"/>
      <c r="BJ1005" s="19"/>
      <c r="BK1005" s="19"/>
      <c r="BL1005" s="19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>
        <v>84.666424286493367</v>
      </c>
      <c r="BW1005" s="9">
        <v>4.7912499999999998</v>
      </c>
      <c r="BX1005" s="2"/>
      <c r="BY1005" s="2"/>
      <c r="BZ1005" s="9"/>
      <c r="CA1005" s="2"/>
      <c r="CB1005" s="2"/>
      <c r="CC1005" s="2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</row>
    <row r="1006" spans="1:152" hidden="1" x14ac:dyDescent="0.45">
      <c r="A1006" t="s">
        <v>154</v>
      </c>
      <c r="C1006" s="1">
        <v>40324</v>
      </c>
      <c r="D1006" s="2"/>
      <c r="E1006" s="1"/>
      <c r="F1006" s="6"/>
      <c r="G1006" s="2">
        <v>139</v>
      </c>
      <c r="H1006" t="s">
        <v>103</v>
      </c>
      <c r="I1006" s="19">
        <v>8.1</v>
      </c>
      <c r="J1006">
        <v>750</v>
      </c>
      <c r="K1006" s="2">
        <f t="shared" si="14"/>
        <v>164.6090534979424</v>
      </c>
      <c r="L1006" s="2"/>
      <c r="M1006" s="9"/>
      <c r="N1006" s="9"/>
      <c r="O1006" s="9"/>
      <c r="P1006" s="9"/>
      <c r="Q1006" s="2"/>
      <c r="R1006" s="2"/>
      <c r="S1006" s="2"/>
      <c r="T1006" s="2"/>
      <c r="U1006" s="2"/>
      <c r="V1006" s="2"/>
      <c r="W1006" s="2"/>
      <c r="X1006" s="9"/>
      <c r="Y1006" s="9"/>
      <c r="Z1006" s="9"/>
      <c r="AA1006" s="9"/>
      <c r="AB1006" s="9"/>
      <c r="AC1006" s="2">
        <v>406.16019254883167</v>
      </c>
      <c r="AD1006" s="9"/>
      <c r="AE1006" s="9"/>
      <c r="AF1006" s="2">
        <v>203.2937022059337</v>
      </c>
      <c r="AG1006" s="9">
        <v>2.9603135904494069</v>
      </c>
      <c r="AH1006" s="9"/>
      <c r="AI1006" s="9"/>
      <c r="AJ1006" s="9"/>
      <c r="AK1006" s="9"/>
      <c r="AL1006" s="9"/>
      <c r="AM1006" s="15">
        <f>AG1006/AF1006</f>
        <v>1.4561757488437346E-2</v>
      </c>
      <c r="AN1006" s="9"/>
      <c r="AO1006" s="9"/>
      <c r="AP1006" s="9"/>
      <c r="AQ1006" s="2">
        <v>0</v>
      </c>
      <c r="AR1006" s="2"/>
      <c r="AS1006" s="2">
        <v>87.660556083539944</v>
      </c>
      <c r="AT1006" s="2"/>
      <c r="AU1006" s="2">
        <v>9.2215556698000007</v>
      </c>
      <c r="AV1006" s="2">
        <v>504.94044360335522</v>
      </c>
      <c r="AW1006" s="2">
        <v>601.82255535669515</v>
      </c>
      <c r="AX1006" s="9"/>
      <c r="AY1006" s="2"/>
      <c r="AZ1006" s="2">
        <f>AC1006+AF1006+AW1006</f>
        <v>1211.2764501114605</v>
      </c>
      <c r="BA1006" s="2"/>
      <c r="BB1006" s="9">
        <f>AW1006/AZ1006</f>
        <v>0.49684987708736189</v>
      </c>
      <c r="BC1006" s="19"/>
      <c r="BD1006" s="2"/>
      <c r="BE1006" s="2"/>
      <c r="BF1006" s="19"/>
      <c r="BG1006" s="19"/>
      <c r="BH1006" s="19"/>
      <c r="BI1006" s="19"/>
      <c r="BJ1006" s="9">
        <f>AC1006/AZ1006</f>
        <v>0.33531585007820242</v>
      </c>
      <c r="BK1006" s="9">
        <f>AF1006/AZ1006</f>
        <v>0.16783427283443578</v>
      </c>
      <c r="BL1006" s="9">
        <f>AW1006/AZ1006</f>
        <v>0.49684987708736189</v>
      </c>
      <c r="BM1006" s="2">
        <v>102.66095251206214</v>
      </c>
      <c r="BN1006" s="2">
        <v>0</v>
      </c>
      <c r="BO1006" s="2">
        <v>18.04427163622136</v>
      </c>
      <c r="BP1006" s="2">
        <v>81.456680251874232</v>
      </c>
      <c r="BQ1006" s="2"/>
      <c r="BR1006" s="2"/>
      <c r="BS1006" s="2"/>
      <c r="BT1006" s="2"/>
      <c r="BU1006" s="2">
        <v>3.1600006239665559</v>
      </c>
      <c r="BV1006" s="2"/>
      <c r="BW1006" s="9"/>
      <c r="BX1006" s="2"/>
      <c r="BY1006" s="2"/>
      <c r="BZ1006" s="9"/>
      <c r="CA1006" s="2"/>
      <c r="CB1006" s="2"/>
      <c r="CC1006" s="2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</row>
    <row r="1007" spans="1:152" hidden="1" x14ac:dyDescent="0.45">
      <c r="A1007" t="s">
        <v>154</v>
      </c>
      <c r="C1007" s="1">
        <v>40357</v>
      </c>
      <c r="D1007" s="2">
        <v>10</v>
      </c>
      <c r="E1007" s="1" t="s">
        <v>97</v>
      </c>
      <c r="F1007" t="s">
        <v>16</v>
      </c>
      <c r="G1007" s="2">
        <v>172</v>
      </c>
      <c r="H1007" t="s">
        <v>103</v>
      </c>
      <c r="I1007" s="19">
        <v>8.1</v>
      </c>
      <c r="J1007">
        <v>750</v>
      </c>
      <c r="K1007" s="2">
        <f t="shared" si="14"/>
        <v>164.6090534979424</v>
      </c>
      <c r="L1007" s="2"/>
      <c r="M1007" s="9"/>
      <c r="N1007" s="9"/>
      <c r="O1007" s="9"/>
      <c r="P1007" s="9"/>
      <c r="Q1007" s="2"/>
      <c r="R1007" s="2"/>
      <c r="S1007" s="2"/>
      <c r="T1007" s="2"/>
      <c r="U1007" s="2"/>
      <c r="V1007" s="2"/>
      <c r="W1007" s="2"/>
      <c r="X1007" s="9"/>
      <c r="Y1007" s="9"/>
      <c r="Z1007" s="9"/>
      <c r="AA1007" s="9"/>
      <c r="AB1007" s="9"/>
      <c r="AC1007" s="2"/>
      <c r="AD1007" s="9"/>
      <c r="AE1007" s="9"/>
      <c r="AF1007" s="2"/>
      <c r="AG1007" s="9"/>
      <c r="AH1007" s="9"/>
      <c r="AI1007" s="9"/>
      <c r="AJ1007" s="9"/>
      <c r="AK1007" s="9"/>
      <c r="AL1007" s="9"/>
      <c r="AM1007" s="15"/>
      <c r="AN1007" s="9"/>
      <c r="AO1007" s="9"/>
      <c r="AP1007" s="9"/>
      <c r="AQ1007" s="2"/>
      <c r="AR1007" s="2"/>
      <c r="AS1007" s="2"/>
      <c r="AT1007" s="2"/>
      <c r="AU1007" s="2"/>
      <c r="AV1007" s="2">
        <v>492.95063888888888</v>
      </c>
      <c r="AW1007" s="2"/>
      <c r="AX1007" s="9"/>
      <c r="AY1007" s="2"/>
      <c r="AZ1007" s="2"/>
      <c r="BA1007" s="2"/>
      <c r="BB1007" s="9"/>
      <c r="BC1007" s="19">
        <v>35.933545451601375</v>
      </c>
      <c r="BD1007" s="2">
        <v>177.13464187909824</v>
      </c>
      <c r="BE1007" s="2"/>
      <c r="BF1007" s="19">
        <v>7.8032881885065306</v>
      </c>
      <c r="BG1007" s="19"/>
      <c r="BH1007" s="19"/>
      <c r="BI1007" s="19"/>
      <c r="BJ1007" s="19"/>
      <c r="BK1007" s="19"/>
      <c r="BL1007" s="19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>
        <v>100</v>
      </c>
      <c r="BW1007" s="9">
        <v>4.1720404648345824</v>
      </c>
      <c r="BX1007" s="2"/>
      <c r="BY1007" s="2"/>
      <c r="BZ1007" s="9"/>
      <c r="CA1007" s="2"/>
      <c r="CB1007" s="2"/>
      <c r="CC1007" s="2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</row>
    <row r="1008" spans="1:152" hidden="1" x14ac:dyDescent="0.45">
      <c r="A1008" t="s">
        <v>147</v>
      </c>
      <c r="C1008" s="1">
        <v>40185</v>
      </c>
      <c r="D1008" s="2">
        <v>1</v>
      </c>
      <c r="E1008" s="1" t="s">
        <v>198</v>
      </c>
      <c r="F1008" s="6" t="s">
        <v>10</v>
      </c>
      <c r="G1008" s="2">
        <v>0</v>
      </c>
      <c r="H1008" t="s">
        <v>104</v>
      </c>
      <c r="I1008" s="19">
        <v>8.1</v>
      </c>
      <c r="J1008">
        <v>750</v>
      </c>
      <c r="K1008" s="2">
        <f t="shared" si="14"/>
        <v>164.6090534979424</v>
      </c>
      <c r="L1008" s="2"/>
      <c r="M1008" s="9"/>
      <c r="N1008" s="9"/>
      <c r="O1008" s="9"/>
      <c r="P1008" s="9"/>
      <c r="Q1008" s="2"/>
      <c r="R1008" s="2"/>
      <c r="S1008" s="2"/>
      <c r="T1008" s="2"/>
      <c r="U1008" s="2"/>
      <c r="V1008" s="2"/>
      <c r="W1008" s="2"/>
      <c r="X1008" s="9"/>
      <c r="Y1008" s="9"/>
      <c r="Z1008" s="9"/>
      <c r="AA1008" s="9"/>
      <c r="AB1008" s="9"/>
      <c r="AC1008" s="2"/>
      <c r="AD1008" s="9"/>
      <c r="AE1008" s="9"/>
      <c r="AF1008" s="2"/>
      <c r="AG1008" s="9"/>
      <c r="AH1008" s="9"/>
      <c r="AI1008" s="9"/>
      <c r="AJ1008" s="9"/>
      <c r="AK1008" s="9"/>
      <c r="AL1008" s="9"/>
      <c r="AM1008" s="15"/>
      <c r="AN1008" s="9"/>
      <c r="AO1008" s="9"/>
      <c r="AP1008" s="9"/>
      <c r="AQ1008" s="2">
        <v>0</v>
      </c>
      <c r="AR1008" s="2"/>
      <c r="AS1008" s="2">
        <v>0</v>
      </c>
      <c r="AT1008" s="2"/>
      <c r="AU1008" s="2">
        <v>0</v>
      </c>
      <c r="AV1008" s="2">
        <v>0</v>
      </c>
      <c r="AW1008" s="2"/>
      <c r="AX1008" s="9"/>
      <c r="AY1008" s="2"/>
      <c r="AZ1008" s="2"/>
      <c r="BA1008" s="2"/>
      <c r="BB1008" s="9"/>
      <c r="BC1008" s="19"/>
      <c r="BD1008" s="2"/>
      <c r="BE1008" s="2"/>
      <c r="BF1008" s="19"/>
      <c r="BG1008" s="19"/>
      <c r="BH1008" s="19"/>
      <c r="BI1008" s="19"/>
      <c r="BJ1008" s="19"/>
      <c r="BK1008" s="19"/>
      <c r="BL1008" s="19"/>
      <c r="BM1008" s="2">
        <v>0</v>
      </c>
      <c r="BN1008" s="2">
        <v>0</v>
      </c>
      <c r="BO1008" s="2">
        <v>0</v>
      </c>
      <c r="BP1008" s="2">
        <v>0</v>
      </c>
      <c r="BQ1008" s="2"/>
      <c r="BR1008" s="2"/>
      <c r="BS1008" s="2"/>
      <c r="BT1008" s="2"/>
      <c r="BU1008" s="2">
        <v>0</v>
      </c>
      <c r="BV1008" s="2"/>
      <c r="BW1008" s="9"/>
      <c r="BX1008" s="2"/>
      <c r="BY1008" s="2"/>
      <c r="BZ1008" s="9"/>
      <c r="CA1008" s="2"/>
      <c r="CB1008" s="2"/>
      <c r="CC1008" s="2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</row>
    <row r="1009" spans="1:152" hidden="1" x14ac:dyDescent="0.45">
      <c r="A1009" t="s">
        <v>147</v>
      </c>
      <c r="C1009" s="1">
        <v>40210</v>
      </c>
      <c r="D1009" s="2"/>
      <c r="E1009" s="1"/>
      <c r="G1009" s="2">
        <v>25</v>
      </c>
      <c r="H1009" t="s">
        <v>104</v>
      </c>
      <c r="I1009" s="19">
        <v>8.1</v>
      </c>
      <c r="J1009">
        <v>750</v>
      </c>
      <c r="K1009" s="2">
        <f t="shared" si="14"/>
        <v>164.6090534979424</v>
      </c>
      <c r="L1009" s="2"/>
      <c r="M1009" s="9"/>
      <c r="N1009" s="19">
        <v>6.85</v>
      </c>
      <c r="O1009" s="19"/>
      <c r="P1009" s="19"/>
      <c r="Q1009" s="2"/>
      <c r="R1009" s="2"/>
      <c r="S1009" s="2"/>
      <c r="T1009" s="2"/>
      <c r="U1009" s="2"/>
      <c r="V1009" s="2"/>
      <c r="W1009" s="2"/>
      <c r="X1009" s="9"/>
      <c r="Y1009" s="9"/>
      <c r="Z1009" s="9"/>
      <c r="AA1009" s="9"/>
      <c r="AB1009" s="9"/>
      <c r="AC1009" s="2"/>
      <c r="AD1009" s="9"/>
      <c r="AE1009" s="9"/>
      <c r="AF1009" s="2"/>
      <c r="AG1009" s="9"/>
      <c r="AH1009" s="9"/>
      <c r="AI1009" s="9"/>
      <c r="AJ1009" s="9"/>
      <c r="AK1009" s="9"/>
      <c r="AL1009" s="9"/>
      <c r="AM1009" s="15"/>
      <c r="AN1009" s="9"/>
      <c r="AO1009" s="9"/>
      <c r="AP1009" s="9"/>
      <c r="AQ1009" s="2"/>
      <c r="AR1009" s="2"/>
      <c r="AS1009" s="2"/>
      <c r="AT1009" s="2"/>
      <c r="AU1009" s="2"/>
      <c r="AV1009" s="2"/>
      <c r="AW1009" s="2"/>
      <c r="AX1009" s="9"/>
      <c r="AY1009" s="2"/>
      <c r="AZ1009" s="2"/>
      <c r="BA1009" s="2"/>
      <c r="BB1009" s="9"/>
      <c r="BC1009" s="19"/>
      <c r="BD1009" s="2"/>
      <c r="BE1009" s="2"/>
      <c r="BF1009" s="19"/>
      <c r="BG1009" s="19"/>
      <c r="BH1009" s="19"/>
      <c r="BI1009" s="19"/>
      <c r="BJ1009" s="19"/>
      <c r="BK1009" s="19"/>
      <c r="BL1009" s="19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9"/>
      <c r="BX1009" s="2"/>
      <c r="BY1009" s="2"/>
      <c r="BZ1009" s="9"/>
      <c r="CA1009" s="2"/>
      <c r="CB1009" s="2"/>
      <c r="CC1009" s="2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</row>
    <row r="1010" spans="1:152" hidden="1" x14ac:dyDescent="0.45">
      <c r="A1010" t="s">
        <v>147</v>
      </c>
      <c r="C1010" s="1">
        <v>40211</v>
      </c>
      <c r="D1010" s="2"/>
      <c r="E1010" s="1"/>
      <c r="F1010" s="6"/>
      <c r="G1010" s="2">
        <v>26</v>
      </c>
      <c r="H1010" t="s">
        <v>104</v>
      </c>
      <c r="I1010" s="19">
        <v>8.1</v>
      </c>
      <c r="J1010">
        <v>750</v>
      </c>
      <c r="K1010" s="2">
        <f t="shared" si="14"/>
        <v>164.6090534979424</v>
      </c>
      <c r="L1010" s="2"/>
      <c r="M1010" s="9"/>
      <c r="N1010" s="9"/>
      <c r="O1010" s="9"/>
      <c r="P1010" s="9"/>
      <c r="Q1010" s="2"/>
      <c r="R1010" s="2"/>
      <c r="S1010" s="2"/>
      <c r="T1010" s="2"/>
      <c r="U1010" s="2"/>
      <c r="V1010" s="2"/>
      <c r="W1010" s="2"/>
      <c r="X1010" s="9"/>
      <c r="Y1010" s="9"/>
      <c r="Z1010" s="9"/>
      <c r="AA1010" s="9"/>
      <c r="AB1010" s="9"/>
      <c r="AC1010" s="2"/>
      <c r="AD1010" s="9"/>
      <c r="AE1010" s="9"/>
      <c r="AF1010" s="2"/>
      <c r="AG1010" s="9">
        <v>0.19813749999999999</v>
      </c>
      <c r="AH1010" s="9"/>
      <c r="AI1010" s="9"/>
      <c r="AJ1010" s="9"/>
      <c r="AK1010" s="9"/>
      <c r="AL1010" s="9"/>
      <c r="AM1010" s="15"/>
      <c r="AN1010" s="9"/>
      <c r="AO1010" s="9"/>
      <c r="AP1010" s="9"/>
      <c r="AQ1010" s="2">
        <v>0</v>
      </c>
      <c r="AR1010" s="2"/>
      <c r="AS1010" s="2">
        <v>0</v>
      </c>
      <c r="AT1010" s="2"/>
      <c r="AU1010" s="2">
        <v>0</v>
      </c>
      <c r="AV1010" s="2">
        <v>0</v>
      </c>
      <c r="AW1010" s="2"/>
      <c r="AX1010" s="9"/>
      <c r="AY1010" s="2"/>
      <c r="AZ1010" s="2"/>
      <c r="BA1010" s="2"/>
      <c r="BB1010" s="9"/>
      <c r="BC1010" s="19"/>
      <c r="BD1010" s="2"/>
      <c r="BE1010" s="2"/>
      <c r="BF1010" s="19"/>
      <c r="BG1010" s="19"/>
      <c r="BH1010" s="19"/>
      <c r="BI1010" s="19"/>
      <c r="BJ1010" s="19"/>
      <c r="BK1010" s="19"/>
      <c r="BL1010" s="19"/>
      <c r="BM1010" s="2">
        <v>0</v>
      </c>
      <c r="BN1010" s="2">
        <v>0</v>
      </c>
      <c r="BO1010" s="2">
        <v>0</v>
      </c>
      <c r="BP1010" s="2">
        <v>0</v>
      </c>
      <c r="BQ1010" s="2"/>
      <c r="BR1010" s="2"/>
      <c r="BS1010" s="2"/>
      <c r="BT1010" s="2"/>
      <c r="BU1010" s="2">
        <v>0</v>
      </c>
      <c r="BV1010" s="2"/>
      <c r="BW1010" s="9"/>
      <c r="BX1010" s="2"/>
      <c r="BY1010" s="2"/>
      <c r="BZ1010" s="9"/>
      <c r="CA1010" s="2"/>
      <c r="CB1010" s="2"/>
      <c r="CC1010" s="2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</row>
    <row r="1011" spans="1:152" hidden="1" x14ac:dyDescent="0.45">
      <c r="A1011" t="s">
        <v>147</v>
      </c>
      <c r="C1011" s="1">
        <v>40212</v>
      </c>
      <c r="D1011" s="2">
        <v>4</v>
      </c>
      <c r="E1011" t="s">
        <v>199</v>
      </c>
      <c r="F1011" t="s">
        <v>12</v>
      </c>
      <c r="G1011" s="2">
        <v>27</v>
      </c>
      <c r="H1011" t="s">
        <v>104</v>
      </c>
      <c r="I1011" s="19">
        <v>8.1</v>
      </c>
      <c r="J1011">
        <v>750</v>
      </c>
      <c r="K1011" s="2">
        <f t="shared" si="14"/>
        <v>164.6090534979424</v>
      </c>
      <c r="L1011" s="2"/>
      <c r="M1011" s="9"/>
      <c r="N1011" s="9"/>
      <c r="O1011" s="9"/>
      <c r="P1011" s="9"/>
      <c r="Q1011" s="2"/>
      <c r="R1011" s="2">
        <v>27</v>
      </c>
      <c r="S1011" s="2"/>
      <c r="T1011" s="2"/>
      <c r="U1011" s="2"/>
      <c r="V1011" s="2"/>
      <c r="W1011" s="2"/>
      <c r="X1011" s="9"/>
      <c r="Y1011" s="9"/>
      <c r="Z1011" s="9"/>
      <c r="AA1011" s="9"/>
      <c r="AB1011" s="9"/>
      <c r="AC1011" s="2"/>
      <c r="AD1011" s="9"/>
      <c r="AE1011" s="9"/>
      <c r="AF1011" s="2"/>
      <c r="AG1011" s="9"/>
      <c r="AH1011" s="9"/>
      <c r="AI1011" s="9"/>
      <c r="AJ1011" s="9"/>
      <c r="AK1011" s="9"/>
      <c r="AL1011" s="9"/>
      <c r="AM1011" s="15"/>
      <c r="AN1011" s="9"/>
      <c r="AO1011" s="9"/>
      <c r="AP1011" s="9"/>
      <c r="AQ1011" s="2"/>
      <c r="AR1011" s="2"/>
      <c r="AS1011" s="2"/>
      <c r="AT1011" s="2"/>
      <c r="AU1011" s="2"/>
      <c r="AV1011" s="2"/>
      <c r="AW1011" s="2"/>
      <c r="AX1011" s="9"/>
      <c r="AY1011" s="2"/>
      <c r="AZ1011" s="2"/>
      <c r="BA1011" s="2"/>
      <c r="BB1011" s="9"/>
      <c r="BC1011" s="19"/>
      <c r="BD1011" s="2"/>
      <c r="BE1011" s="2"/>
      <c r="BF1011" s="19"/>
      <c r="BG1011" s="19"/>
      <c r="BH1011" s="19"/>
      <c r="BI1011" s="19"/>
      <c r="BJ1011" s="19"/>
      <c r="BK1011" s="19"/>
      <c r="BL1011" s="19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9"/>
      <c r="BX1011" s="2"/>
      <c r="BY1011" s="2"/>
      <c r="BZ1011" s="9"/>
      <c r="CA1011" s="2"/>
      <c r="CB1011" s="2"/>
      <c r="CC1011" s="2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</row>
    <row r="1012" spans="1:152" hidden="1" x14ac:dyDescent="0.45">
      <c r="A1012" t="s">
        <v>147</v>
      </c>
      <c r="C1012" s="1">
        <v>40217</v>
      </c>
      <c r="D1012" s="2"/>
      <c r="E1012" s="1"/>
      <c r="G1012" s="2">
        <v>32</v>
      </c>
      <c r="H1012" t="s">
        <v>104</v>
      </c>
      <c r="I1012" s="19">
        <v>8.1</v>
      </c>
      <c r="J1012">
        <v>750</v>
      </c>
      <c r="K1012" s="2">
        <f t="shared" si="14"/>
        <v>164.6090534979424</v>
      </c>
      <c r="L1012" s="2"/>
      <c r="M1012" s="9"/>
      <c r="N1012" s="19">
        <v>9.3000000000000007</v>
      </c>
      <c r="O1012" s="19"/>
      <c r="P1012" s="19"/>
      <c r="Q1012" s="2"/>
      <c r="R1012" s="2"/>
      <c r="S1012" s="2"/>
      <c r="T1012" s="2"/>
      <c r="U1012" s="2"/>
      <c r="V1012" s="2"/>
      <c r="W1012" s="2"/>
      <c r="X1012" s="9"/>
      <c r="Y1012" s="9"/>
      <c r="Z1012" s="9"/>
      <c r="AA1012" s="9"/>
      <c r="AB1012" s="9"/>
      <c r="AC1012" s="2"/>
      <c r="AD1012" s="9"/>
      <c r="AE1012" s="9"/>
      <c r="AF1012" s="2"/>
      <c r="AG1012" s="9"/>
      <c r="AH1012" s="9"/>
      <c r="AI1012" s="9"/>
      <c r="AJ1012" s="9"/>
      <c r="AK1012" s="9"/>
      <c r="AL1012" s="9"/>
      <c r="AM1012" s="15"/>
      <c r="AN1012" s="9"/>
      <c r="AO1012" s="9"/>
      <c r="AP1012" s="9"/>
      <c r="AQ1012" s="2"/>
      <c r="AR1012" s="2"/>
      <c r="AS1012" s="2"/>
      <c r="AT1012" s="2"/>
      <c r="AU1012" s="2"/>
      <c r="AV1012" s="2"/>
      <c r="AW1012" s="2"/>
      <c r="AX1012" s="9"/>
      <c r="AY1012" s="2"/>
      <c r="AZ1012" s="2"/>
      <c r="BA1012" s="2"/>
      <c r="BB1012" s="9"/>
      <c r="BC1012" s="19"/>
      <c r="BD1012" s="2"/>
      <c r="BE1012" s="2"/>
      <c r="BF1012" s="19"/>
      <c r="BG1012" s="19"/>
      <c r="BH1012" s="19"/>
      <c r="BI1012" s="19"/>
      <c r="BJ1012" s="19"/>
      <c r="BK1012" s="19"/>
      <c r="BL1012" s="19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9"/>
      <c r="BX1012" s="2"/>
      <c r="BY1012" s="2"/>
      <c r="BZ1012" s="9"/>
      <c r="CA1012" s="2"/>
      <c r="CB1012" s="2"/>
      <c r="CC1012" s="2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</row>
    <row r="1013" spans="1:152" hidden="1" x14ac:dyDescent="0.45">
      <c r="A1013" t="s">
        <v>147</v>
      </c>
      <c r="C1013" s="1">
        <v>40225</v>
      </c>
      <c r="D1013" s="2"/>
      <c r="E1013" s="1"/>
      <c r="G1013" s="2">
        <v>40</v>
      </c>
      <c r="H1013" t="s">
        <v>104</v>
      </c>
      <c r="I1013" s="19">
        <v>8.1</v>
      </c>
      <c r="J1013">
        <v>750</v>
      </c>
      <c r="K1013" s="2">
        <f t="shared" si="14"/>
        <v>164.6090534979424</v>
      </c>
      <c r="L1013" s="2"/>
      <c r="M1013" s="9"/>
      <c r="N1013" s="19">
        <v>11.65</v>
      </c>
      <c r="O1013" s="19"/>
      <c r="P1013" s="19"/>
      <c r="Q1013" s="2"/>
      <c r="R1013" s="2"/>
      <c r="S1013" s="2"/>
      <c r="T1013" s="2"/>
      <c r="U1013" s="2"/>
      <c r="V1013" s="2"/>
      <c r="W1013" s="2"/>
      <c r="X1013" s="9"/>
      <c r="Y1013" s="9"/>
      <c r="Z1013" s="9"/>
      <c r="AA1013" s="9"/>
      <c r="AB1013" s="9"/>
      <c r="AC1013" s="2"/>
      <c r="AD1013" s="9"/>
      <c r="AE1013" s="9"/>
      <c r="AF1013" s="2"/>
      <c r="AG1013" s="9"/>
      <c r="AH1013" s="9"/>
      <c r="AI1013" s="9"/>
      <c r="AJ1013" s="9"/>
      <c r="AK1013" s="9"/>
      <c r="AL1013" s="9"/>
      <c r="AM1013" s="15"/>
      <c r="AN1013" s="9"/>
      <c r="AO1013" s="9"/>
      <c r="AP1013" s="9"/>
      <c r="AQ1013" s="2"/>
      <c r="AR1013" s="2"/>
      <c r="AS1013" s="2"/>
      <c r="AT1013" s="2"/>
      <c r="AU1013" s="2"/>
      <c r="AV1013" s="2"/>
      <c r="AW1013" s="2"/>
      <c r="AX1013" s="9"/>
      <c r="AY1013" s="2"/>
      <c r="AZ1013" s="2"/>
      <c r="BA1013" s="2"/>
      <c r="BB1013" s="9"/>
      <c r="BC1013" s="19"/>
      <c r="BD1013" s="2"/>
      <c r="BE1013" s="2"/>
      <c r="BF1013" s="19"/>
      <c r="BG1013" s="19"/>
      <c r="BH1013" s="19"/>
      <c r="BI1013" s="19"/>
      <c r="BJ1013" s="19"/>
      <c r="BK1013" s="19"/>
      <c r="BL1013" s="19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9"/>
      <c r="BX1013" s="2"/>
      <c r="BY1013" s="2"/>
      <c r="BZ1013" s="9"/>
      <c r="CA1013" s="2"/>
      <c r="CB1013" s="2"/>
      <c r="CC1013" s="2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</row>
    <row r="1014" spans="1:152" hidden="1" x14ac:dyDescent="0.45">
      <c r="A1014" t="s">
        <v>147</v>
      </c>
      <c r="C1014" s="1">
        <v>40227</v>
      </c>
      <c r="D1014" s="2"/>
      <c r="E1014" s="1"/>
      <c r="F1014" s="6"/>
      <c r="G1014" s="2">
        <v>42</v>
      </c>
      <c r="H1014" t="s">
        <v>104</v>
      </c>
      <c r="I1014" s="19">
        <v>8.1</v>
      </c>
      <c r="J1014">
        <v>750</v>
      </c>
      <c r="K1014" s="2">
        <f t="shared" si="14"/>
        <v>164.6090534979424</v>
      </c>
      <c r="L1014" s="2"/>
      <c r="M1014" s="9"/>
      <c r="N1014" s="9"/>
      <c r="O1014" s="9"/>
      <c r="P1014" s="9"/>
      <c r="Q1014" s="2"/>
      <c r="R1014" s="2"/>
      <c r="S1014" s="2"/>
      <c r="T1014" s="2"/>
      <c r="U1014" s="2"/>
      <c r="V1014" s="2"/>
      <c r="W1014" s="2"/>
      <c r="X1014" s="9"/>
      <c r="Y1014" s="9"/>
      <c r="Z1014" s="9"/>
      <c r="AA1014" s="9"/>
      <c r="AB1014" s="9"/>
      <c r="AC1014" s="2">
        <v>52.353553258183737</v>
      </c>
      <c r="AD1014" s="9"/>
      <c r="AE1014" s="9"/>
      <c r="AF1014" s="2">
        <v>70.396333327025275</v>
      </c>
      <c r="AG1014" s="9">
        <v>1.895133673827567</v>
      </c>
      <c r="AH1014" s="9"/>
      <c r="AI1014" s="9"/>
      <c r="AJ1014" s="9"/>
      <c r="AK1014" s="9"/>
      <c r="AL1014" s="9"/>
      <c r="AM1014" s="15">
        <f>AG1014/AF1014</f>
        <v>2.6920914545701516E-2</v>
      </c>
      <c r="AN1014" s="9"/>
      <c r="AO1014" s="9"/>
      <c r="AP1014" s="9"/>
      <c r="AQ1014" s="2">
        <v>6.3402314826121744</v>
      </c>
      <c r="AR1014" s="2"/>
      <c r="AS1014" s="2">
        <v>0</v>
      </c>
      <c r="AT1014" s="2"/>
      <c r="AU1014" s="2">
        <v>0</v>
      </c>
      <c r="AV1014" s="2">
        <v>0</v>
      </c>
      <c r="AW1014" s="2">
        <v>6.3402314826121744</v>
      </c>
      <c r="AX1014" s="9"/>
      <c r="AY1014" s="2"/>
      <c r="AZ1014" s="2">
        <f>AC1014+AF1014+AW1014</f>
        <v>129.09011806782118</v>
      </c>
      <c r="BA1014" s="2"/>
      <c r="BB1014" s="9">
        <f>AW1014/AZ1014</f>
        <v>4.9114770189311881E-2</v>
      </c>
      <c r="BC1014" s="19"/>
      <c r="BD1014" s="2"/>
      <c r="BE1014" s="2"/>
      <c r="BF1014" s="19"/>
      <c r="BG1014" s="19"/>
      <c r="BH1014" s="19"/>
      <c r="BI1014" s="19"/>
      <c r="BJ1014" s="9">
        <f>AC1014/AZ1014</f>
        <v>0.40555817936953392</v>
      </c>
      <c r="BK1014" s="9">
        <f>AF1014/AZ1014</f>
        <v>0.54532705044115426</v>
      </c>
      <c r="BL1014" s="9">
        <f>AW1014/AZ1014</f>
        <v>4.9114770189311881E-2</v>
      </c>
      <c r="BM1014" s="2">
        <v>133.52635447391697</v>
      </c>
      <c r="BN1014" s="2">
        <v>133.52635447391697</v>
      </c>
      <c r="BO1014" s="2">
        <v>0</v>
      </c>
      <c r="BP1014" s="2">
        <v>0</v>
      </c>
      <c r="BQ1014" s="2"/>
      <c r="BR1014" s="2"/>
      <c r="BS1014" s="2"/>
      <c r="BT1014" s="2"/>
      <c r="BU1014" s="2">
        <v>0</v>
      </c>
      <c r="BV1014" s="2"/>
      <c r="BW1014" s="9"/>
      <c r="BX1014" s="2"/>
      <c r="BY1014" s="2"/>
      <c r="BZ1014" s="9"/>
      <c r="CA1014" s="2"/>
      <c r="CB1014" s="2"/>
      <c r="CC1014" s="2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</row>
    <row r="1015" spans="1:152" hidden="1" x14ac:dyDescent="0.45">
      <c r="A1015" t="s">
        <v>147</v>
      </c>
      <c r="C1015" s="1">
        <v>40231</v>
      </c>
      <c r="D1015" s="2"/>
      <c r="E1015" s="1"/>
      <c r="G1015" s="2">
        <v>46</v>
      </c>
      <c r="H1015" t="s">
        <v>104</v>
      </c>
      <c r="I1015" s="19">
        <v>8.1</v>
      </c>
      <c r="J1015">
        <v>750</v>
      </c>
      <c r="K1015" s="2">
        <f t="shared" si="14"/>
        <v>164.6090534979424</v>
      </c>
      <c r="L1015" s="2"/>
      <c r="M1015" s="9"/>
      <c r="N1015" s="19">
        <v>13.9</v>
      </c>
      <c r="O1015" s="19"/>
      <c r="P1015" s="19"/>
      <c r="Q1015" s="2"/>
      <c r="R1015" s="2"/>
      <c r="S1015" s="2"/>
      <c r="T1015" s="2"/>
      <c r="U1015" s="2"/>
      <c r="V1015" s="2"/>
      <c r="W1015" s="2"/>
      <c r="X1015" s="9"/>
      <c r="Y1015" s="9"/>
      <c r="Z1015" s="9"/>
      <c r="AA1015" s="9"/>
      <c r="AB1015" s="9"/>
      <c r="AC1015" s="2"/>
      <c r="AD1015" s="9"/>
      <c r="AE1015" s="9"/>
      <c r="AF1015" s="2"/>
      <c r="AG1015" s="9"/>
      <c r="AH1015" s="9"/>
      <c r="AI1015" s="9"/>
      <c r="AJ1015" s="9"/>
      <c r="AK1015" s="9"/>
      <c r="AL1015" s="9"/>
      <c r="AM1015" s="15"/>
      <c r="AN1015" s="9"/>
      <c r="AO1015" s="9"/>
      <c r="AP1015" s="9"/>
      <c r="AQ1015" s="2"/>
      <c r="AR1015" s="2"/>
      <c r="AS1015" s="2"/>
      <c r="AT1015" s="2"/>
      <c r="AU1015" s="2"/>
      <c r="AV1015" s="2"/>
      <c r="AW1015" s="2"/>
      <c r="AX1015" s="9"/>
      <c r="AY1015" s="2"/>
      <c r="AZ1015" s="2"/>
      <c r="BA1015" s="2"/>
      <c r="BB1015" s="9"/>
      <c r="BC1015" s="19"/>
      <c r="BD1015" s="2"/>
      <c r="BE1015" s="2"/>
      <c r="BF1015" s="19"/>
      <c r="BG1015" s="19"/>
      <c r="BH1015" s="19"/>
      <c r="BI1015" s="19"/>
      <c r="BJ1015" s="19"/>
      <c r="BK1015" s="19"/>
      <c r="BL1015" s="19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9"/>
      <c r="BX1015" s="2"/>
      <c r="BY1015" s="2"/>
      <c r="BZ1015" s="9"/>
      <c r="CA1015" s="2"/>
      <c r="CB1015" s="2"/>
      <c r="CC1015" s="2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</row>
    <row r="1016" spans="1:152" hidden="1" x14ac:dyDescent="0.45">
      <c r="A1016" t="s">
        <v>147</v>
      </c>
      <c r="C1016" s="1">
        <v>40233</v>
      </c>
      <c r="D1016" s="2"/>
      <c r="E1016" s="1"/>
      <c r="F1016" s="6"/>
      <c r="G1016" s="2">
        <v>48</v>
      </c>
      <c r="H1016" t="s">
        <v>104</v>
      </c>
      <c r="I1016" s="19">
        <v>8.1</v>
      </c>
      <c r="J1016">
        <v>750</v>
      </c>
      <c r="K1016" s="2">
        <f t="shared" si="14"/>
        <v>164.6090534979424</v>
      </c>
      <c r="L1016" s="2"/>
      <c r="M1016" s="9"/>
      <c r="N1016" s="9"/>
      <c r="O1016" s="9"/>
      <c r="P1016" s="9"/>
      <c r="Q1016" s="2"/>
      <c r="R1016" s="2"/>
      <c r="S1016" s="2"/>
      <c r="T1016" s="2"/>
      <c r="U1016" s="2"/>
      <c r="V1016" s="2"/>
      <c r="W1016" s="2"/>
      <c r="X1016" s="9"/>
      <c r="Y1016" s="9"/>
      <c r="Z1016" s="9"/>
      <c r="AA1016" s="9"/>
      <c r="AB1016" s="9"/>
      <c r="AC1016" s="2">
        <v>148.95142539909418</v>
      </c>
      <c r="AD1016" s="9"/>
      <c r="AE1016" s="9"/>
      <c r="AF1016" s="2">
        <v>157.95703425368401</v>
      </c>
      <c r="AG1016" s="9">
        <v>1.987210555757644</v>
      </c>
      <c r="AH1016" s="9"/>
      <c r="AI1016" s="9"/>
      <c r="AJ1016" s="9"/>
      <c r="AK1016" s="9"/>
      <c r="AL1016" s="9"/>
      <c r="AM1016" s="15">
        <f>AG1016/AF1016</f>
        <v>1.2580703133271804E-2</v>
      </c>
      <c r="AN1016" s="9"/>
      <c r="AO1016" s="9"/>
      <c r="AP1016" s="9"/>
      <c r="AQ1016" s="2">
        <v>16.015208194934388</v>
      </c>
      <c r="AR1016" s="2"/>
      <c r="AS1016" s="2">
        <v>0.11522048364153628</v>
      </c>
      <c r="AT1016" s="2"/>
      <c r="AU1016" s="2">
        <v>0</v>
      </c>
      <c r="AV1016" s="2">
        <v>0</v>
      </c>
      <c r="AW1016" s="2">
        <v>16.130428678575925</v>
      </c>
      <c r="AX1016" s="9"/>
      <c r="AY1016" s="2"/>
      <c r="AZ1016" s="2">
        <f>AC1016+AF1016+AW1016</f>
        <v>323.03888833135414</v>
      </c>
      <c r="BA1016" s="2"/>
      <c r="BB1016" s="9">
        <f>AW1016/AZ1016</f>
        <v>4.9933395827038284E-2</v>
      </c>
      <c r="BC1016" s="19"/>
      <c r="BD1016" s="2"/>
      <c r="BE1016" s="2"/>
      <c r="BF1016" s="19"/>
      <c r="BG1016" s="19"/>
      <c r="BH1016" s="19"/>
      <c r="BI1016" s="19"/>
      <c r="BJ1016" s="9">
        <f>AC1016/AZ1016</f>
        <v>0.46109440930934803</v>
      </c>
      <c r="BK1016" s="9">
        <f>AF1016/AZ1016</f>
        <v>0.4889721948636136</v>
      </c>
      <c r="BL1016" s="9">
        <f>AW1016/AZ1016</f>
        <v>4.9933395827038284E-2</v>
      </c>
      <c r="BM1016" s="2">
        <v>172.93588798927266</v>
      </c>
      <c r="BN1016" s="2">
        <v>172.35978557106498</v>
      </c>
      <c r="BO1016" s="2">
        <v>0.57610241820768138</v>
      </c>
      <c r="BP1016" s="2">
        <v>0</v>
      </c>
      <c r="BQ1016" s="2"/>
      <c r="BR1016" s="2"/>
      <c r="BS1016" s="2"/>
      <c r="BT1016" s="2"/>
      <c r="BU1016" s="2">
        <v>0</v>
      </c>
      <c r="BV1016" s="2"/>
      <c r="BW1016" s="9"/>
      <c r="BX1016" s="2"/>
      <c r="BY1016" s="2"/>
      <c r="BZ1016" s="9"/>
      <c r="CA1016" s="2"/>
      <c r="CB1016" s="2"/>
      <c r="CC1016" s="2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</row>
    <row r="1017" spans="1:152" hidden="1" x14ac:dyDescent="0.45">
      <c r="A1017" t="s">
        <v>147</v>
      </c>
      <c r="C1017" s="1">
        <v>40234</v>
      </c>
      <c r="D1017" s="2">
        <v>4</v>
      </c>
      <c r="E1017" t="s">
        <v>195</v>
      </c>
      <c r="F1017" t="s">
        <v>13</v>
      </c>
      <c r="G1017" s="2">
        <v>49</v>
      </c>
      <c r="H1017" t="s">
        <v>104</v>
      </c>
      <c r="I1017" s="19">
        <v>8.1</v>
      </c>
      <c r="J1017">
        <v>750</v>
      </c>
      <c r="K1017" s="2">
        <f t="shared" si="14"/>
        <v>164.6090534979424</v>
      </c>
      <c r="L1017" s="2"/>
      <c r="M1017" s="9"/>
      <c r="N1017" s="9"/>
      <c r="O1017" s="9"/>
      <c r="P1017" s="9"/>
      <c r="Q1017" s="2"/>
      <c r="R1017" s="2"/>
      <c r="S1017" s="2">
        <v>49</v>
      </c>
      <c r="T1017" s="2"/>
      <c r="U1017" s="2"/>
      <c r="V1017" s="2"/>
      <c r="W1017" s="2"/>
      <c r="X1017" s="9"/>
      <c r="Y1017" s="9"/>
      <c r="Z1017" s="9"/>
      <c r="AA1017" s="9"/>
      <c r="AB1017" s="9"/>
      <c r="AC1017" s="2"/>
      <c r="AD1017" s="9"/>
      <c r="AE1017" s="9"/>
      <c r="AF1017" s="2"/>
      <c r="AG1017" s="9"/>
      <c r="AH1017" s="9"/>
      <c r="AI1017" s="9"/>
      <c r="AJ1017" s="9"/>
      <c r="AK1017" s="9"/>
      <c r="AL1017" s="9"/>
      <c r="AM1017" s="15"/>
      <c r="AN1017" s="9"/>
      <c r="AO1017" s="9"/>
      <c r="AP1017" s="9"/>
      <c r="AQ1017" s="2"/>
      <c r="AR1017" s="2"/>
      <c r="AS1017" s="2"/>
      <c r="AT1017" s="2"/>
      <c r="AU1017" s="2"/>
      <c r="AV1017" s="2"/>
      <c r="AW1017" s="2"/>
      <c r="AX1017" s="9"/>
      <c r="AY1017" s="2"/>
      <c r="AZ1017" s="2"/>
      <c r="BA1017" s="2"/>
      <c r="BB1017" s="9"/>
      <c r="BC1017" s="19"/>
      <c r="BD1017" s="2"/>
      <c r="BE1017" s="2"/>
      <c r="BF1017" s="19"/>
      <c r="BG1017" s="19"/>
      <c r="BH1017" s="19"/>
      <c r="BI1017" s="19"/>
      <c r="BJ1017" s="19"/>
      <c r="BK1017" s="19"/>
      <c r="BL1017" s="19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9"/>
      <c r="BX1017" s="2"/>
      <c r="BY1017" s="2"/>
      <c r="BZ1017" s="9"/>
      <c r="CA1017" s="2"/>
      <c r="CB1017" s="2"/>
      <c r="CC1017" s="2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</row>
    <row r="1018" spans="1:152" hidden="1" x14ac:dyDescent="0.45">
      <c r="A1018" t="s">
        <v>147</v>
      </c>
      <c r="C1018" s="1">
        <v>40240</v>
      </c>
      <c r="D1018" s="2"/>
      <c r="E1018" s="1"/>
      <c r="G1018" s="2">
        <v>55</v>
      </c>
      <c r="H1018" t="s">
        <v>104</v>
      </c>
      <c r="I1018" s="19">
        <v>8.1</v>
      </c>
      <c r="J1018">
        <v>750</v>
      </c>
      <c r="K1018" s="2">
        <f t="shared" si="14"/>
        <v>164.6090534979424</v>
      </c>
      <c r="L1018" s="2"/>
      <c r="M1018" s="9"/>
      <c r="N1018" s="19">
        <v>16.75</v>
      </c>
      <c r="O1018" s="19"/>
      <c r="P1018" s="19"/>
      <c r="Q1018" s="2"/>
      <c r="R1018" s="2"/>
      <c r="S1018" s="2"/>
      <c r="T1018" s="2"/>
      <c r="U1018" s="2"/>
      <c r="V1018" s="2"/>
      <c r="W1018" s="2"/>
      <c r="X1018" s="9"/>
      <c r="Y1018" s="9"/>
      <c r="Z1018" s="9"/>
      <c r="AA1018" s="9"/>
      <c r="AB1018" s="9"/>
      <c r="AC1018" s="2"/>
      <c r="AD1018" s="9"/>
      <c r="AE1018" s="9"/>
      <c r="AF1018" s="2"/>
      <c r="AG1018" s="9"/>
      <c r="AH1018" s="9"/>
      <c r="AI1018" s="9"/>
      <c r="AJ1018" s="9"/>
      <c r="AK1018" s="9"/>
      <c r="AL1018" s="9"/>
      <c r="AM1018" s="15"/>
      <c r="AN1018" s="9"/>
      <c r="AO1018" s="9"/>
      <c r="AP1018" s="9"/>
      <c r="AQ1018" s="2"/>
      <c r="AR1018" s="2"/>
      <c r="AS1018" s="2"/>
      <c r="AT1018" s="2"/>
      <c r="AU1018" s="2"/>
      <c r="AV1018" s="2"/>
      <c r="AW1018" s="2"/>
      <c r="AX1018" s="9"/>
      <c r="AY1018" s="2"/>
      <c r="AZ1018" s="2"/>
      <c r="BA1018" s="2"/>
      <c r="BB1018" s="9"/>
      <c r="BC1018" s="19"/>
      <c r="BD1018" s="2"/>
      <c r="BE1018" s="2"/>
      <c r="BF1018" s="19"/>
      <c r="BG1018" s="19"/>
      <c r="BH1018" s="19"/>
      <c r="BI1018" s="19"/>
      <c r="BJ1018" s="19"/>
      <c r="BK1018" s="19"/>
      <c r="BL1018" s="19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9"/>
      <c r="BX1018" s="2"/>
      <c r="BY1018" s="2"/>
      <c r="BZ1018" s="9"/>
      <c r="CA1018" s="2"/>
      <c r="CB1018" s="2"/>
      <c r="CC1018" s="2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</row>
    <row r="1019" spans="1:152" hidden="1" x14ac:dyDescent="0.45">
      <c r="A1019" t="s">
        <v>147</v>
      </c>
      <c r="C1019" s="1">
        <v>40245</v>
      </c>
      <c r="D1019" s="2"/>
      <c r="E1019" s="1"/>
      <c r="G1019" s="2">
        <v>60</v>
      </c>
      <c r="H1019" t="s">
        <v>104</v>
      </c>
      <c r="I1019" s="19">
        <v>8.1</v>
      </c>
      <c r="J1019">
        <v>750</v>
      </c>
      <c r="K1019" s="2">
        <f t="shared" si="14"/>
        <v>164.6090534979424</v>
      </c>
      <c r="L1019" s="2"/>
      <c r="M1019" s="9"/>
      <c r="N1019" s="9"/>
      <c r="O1019" s="9"/>
      <c r="P1019" s="9"/>
      <c r="Q1019" s="2"/>
      <c r="R1019" s="2"/>
      <c r="S1019" s="2"/>
      <c r="T1019" s="2"/>
      <c r="U1019" s="2"/>
      <c r="V1019" s="2"/>
      <c r="W1019" s="2"/>
      <c r="X1019" s="9"/>
      <c r="Y1019" s="9"/>
      <c r="Z1019" s="9"/>
      <c r="AA1019" s="9"/>
      <c r="AB1019" s="9"/>
      <c r="AC1019" s="2"/>
      <c r="AD1019" s="9"/>
      <c r="AE1019" s="9"/>
      <c r="AF1019" s="2"/>
      <c r="AG1019" s="9"/>
      <c r="AH1019" s="9"/>
      <c r="AI1019" s="9"/>
      <c r="AJ1019" s="9"/>
      <c r="AK1019" s="9"/>
      <c r="AL1019" s="9"/>
      <c r="AM1019" s="15"/>
      <c r="AN1019" s="9"/>
      <c r="AO1019" s="9"/>
      <c r="AP1019" s="9"/>
      <c r="AQ1019" s="2"/>
      <c r="AR1019" s="2"/>
      <c r="AS1019" s="2"/>
      <c r="AT1019" s="2"/>
      <c r="AU1019" s="2"/>
      <c r="AV1019" s="2"/>
      <c r="AW1019" s="2"/>
      <c r="AX1019" s="9"/>
      <c r="AY1019" s="2"/>
      <c r="AZ1019" s="2"/>
      <c r="BA1019" s="2"/>
      <c r="BB1019" s="9"/>
      <c r="BC1019" s="19"/>
      <c r="BD1019" s="2"/>
      <c r="BE1019" s="2"/>
      <c r="BF1019" s="19"/>
      <c r="BG1019" s="19"/>
      <c r="BH1019" s="19"/>
      <c r="BI1019" s="19"/>
      <c r="BJ1019" s="19"/>
      <c r="BK1019" s="19"/>
      <c r="BL1019" s="19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9"/>
      <c r="BX1019" s="2"/>
      <c r="BY1019" s="2"/>
      <c r="BZ1019" s="9"/>
      <c r="CA1019" s="2"/>
      <c r="CB1019" s="2"/>
      <c r="CC1019" s="2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</row>
    <row r="1020" spans="1:152" hidden="1" x14ac:dyDescent="0.45">
      <c r="A1020" t="s">
        <v>147</v>
      </c>
      <c r="C1020" s="1">
        <v>40248</v>
      </c>
      <c r="D1020" s="2"/>
      <c r="E1020" s="1"/>
      <c r="F1020" s="6"/>
      <c r="G1020" s="2">
        <v>63</v>
      </c>
      <c r="H1020" t="s">
        <v>104</v>
      </c>
      <c r="I1020" s="19">
        <v>8.1</v>
      </c>
      <c r="J1020">
        <v>750</v>
      </c>
      <c r="K1020" s="2">
        <f t="shared" si="14"/>
        <v>164.6090534979424</v>
      </c>
      <c r="L1020" s="2"/>
      <c r="M1020" s="9"/>
      <c r="N1020" s="9"/>
      <c r="O1020" s="9"/>
      <c r="P1020" s="9"/>
      <c r="Q1020" s="2"/>
      <c r="R1020" s="2"/>
      <c r="S1020" s="2"/>
      <c r="T1020" s="2"/>
      <c r="U1020" s="2"/>
      <c r="V1020" s="2"/>
      <c r="W1020" s="2"/>
      <c r="X1020" s="9"/>
      <c r="Y1020" s="9"/>
      <c r="Z1020" s="9"/>
      <c r="AA1020" s="9"/>
      <c r="AB1020" s="9"/>
      <c r="AC1020" s="2">
        <v>218.0688456814633</v>
      </c>
      <c r="AD1020" s="9"/>
      <c r="AE1020" s="9"/>
      <c r="AF1020" s="2">
        <v>183.22561287714126</v>
      </c>
      <c r="AG1020" s="9">
        <v>2.7312110216524492</v>
      </c>
      <c r="AH1020" s="9"/>
      <c r="AI1020" s="9"/>
      <c r="AJ1020" s="9"/>
      <c r="AK1020" s="9"/>
      <c r="AL1020" s="9"/>
      <c r="AM1020" s="15">
        <f>AG1020/AF1020</f>
        <v>1.4906273084668655E-2</v>
      </c>
      <c r="AN1020" s="9"/>
      <c r="AO1020" s="9"/>
      <c r="AP1020" s="9"/>
      <c r="AQ1020" s="2">
        <v>14.733186468471223</v>
      </c>
      <c r="AR1020" s="2"/>
      <c r="AS1020" s="2">
        <v>14.550414005608602</v>
      </c>
      <c r="AT1020" s="2"/>
      <c r="AU1020" s="2">
        <v>0</v>
      </c>
      <c r="AV1020" s="2">
        <v>0</v>
      </c>
      <c r="AW1020" s="2">
        <v>29.283600474079822</v>
      </c>
      <c r="AX1020" s="9"/>
      <c r="AY1020" s="2"/>
      <c r="AZ1020" s="2">
        <f>AC1020+AF1020+AW1020</f>
        <v>430.57805903268439</v>
      </c>
      <c r="BA1020" s="2"/>
      <c r="BB1020" s="9">
        <f>AW1020/AZ1020</f>
        <v>6.8009969063140205E-2</v>
      </c>
      <c r="BC1020" s="19"/>
      <c r="BD1020" s="2"/>
      <c r="BE1020" s="2"/>
      <c r="BF1020" s="19"/>
      <c r="BG1020" s="19"/>
      <c r="BH1020" s="19"/>
      <c r="BI1020" s="19"/>
      <c r="BJ1020" s="9">
        <f>AC1020/AZ1020</f>
        <v>0.5064560097915024</v>
      </c>
      <c r="BK1020" s="9">
        <f>AF1020/AZ1020</f>
        <v>0.42553402114535738</v>
      </c>
      <c r="BL1020" s="9">
        <f>AW1020/AZ1020</f>
        <v>6.8009969063140205E-2</v>
      </c>
      <c r="BM1020" s="2">
        <v>219.72266808742029</v>
      </c>
      <c r="BN1020" s="2">
        <v>176.62258510488545</v>
      </c>
      <c r="BO1020" s="2">
        <v>43.100082982534836</v>
      </c>
      <c r="BP1020" s="2">
        <v>0</v>
      </c>
      <c r="BQ1020" s="2"/>
      <c r="BR1020" s="2"/>
      <c r="BS1020" s="2"/>
      <c r="BT1020" s="2"/>
      <c r="BU1020" s="2">
        <v>0</v>
      </c>
      <c r="BV1020" s="2"/>
      <c r="BW1020" s="9"/>
      <c r="BX1020" s="2"/>
      <c r="BY1020" s="2"/>
      <c r="BZ1020" s="9"/>
      <c r="CA1020" s="2"/>
      <c r="CB1020" s="2"/>
      <c r="CC1020" s="2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</row>
    <row r="1021" spans="1:152" hidden="1" x14ac:dyDescent="0.45">
      <c r="A1021" t="s">
        <v>147</v>
      </c>
      <c r="C1021" s="1">
        <v>40252</v>
      </c>
      <c r="D1021" s="2"/>
      <c r="E1021" s="1"/>
      <c r="G1021" s="2">
        <v>67</v>
      </c>
      <c r="H1021" t="s">
        <v>104</v>
      </c>
      <c r="I1021" s="19">
        <v>8.1</v>
      </c>
      <c r="J1021">
        <v>750</v>
      </c>
      <c r="K1021" s="2">
        <f t="shared" si="14"/>
        <v>164.6090534979424</v>
      </c>
      <c r="L1021" s="2"/>
      <c r="M1021" s="9"/>
      <c r="N1021" s="19">
        <v>21.05</v>
      </c>
      <c r="O1021" s="19"/>
      <c r="P1021" s="19"/>
      <c r="Q1021" s="2"/>
      <c r="R1021" s="2"/>
      <c r="S1021" s="2"/>
      <c r="T1021" s="2"/>
      <c r="U1021" s="2"/>
      <c r="V1021" s="2"/>
      <c r="W1021" s="2"/>
      <c r="X1021" s="9"/>
      <c r="Y1021" s="9"/>
      <c r="Z1021" s="9"/>
      <c r="AA1021" s="9"/>
      <c r="AB1021" s="9"/>
      <c r="AC1021" s="2"/>
      <c r="AD1021" s="9"/>
      <c r="AE1021" s="9"/>
      <c r="AF1021" s="2"/>
      <c r="AG1021" s="9"/>
      <c r="AH1021" s="9"/>
      <c r="AI1021" s="9"/>
      <c r="AJ1021" s="9"/>
      <c r="AK1021" s="9"/>
      <c r="AL1021" s="9"/>
      <c r="AM1021" s="15"/>
      <c r="AN1021" s="9"/>
      <c r="AO1021" s="9"/>
      <c r="AP1021" s="9"/>
      <c r="AQ1021" s="2"/>
      <c r="AR1021" s="2"/>
      <c r="AS1021" s="2"/>
      <c r="AT1021" s="2"/>
      <c r="AU1021" s="2"/>
      <c r="AV1021" s="2"/>
      <c r="AW1021" s="2"/>
      <c r="AX1021" s="9"/>
      <c r="AY1021" s="2"/>
      <c r="AZ1021" s="2"/>
      <c r="BA1021" s="2"/>
      <c r="BB1021" s="9"/>
      <c r="BC1021" s="19"/>
      <c r="BD1021" s="2"/>
      <c r="BE1021" s="2"/>
      <c r="BF1021" s="19"/>
      <c r="BG1021" s="19"/>
      <c r="BH1021" s="19"/>
      <c r="BI1021" s="19"/>
      <c r="BJ1021" s="19"/>
      <c r="BK1021" s="19"/>
      <c r="BL1021" s="19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9"/>
      <c r="BX1021" s="2"/>
      <c r="BY1021" s="2"/>
      <c r="BZ1021" s="9"/>
      <c r="CA1021" s="2"/>
      <c r="CB1021" s="2"/>
      <c r="CC1021" s="2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</row>
    <row r="1022" spans="1:152" hidden="1" x14ac:dyDescent="0.45">
      <c r="A1022" t="s">
        <v>147</v>
      </c>
      <c r="C1022" s="1">
        <v>40259</v>
      </c>
      <c r="D1022" s="2"/>
      <c r="E1022" s="1"/>
      <c r="G1022" s="2">
        <v>74</v>
      </c>
      <c r="H1022" t="s">
        <v>104</v>
      </c>
      <c r="I1022" s="19">
        <v>8.1</v>
      </c>
      <c r="J1022">
        <v>750</v>
      </c>
      <c r="K1022" s="2">
        <f t="shared" si="14"/>
        <v>164.6090534979424</v>
      </c>
      <c r="L1022" s="2"/>
      <c r="M1022" s="9"/>
      <c r="N1022" s="19">
        <v>21.05</v>
      </c>
      <c r="O1022" s="19"/>
      <c r="P1022" s="19"/>
      <c r="Q1022" s="2"/>
      <c r="R1022" s="2"/>
      <c r="S1022" s="2"/>
      <c r="T1022" s="2"/>
      <c r="U1022" s="2"/>
      <c r="V1022" s="2"/>
      <c r="W1022" s="2"/>
      <c r="X1022" s="9"/>
      <c r="Y1022" s="9"/>
      <c r="Z1022" s="9"/>
      <c r="AA1022" s="9"/>
      <c r="AB1022" s="9"/>
      <c r="AC1022" s="2"/>
      <c r="AD1022" s="9"/>
      <c r="AE1022" s="9"/>
      <c r="AF1022" s="2"/>
      <c r="AG1022" s="9"/>
      <c r="AH1022" s="9"/>
      <c r="AI1022" s="9"/>
      <c r="AJ1022" s="9"/>
      <c r="AK1022" s="9"/>
      <c r="AL1022" s="9"/>
      <c r="AM1022" s="15"/>
      <c r="AN1022" s="9"/>
      <c r="AO1022" s="9"/>
      <c r="AP1022" s="9"/>
      <c r="AQ1022" s="2"/>
      <c r="AR1022" s="2"/>
      <c r="AS1022" s="2"/>
      <c r="AT1022" s="2"/>
      <c r="AU1022" s="2"/>
      <c r="AV1022" s="2"/>
      <c r="AW1022" s="2"/>
      <c r="AX1022" s="9"/>
      <c r="AY1022" s="2"/>
      <c r="AZ1022" s="2"/>
      <c r="BA1022" s="2"/>
      <c r="BB1022" s="9"/>
      <c r="BC1022" s="19"/>
      <c r="BD1022" s="2"/>
      <c r="BE1022" s="2"/>
      <c r="BF1022" s="19"/>
      <c r="BG1022" s="19"/>
      <c r="BH1022" s="19"/>
      <c r="BI1022" s="19"/>
      <c r="BJ1022" s="19"/>
      <c r="BK1022" s="19"/>
      <c r="BL1022" s="19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9"/>
      <c r="BX1022" s="2"/>
      <c r="BY1022" s="2"/>
      <c r="BZ1022" s="9"/>
      <c r="CA1022" s="2"/>
      <c r="CB1022" s="2"/>
      <c r="CC1022" s="2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</row>
    <row r="1023" spans="1:152" hidden="1" x14ac:dyDescent="0.45">
      <c r="A1023" t="s">
        <v>147</v>
      </c>
      <c r="C1023" s="1">
        <v>40266</v>
      </c>
      <c r="D1023" s="2"/>
      <c r="E1023" s="1"/>
      <c r="G1023" s="2">
        <v>81</v>
      </c>
      <c r="H1023" t="s">
        <v>104</v>
      </c>
      <c r="I1023" s="19">
        <v>8.1</v>
      </c>
      <c r="J1023">
        <v>750</v>
      </c>
      <c r="K1023" s="2">
        <f t="shared" si="14"/>
        <v>164.6090534979424</v>
      </c>
      <c r="L1023" s="2"/>
      <c r="M1023" s="9"/>
      <c r="N1023" s="19">
        <v>21.65</v>
      </c>
      <c r="O1023" s="19"/>
      <c r="P1023" s="19"/>
      <c r="Q1023" s="2"/>
      <c r="R1023" s="2"/>
      <c r="S1023" s="2"/>
      <c r="T1023" s="2"/>
      <c r="U1023" s="2"/>
      <c r="V1023" s="2"/>
      <c r="W1023" s="2"/>
      <c r="X1023" s="9"/>
      <c r="Y1023" s="9"/>
      <c r="Z1023" s="9"/>
      <c r="AA1023" s="9"/>
      <c r="AB1023" s="9"/>
      <c r="AC1023" s="2"/>
      <c r="AD1023" s="9"/>
      <c r="AE1023" s="9"/>
      <c r="AF1023" s="2"/>
      <c r="AG1023" s="9"/>
      <c r="AH1023" s="9"/>
      <c r="AI1023" s="9"/>
      <c r="AJ1023" s="9"/>
      <c r="AK1023" s="9"/>
      <c r="AL1023" s="9"/>
      <c r="AM1023" s="15"/>
      <c r="AN1023" s="9"/>
      <c r="AO1023" s="9"/>
      <c r="AP1023" s="9"/>
      <c r="AQ1023" s="2"/>
      <c r="AR1023" s="2"/>
      <c r="AS1023" s="2"/>
      <c r="AT1023" s="2"/>
      <c r="AU1023" s="2"/>
      <c r="AV1023" s="2"/>
      <c r="AW1023" s="2"/>
      <c r="AX1023" s="9"/>
      <c r="AY1023" s="2"/>
      <c r="AZ1023" s="2"/>
      <c r="BA1023" s="2"/>
      <c r="BB1023" s="9"/>
      <c r="BC1023" s="19"/>
      <c r="BD1023" s="2"/>
      <c r="BE1023" s="2"/>
      <c r="BF1023" s="19"/>
      <c r="BG1023" s="19"/>
      <c r="BH1023" s="19"/>
      <c r="BI1023" s="19"/>
      <c r="BJ1023" s="19"/>
      <c r="BK1023" s="19"/>
      <c r="BL1023" s="19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9"/>
      <c r="BX1023" s="2"/>
      <c r="BY1023" s="2"/>
      <c r="BZ1023" s="9"/>
      <c r="CA1023" s="2"/>
      <c r="CB1023" s="2"/>
      <c r="CC1023" s="2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</row>
    <row r="1024" spans="1:152" hidden="1" x14ac:dyDescent="0.45">
      <c r="A1024" t="s">
        <v>147</v>
      </c>
      <c r="C1024" s="1">
        <v>40267</v>
      </c>
      <c r="D1024" s="2"/>
      <c r="E1024" s="1"/>
      <c r="F1024" s="6"/>
      <c r="G1024" s="2">
        <v>82</v>
      </c>
      <c r="H1024" t="s">
        <v>104</v>
      </c>
      <c r="I1024" s="19">
        <v>8.1</v>
      </c>
      <c r="J1024">
        <v>750</v>
      </c>
      <c r="K1024" s="2">
        <f t="shared" si="14"/>
        <v>164.6090534979424</v>
      </c>
      <c r="L1024" s="2"/>
      <c r="M1024" s="9"/>
      <c r="N1024" s="9"/>
      <c r="O1024" s="9"/>
      <c r="P1024" s="9"/>
      <c r="Q1024" s="2"/>
      <c r="R1024" s="2"/>
      <c r="S1024" s="2"/>
      <c r="T1024" s="2"/>
      <c r="U1024" s="2"/>
      <c r="V1024" s="2"/>
      <c r="W1024" s="2"/>
      <c r="X1024" s="9"/>
      <c r="Y1024" s="9"/>
      <c r="Z1024" s="9"/>
      <c r="AA1024" s="9"/>
      <c r="AB1024" s="9"/>
      <c r="AC1024" s="2">
        <v>328.56100881323789</v>
      </c>
      <c r="AD1024" s="9"/>
      <c r="AE1024" s="9"/>
      <c r="AF1024" s="2">
        <v>224.57549333305343</v>
      </c>
      <c r="AG1024" s="9">
        <v>3.4586553019707891</v>
      </c>
      <c r="AH1024" s="9"/>
      <c r="AI1024" s="9"/>
      <c r="AJ1024" s="9"/>
      <c r="AK1024" s="9"/>
      <c r="AL1024" s="9"/>
      <c r="AM1024" s="15">
        <f>AG1024/AF1024</f>
        <v>1.5400858084018457E-2</v>
      </c>
      <c r="AN1024" s="9"/>
      <c r="AO1024" s="9"/>
      <c r="AP1024" s="9"/>
      <c r="AQ1024" s="2">
        <v>10.303991331537988</v>
      </c>
      <c r="AR1024" s="2"/>
      <c r="AS1024" s="2">
        <v>176.09605703180185</v>
      </c>
      <c r="AT1024" s="2"/>
      <c r="AU1024" s="2">
        <v>0</v>
      </c>
      <c r="AV1024" s="2">
        <v>0</v>
      </c>
      <c r="AW1024" s="2">
        <v>186.40004836333983</v>
      </c>
      <c r="AX1024" s="9"/>
      <c r="AY1024" s="2"/>
      <c r="AZ1024" s="2">
        <f>AC1024+AF1024+AW1024</f>
        <v>739.53655050963118</v>
      </c>
      <c r="BA1024" s="2"/>
      <c r="BB1024" s="9">
        <f>AW1024/AZ1024</f>
        <v>0.25204981178399821</v>
      </c>
      <c r="BC1024" s="19"/>
      <c r="BD1024" s="2"/>
      <c r="BE1024" s="2"/>
      <c r="BF1024" s="19"/>
      <c r="BG1024" s="19"/>
      <c r="BH1024" s="19"/>
      <c r="BI1024" s="19"/>
      <c r="BJ1024" s="9">
        <f>AC1024/AZ1024</f>
        <v>0.44427960806916056</v>
      </c>
      <c r="BK1024" s="9">
        <f>AF1024/AZ1024</f>
        <v>0.30367058014684117</v>
      </c>
      <c r="BL1024" s="9">
        <f>AW1024/AZ1024</f>
        <v>0.25204981178399821</v>
      </c>
      <c r="BM1024" s="2">
        <v>171.31208344074363</v>
      </c>
      <c r="BN1024" s="2">
        <v>65.590638220321893</v>
      </c>
      <c r="BO1024" s="2">
        <v>105.72144522042174</v>
      </c>
      <c r="BP1024" s="2">
        <v>0</v>
      </c>
      <c r="BQ1024" s="2"/>
      <c r="BR1024" s="2"/>
      <c r="BS1024" s="2"/>
      <c r="BT1024" s="2"/>
      <c r="BU1024" s="2">
        <v>0</v>
      </c>
      <c r="BV1024" s="2"/>
      <c r="BW1024" s="9"/>
      <c r="BX1024" s="2"/>
      <c r="BY1024" s="2"/>
      <c r="BZ1024" s="9"/>
      <c r="CA1024" s="2"/>
      <c r="CB1024" s="2"/>
      <c r="CC1024" s="2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</row>
    <row r="1025" spans="1:152" hidden="1" x14ac:dyDescent="0.45">
      <c r="A1025" t="s">
        <v>147</v>
      </c>
      <c r="C1025" s="1">
        <v>40276</v>
      </c>
      <c r="D1025" s="2"/>
      <c r="E1025" s="1"/>
      <c r="G1025" s="2">
        <v>91</v>
      </c>
      <c r="H1025" t="s">
        <v>104</v>
      </c>
      <c r="I1025" s="19">
        <v>8.1</v>
      </c>
      <c r="J1025">
        <v>750</v>
      </c>
      <c r="K1025" s="2">
        <f t="shared" si="14"/>
        <v>164.6090534979424</v>
      </c>
      <c r="L1025" s="2"/>
      <c r="M1025" s="9"/>
      <c r="N1025" s="19">
        <v>23.3</v>
      </c>
      <c r="O1025" s="19"/>
      <c r="P1025" s="19"/>
      <c r="Q1025" s="2"/>
      <c r="R1025" s="2"/>
      <c r="S1025" s="2"/>
      <c r="T1025" s="2"/>
      <c r="U1025" s="2"/>
      <c r="V1025" s="2"/>
      <c r="W1025" s="2"/>
      <c r="X1025" s="9"/>
      <c r="Y1025" s="9"/>
      <c r="Z1025" s="9"/>
      <c r="AA1025" s="9"/>
      <c r="AB1025" s="9"/>
      <c r="AC1025" s="2"/>
      <c r="AD1025" s="9"/>
      <c r="AE1025" s="9"/>
      <c r="AF1025" s="2"/>
      <c r="AG1025" s="9"/>
      <c r="AH1025" s="9"/>
      <c r="AI1025" s="9"/>
      <c r="AJ1025" s="9"/>
      <c r="AK1025" s="9"/>
      <c r="AL1025" s="9"/>
      <c r="AM1025" s="15"/>
      <c r="AN1025" s="9"/>
      <c r="AO1025" s="9"/>
      <c r="AP1025" s="9"/>
      <c r="AQ1025" s="2"/>
      <c r="AR1025" s="2"/>
      <c r="AS1025" s="2"/>
      <c r="AT1025" s="2"/>
      <c r="AU1025" s="2"/>
      <c r="AV1025" s="2"/>
      <c r="AW1025" s="2"/>
      <c r="AX1025" s="9"/>
      <c r="AY1025" s="2"/>
      <c r="AZ1025" s="2"/>
      <c r="BA1025" s="2"/>
      <c r="BB1025" s="9"/>
      <c r="BC1025" s="19"/>
      <c r="BD1025" s="2"/>
      <c r="BE1025" s="2"/>
      <c r="BF1025" s="19"/>
      <c r="BG1025" s="19"/>
      <c r="BH1025" s="19"/>
      <c r="BI1025" s="19"/>
      <c r="BJ1025" s="19"/>
      <c r="BK1025" s="19"/>
      <c r="BL1025" s="19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9"/>
      <c r="BX1025" s="2"/>
      <c r="BY1025" s="2"/>
      <c r="BZ1025" s="9"/>
      <c r="CA1025" s="2"/>
      <c r="CB1025" s="2"/>
      <c r="CC1025" s="2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</row>
    <row r="1026" spans="1:152" hidden="1" x14ac:dyDescent="0.45">
      <c r="A1026" t="s">
        <v>147</v>
      </c>
      <c r="C1026" s="1">
        <v>40279</v>
      </c>
      <c r="D1026" s="2">
        <v>6</v>
      </c>
      <c r="E1026" s="1" t="s">
        <v>229</v>
      </c>
      <c r="F1026" t="s">
        <v>78</v>
      </c>
      <c r="G1026" s="2">
        <v>94</v>
      </c>
      <c r="H1026" t="s">
        <v>104</v>
      </c>
      <c r="I1026" s="19">
        <v>8.1</v>
      </c>
      <c r="J1026">
        <v>750</v>
      </c>
      <c r="K1026" s="2">
        <f t="shared" si="14"/>
        <v>164.6090534979424</v>
      </c>
      <c r="L1026" s="2"/>
      <c r="M1026" s="9"/>
      <c r="N1026" s="9"/>
      <c r="O1026" s="9"/>
      <c r="P1026" s="9"/>
      <c r="Q1026" s="2"/>
      <c r="R1026" s="2"/>
      <c r="S1026" s="2"/>
      <c r="T1026" s="2"/>
      <c r="U1026" s="2"/>
      <c r="V1026" s="2"/>
      <c r="W1026" s="2"/>
      <c r="X1026" s="9"/>
      <c r="Y1026" s="9"/>
      <c r="Z1026" s="9"/>
      <c r="AA1026" s="9"/>
      <c r="AB1026" s="9"/>
      <c r="AC1026" s="2"/>
      <c r="AD1026" s="9"/>
      <c r="AE1026" s="9"/>
      <c r="AF1026" s="2"/>
      <c r="AG1026" s="9"/>
      <c r="AH1026" s="9"/>
      <c r="AI1026" s="9"/>
      <c r="AJ1026" s="9"/>
      <c r="AK1026" s="9"/>
      <c r="AL1026" s="9"/>
      <c r="AM1026" s="15"/>
      <c r="AN1026" s="9"/>
      <c r="AO1026" s="9"/>
      <c r="AP1026" s="9"/>
      <c r="AQ1026" s="2"/>
      <c r="AR1026" s="2"/>
      <c r="AS1026" s="2"/>
      <c r="AT1026" s="2"/>
      <c r="AU1026" s="2"/>
      <c r="AV1026" s="2"/>
      <c r="AW1026" s="2"/>
      <c r="AX1026" s="9"/>
      <c r="AY1026" s="2"/>
      <c r="AZ1026" s="2"/>
      <c r="BA1026" s="2"/>
      <c r="BB1026" s="9"/>
      <c r="BC1026" s="19"/>
      <c r="BD1026" s="2"/>
      <c r="BE1026" s="2"/>
      <c r="BF1026" s="19"/>
      <c r="BG1026" s="19"/>
      <c r="BH1026" s="19"/>
      <c r="BI1026" s="19"/>
      <c r="BJ1026" s="19"/>
      <c r="BK1026" s="19"/>
      <c r="BL1026" s="19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9"/>
      <c r="BX1026" s="2"/>
      <c r="BY1026" s="2"/>
      <c r="BZ1026" s="9"/>
      <c r="CA1026" s="2"/>
      <c r="CB1026" s="2"/>
      <c r="CC1026" s="2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</row>
    <row r="1027" spans="1:152" hidden="1" x14ac:dyDescent="0.45">
      <c r="A1027" t="s">
        <v>147</v>
      </c>
      <c r="C1027" s="1">
        <v>40287</v>
      </c>
      <c r="D1027" s="2"/>
      <c r="E1027" s="1"/>
      <c r="F1027" s="6"/>
      <c r="G1027" s="2">
        <v>102</v>
      </c>
      <c r="H1027" t="s">
        <v>104</v>
      </c>
      <c r="I1027" s="19">
        <v>8.1</v>
      </c>
      <c r="J1027">
        <v>750</v>
      </c>
      <c r="K1027" s="2">
        <f t="shared" si="14"/>
        <v>164.6090534979424</v>
      </c>
      <c r="L1027" s="2"/>
      <c r="M1027" s="9"/>
      <c r="N1027" s="9"/>
      <c r="O1027" s="9"/>
      <c r="P1027" s="9"/>
      <c r="Q1027" s="2"/>
      <c r="R1027" s="2"/>
      <c r="S1027" s="2"/>
      <c r="T1027" s="2"/>
      <c r="U1027" s="2"/>
      <c r="V1027" s="2"/>
      <c r="W1027" s="2"/>
      <c r="X1027" s="9"/>
      <c r="Y1027" s="9"/>
      <c r="Z1027" s="9"/>
      <c r="AA1027" s="9"/>
      <c r="AB1027" s="9"/>
      <c r="AC1027" s="2">
        <v>369.2285467479029</v>
      </c>
      <c r="AD1027" s="9"/>
      <c r="AE1027" s="9"/>
      <c r="AF1027" s="2">
        <v>242.97533849191046</v>
      </c>
      <c r="AG1027" s="9">
        <v>4.3270881380118071</v>
      </c>
      <c r="AH1027" s="9"/>
      <c r="AI1027" s="9"/>
      <c r="AJ1027" s="9"/>
      <c r="AK1027" s="9"/>
      <c r="AL1027" s="9"/>
      <c r="AM1027" s="15">
        <f>AG1027/AF1027</f>
        <v>1.780875443931472E-2</v>
      </c>
      <c r="AN1027" s="9"/>
      <c r="AO1027" s="9"/>
      <c r="AP1027" s="9"/>
      <c r="AQ1027" s="2">
        <v>0.57523923444976077</v>
      </c>
      <c r="AR1027" s="2"/>
      <c r="AS1027" s="2">
        <v>293.46448550163893</v>
      </c>
      <c r="AT1027" s="2"/>
      <c r="AU1027" s="2">
        <v>0</v>
      </c>
      <c r="AV1027" s="2">
        <v>0</v>
      </c>
      <c r="AW1027" s="2">
        <v>294.03972473608871</v>
      </c>
      <c r="AX1027" s="9"/>
      <c r="AY1027" s="2"/>
      <c r="AZ1027" s="2">
        <f>AC1027+AF1027+AW1027</f>
        <v>906.24360997590213</v>
      </c>
      <c r="BA1027" s="2"/>
      <c r="BB1027" s="9">
        <f>AW1027/AZ1027</f>
        <v>0.3244599150816716</v>
      </c>
      <c r="BC1027" s="19"/>
      <c r="BD1027" s="2"/>
      <c r="BE1027" s="2"/>
      <c r="BF1027" s="19"/>
      <c r="BG1027" s="19"/>
      <c r="BH1027" s="19"/>
      <c r="BI1027" s="19"/>
      <c r="BJ1027" s="9">
        <f>AC1027/AZ1027</f>
        <v>0.40742747610404784</v>
      </c>
      <c r="BK1027" s="9">
        <f>AF1027/AZ1027</f>
        <v>0.26811260881428051</v>
      </c>
      <c r="BL1027" s="9">
        <f>AW1027/AZ1027</f>
        <v>0.3244599150816716</v>
      </c>
      <c r="BM1027" s="2">
        <v>123.30098053066686</v>
      </c>
      <c r="BN1027" s="2">
        <v>4.985406698564594</v>
      </c>
      <c r="BO1027" s="2">
        <v>118.31557383210227</v>
      </c>
      <c r="BP1027" s="2">
        <v>0</v>
      </c>
      <c r="BQ1027" s="2"/>
      <c r="BR1027" s="2"/>
      <c r="BS1027" s="2"/>
      <c r="BT1027" s="2"/>
      <c r="BU1027" s="2">
        <v>0</v>
      </c>
      <c r="BV1027" s="2"/>
      <c r="BW1027" s="9"/>
      <c r="BX1027" s="2"/>
      <c r="BY1027" s="2"/>
      <c r="BZ1027" s="9"/>
      <c r="CA1027" s="2"/>
      <c r="CB1027" s="2"/>
      <c r="CC1027" s="2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</row>
    <row r="1028" spans="1:152" hidden="1" x14ac:dyDescent="0.45">
      <c r="A1028" t="s">
        <v>147</v>
      </c>
      <c r="C1028" s="1">
        <v>40288</v>
      </c>
      <c r="D1028" s="2"/>
      <c r="E1028" s="1"/>
      <c r="G1028" s="2">
        <v>103</v>
      </c>
      <c r="H1028" t="s">
        <v>104</v>
      </c>
      <c r="I1028" s="19">
        <v>8.1</v>
      </c>
      <c r="J1028">
        <v>750</v>
      </c>
      <c r="K1028" s="2">
        <f t="shared" si="14"/>
        <v>164.6090534979424</v>
      </c>
      <c r="L1028" s="2"/>
      <c r="M1028" s="9"/>
      <c r="N1028" s="19">
        <v>24.3</v>
      </c>
      <c r="O1028" s="19"/>
      <c r="P1028" s="19"/>
      <c r="Q1028" s="2"/>
      <c r="R1028" s="2"/>
      <c r="S1028" s="2"/>
      <c r="T1028" s="2"/>
      <c r="U1028" s="2"/>
      <c r="V1028" s="2"/>
      <c r="W1028" s="2"/>
      <c r="X1028" s="9"/>
      <c r="Y1028" s="9"/>
      <c r="Z1028" s="9"/>
      <c r="AA1028" s="9"/>
      <c r="AB1028" s="9"/>
      <c r="AC1028" s="2"/>
      <c r="AD1028" s="9"/>
      <c r="AE1028" s="9"/>
      <c r="AF1028" s="2"/>
      <c r="AG1028" s="9"/>
      <c r="AH1028" s="9"/>
      <c r="AI1028" s="9"/>
      <c r="AJ1028" s="9"/>
      <c r="AK1028" s="9"/>
      <c r="AL1028" s="9"/>
      <c r="AM1028" s="15"/>
      <c r="AN1028" s="9"/>
      <c r="AO1028" s="9"/>
      <c r="AP1028" s="9"/>
      <c r="AQ1028" s="2"/>
      <c r="AR1028" s="2"/>
      <c r="AS1028" s="2"/>
      <c r="AT1028" s="2"/>
      <c r="AU1028" s="2"/>
      <c r="AV1028" s="2"/>
      <c r="AW1028" s="2"/>
      <c r="AX1028" s="9"/>
      <c r="AY1028" s="2"/>
      <c r="AZ1028" s="2"/>
      <c r="BA1028" s="2"/>
      <c r="BB1028" s="9"/>
      <c r="BC1028" s="19"/>
      <c r="BD1028" s="2"/>
      <c r="BE1028" s="2"/>
      <c r="BF1028" s="19"/>
      <c r="BG1028" s="19"/>
      <c r="BH1028" s="19"/>
      <c r="BI1028" s="19"/>
      <c r="BJ1028" s="19"/>
      <c r="BK1028" s="19"/>
      <c r="BL1028" s="19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9"/>
      <c r="BX1028" s="2"/>
      <c r="BY1028" s="2"/>
      <c r="BZ1028" s="9"/>
      <c r="CA1028" s="2"/>
      <c r="CB1028" s="2"/>
      <c r="CC1028" s="2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</row>
    <row r="1029" spans="1:152" hidden="1" x14ac:dyDescent="0.45">
      <c r="A1029" t="s">
        <v>147</v>
      </c>
      <c r="C1029" s="1">
        <v>40293</v>
      </c>
      <c r="D1029" s="2">
        <v>8</v>
      </c>
      <c r="E1029" t="s">
        <v>197</v>
      </c>
      <c r="F1029" t="s">
        <v>14</v>
      </c>
      <c r="G1029" s="2">
        <v>108</v>
      </c>
      <c r="H1029" t="s">
        <v>104</v>
      </c>
      <c r="I1029" s="19">
        <v>8.1</v>
      </c>
      <c r="J1029">
        <v>750</v>
      </c>
      <c r="K1029" s="2">
        <f t="shared" si="14"/>
        <v>164.6090534979424</v>
      </c>
      <c r="L1029" s="2"/>
      <c r="M1029" s="9"/>
      <c r="N1029" s="9"/>
      <c r="O1029" s="9"/>
      <c r="P1029" s="9"/>
      <c r="Q1029" s="2"/>
      <c r="R1029" s="2"/>
      <c r="S1029" s="2"/>
      <c r="T1029" s="2"/>
      <c r="U1029" s="2">
        <v>108</v>
      </c>
      <c r="V1029" s="2"/>
      <c r="W1029" s="2"/>
      <c r="X1029" s="9"/>
      <c r="Y1029" s="9"/>
      <c r="Z1029" s="9"/>
      <c r="AA1029" s="9"/>
      <c r="AB1029" s="9"/>
      <c r="AC1029" s="2"/>
      <c r="AD1029" s="9"/>
      <c r="AE1029" s="9"/>
      <c r="AF1029" s="2"/>
      <c r="AG1029" s="9"/>
      <c r="AH1029" s="9"/>
      <c r="AI1029" s="9"/>
      <c r="AJ1029" s="9"/>
      <c r="AK1029" s="9"/>
      <c r="AL1029" s="9"/>
      <c r="AM1029" s="15"/>
      <c r="AN1029" s="9"/>
      <c r="AO1029" s="9"/>
      <c r="AP1029" s="9"/>
      <c r="AQ1029" s="2"/>
      <c r="AR1029" s="2"/>
      <c r="AS1029" s="2"/>
      <c r="AT1029" s="2"/>
      <c r="AU1029" s="2"/>
      <c r="AV1029" s="2"/>
      <c r="AW1029" s="2"/>
      <c r="AX1029" s="9"/>
      <c r="AY1029" s="2"/>
      <c r="AZ1029" s="2"/>
      <c r="BA1029" s="2"/>
      <c r="BB1029" s="9"/>
      <c r="BC1029" s="19"/>
      <c r="BD1029" s="2"/>
      <c r="BE1029" s="2"/>
      <c r="BF1029" s="19"/>
      <c r="BG1029" s="19"/>
      <c r="BH1029" s="19"/>
      <c r="BI1029" s="19"/>
      <c r="BJ1029" s="19"/>
      <c r="BK1029" s="19"/>
      <c r="BL1029" s="19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9"/>
      <c r="BX1029" s="2"/>
      <c r="BY1029" s="2"/>
      <c r="BZ1029" s="9"/>
      <c r="CA1029" s="2"/>
      <c r="CB1029" s="2"/>
      <c r="CC1029" s="2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</row>
    <row r="1030" spans="1:152" hidden="1" x14ac:dyDescent="0.45">
      <c r="A1030" t="s">
        <v>147</v>
      </c>
      <c r="C1030" s="1">
        <v>40302</v>
      </c>
      <c r="D1030" s="2"/>
      <c r="E1030" s="1"/>
      <c r="G1030" s="2">
        <v>117</v>
      </c>
      <c r="H1030" t="s">
        <v>104</v>
      </c>
      <c r="I1030" s="19">
        <v>8.1</v>
      </c>
      <c r="J1030">
        <v>750</v>
      </c>
      <c r="K1030" s="2">
        <f t="shared" si="14"/>
        <v>164.6090534979424</v>
      </c>
      <c r="L1030" s="2"/>
      <c r="M1030" s="9"/>
      <c r="N1030" s="9"/>
      <c r="O1030" s="9"/>
      <c r="P1030" s="9"/>
      <c r="Q1030" s="2"/>
      <c r="R1030" s="2"/>
      <c r="S1030" s="2"/>
      <c r="T1030" s="2"/>
      <c r="U1030" s="2"/>
      <c r="V1030" s="2"/>
      <c r="W1030" s="2"/>
      <c r="X1030" s="9"/>
      <c r="Y1030" s="9"/>
      <c r="Z1030" s="9"/>
      <c r="AA1030" s="9"/>
      <c r="AB1030" s="9"/>
      <c r="AC1030" s="2"/>
      <c r="AD1030" s="9"/>
      <c r="AE1030" s="9"/>
      <c r="AF1030" s="2"/>
      <c r="AG1030" s="9"/>
      <c r="AH1030" s="9"/>
      <c r="AI1030" s="9"/>
      <c r="AJ1030" s="9"/>
      <c r="AK1030" s="9"/>
      <c r="AL1030" s="9"/>
      <c r="AM1030" s="15"/>
      <c r="AN1030" s="9"/>
      <c r="AO1030" s="9"/>
      <c r="AP1030" s="9"/>
      <c r="AQ1030" s="2"/>
      <c r="AR1030" s="2"/>
      <c r="AS1030" s="2"/>
      <c r="AT1030" s="2"/>
      <c r="AU1030" s="2"/>
      <c r="AV1030" s="2"/>
      <c r="AW1030" s="2"/>
      <c r="AX1030" s="9"/>
      <c r="AY1030" s="2"/>
      <c r="AZ1030" s="2"/>
      <c r="BA1030" s="2"/>
      <c r="BB1030" s="9"/>
      <c r="BC1030" s="19"/>
      <c r="BD1030" s="2"/>
      <c r="BE1030" s="2"/>
      <c r="BF1030" s="19"/>
      <c r="BG1030" s="19"/>
      <c r="BH1030" s="19"/>
      <c r="BI1030" s="19"/>
      <c r="BJ1030" s="19"/>
      <c r="BK1030" s="19"/>
      <c r="BL1030" s="19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>
        <v>10.591437762929967</v>
      </c>
      <c r="BW1030" s="9">
        <v>5.0041597205683903</v>
      </c>
      <c r="BX1030" s="2"/>
      <c r="BY1030" s="2"/>
      <c r="BZ1030" s="9"/>
      <c r="CA1030" s="2"/>
      <c r="CB1030" s="2"/>
      <c r="CC1030" s="2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</row>
    <row r="1031" spans="1:152" hidden="1" x14ac:dyDescent="0.45">
      <c r="A1031" t="s">
        <v>147</v>
      </c>
      <c r="C1031" s="1">
        <v>40308</v>
      </c>
      <c r="D1031" s="2"/>
      <c r="E1031" s="1"/>
      <c r="G1031" s="2">
        <v>123</v>
      </c>
      <c r="H1031" t="s">
        <v>104</v>
      </c>
      <c r="I1031" s="19">
        <v>8.1</v>
      </c>
      <c r="J1031">
        <v>750</v>
      </c>
      <c r="K1031" s="2">
        <f t="shared" si="14"/>
        <v>164.6090534979424</v>
      </c>
      <c r="L1031" s="2"/>
      <c r="M1031" s="9"/>
      <c r="N1031" s="9"/>
      <c r="O1031" s="9"/>
      <c r="P1031" s="9"/>
      <c r="Q1031" s="2"/>
      <c r="R1031" s="2"/>
      <c r="S1031" s="2"/>
      <c r="T1031" s="2"/>
      <c r="U1031" s="2"/>
      <c r="V1031" s="2"/>
      <c r="W1031" s="2"/>
      <c r="X1031" s="9"/>
      <c r="Y1031" s="9"/>
      <c r="Z1031" s="9"/>
      <c r="AA1031" s="9"/>
      <c r="AB1031" s="9"/>
      <c r="AC1031" s="2"/>
      <c r="AD1031" s="9"/>
      <c r="AE1031" s="9"/>
      <c r="AF1031" s="2"/>
      <c r="AG1031" s="9"/>
      <c r="AH1031" s="9"/>
      <c r="AI1031" s="9"/>
      <c r="AJ1031" s="9"/>
      <c r="AK1031" s="9"/>
      <c r="AL1031" s="9"/>
      <c r="AM1031" s="15"/>
      <c r="AN1031" s="9"/>
      <c r="AO1031" s="9"/>
      <c r="AP1031" s="9"/>
      <c r="AQ1031" s="2"/>
      <c r="AR1031" s="2"/>
      <c r="AS1031" s="2"/>
      <c r="AT1031" s="2"/>
      <c r="AU1031" s="2"/>
      <c r="AV1031" s="2"/>
      <c r="AW1031" s="2"/>
      <c r="AX1031" s="9"/>
      <c r="AY1031" s="2"/>
      <c r="AZ1031" s="2"/>
      <c r="BA1031" s="2"/>
      <c r="BB1031" s="9"/>
      <c r="BC1031" s="19"/>
      <c r="BD1031" s="2"/>
      <c r="BE1031" s="2"/>
      <c r="BF1031" s="19"/>
      <c r="BG1031" s="19"/>
      <c r="BH1031" s="19"/>
      <c r="BI1031" s="19"/>
      <c r="BJ1031" s="19"/>
      <c r="BK1031" s="19"/>
      <c r="BL1031" s="19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>
        <v>26.569331023674003</v>
      </c>
      <c r="BW1031" s="9">
        <v>4.5728801434366844</v>
      </c>
      <c r="BX1031" s="2"/>
      <c r="BY1031" s="2"/>
      <c r="BZ1031" s="9"/>
      <c r="CA1031" s="2"/>
      <c r="CB1031" s="2"/>
      <c r="CC1031" s="2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</row>
    <row r="1032" spans="1:152" hidden="1" x14ac:dyDescent="0.45">
      <c r="A1032" t="s">
        <v>147</v>
      </c>
      <c r="C1032" s="1">
        <v>40315</v>
      </c>
      <c r="D1032" s="2"/>
      <c r="E1032" s="1"/>
      <c r="G1032" s="2">
        <v>130</v>
      </c>
      <c r="H1032" t="s">
        <v>104</v>
      </c>
      <c r="I1032" s="19">
        <v>8.1</v>
      </c>
      <c r="J1032">
        <v>750</v>
      </c>
      <c r="K1032" s="2">
        <f t="shared" si="14"/>
        <v>164.6090534979424</v>
      </c>
      <c r="L1032" s="2"/>
      <c r="M1032" s="9"/>
      <c r="N1032" s="9"/>
      <c r="O1032" s="9"/>
      <c r="P1032" s="9"/>
      <c r="Q1032" s="2"/>
      <c r="R1032" s="2"/>
      <c r="S1032" s="2"/>
      <c r="T1032" s="2"/>
      <c r="U1032" s="2"/>
      <c r="V1032" s="2"/>
      <c r="W1032" s="2"/>
      <c r="X1032" s="9"/>
      <c r="Y1032" s="9"/>
      <c r="Z1032" s="9"/>
      <c r="AA1032" s="9"/>
      <c r="AB1032" s="9"/>
      <c r="AC1032" s="2"/>
      <c r="AD1032" s="9"/>
      <c r="AE1032" s="9"/>
      <c r="AF1032" s="2"/>
      <c r="AG1032" s="9"/>
      <c r="AH1032" s="9"/>
      <c r="AI1032" s="9"/>
      <c r="AJ1032" s="9"/>
      <c r="AK1032" s="9"/>
      <c r="AL1032" s="9"/>
      <c r="AM1032" s="15"/>
      <c r="AN1032" s="9"/>
      <c r="AO1032" s="9"/>
      <c r="AP1032" s="9"/>
      <c r="AQ1032" s="2"/>
      <c r="AR1032" s="2"/>
      <c r="AS1032" s="2"/>
      <c r="AT1032" s="2"/>
      <c r="AU1032" s="2"/>
      <c r="AV1032" s="2"/>
      <c r="AW1032" s="2"/>
      <c r="AX1032" s="9"/>
      <c r="AY1032" s="2"/>
      <c r="AZ1032" s="2"/>
      <c r="BA1032" s="2"/>
      <c r="BB1032" s="9"/>
      <c r="BC1032" s="19"/>
      <c r="BD1032" s="2"/>
      <c r="BE1032" s="2"/>
      <c r="BF1032" s="19"/>
      <c r="BG1032" s="19"/>
      <c r="BH1032" s="19"/>
      <c r="BI1032" s="19"/>
      <c r="BJ1032" s="19"/>
      <c r="BK1032" s="19"/>
      <c r="BL1032" s="19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>
        <v>41.169677472572793</v>
      </c>
      <c r="BW1032" s="9">
        <v>4.744184027777778</v>
      </c>
      <c r="BX1032" s="2"/>
      <c r="BY1032" s="2"/>
      <c r="BZ1032" s="9"/>
      <c r="CA1032" s="2"/>
      <c r="CB1032" s="2"/>
      <c r="CC1032" s="2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</row>
    <row r="1033" spans="1:152" hidden="1" x14ac:dyDescent="0.45">
      <c r="A1033" t="s">
        <v>147</v>
      </c>
      <c r="C1033" s="1">
        <v>40323</v>
      </c>
      <c r="D1033" s="2"/>
      <c r="E1033" s="1"/>
      <c r="G1033" s="2">
        <v>138</v>
      </c>
      <c r="H1033" t="s">
        <v>104</v>
      </c>
      <c r="I1033" s="19">
        <v>8.1</v>
      </c>
      <c r="J1033">
        <v>750</v>
      </c>
      <c r="K1033" s="2">
        <f t="shared" si="14"/>
        <v>164.6090534979424</v>
      </c>
      <c r="L1033" s="2"/>
      <c r="M1033" s="9"/>
      <c r="N1033" s="9"/>
      <c r="O1033" s="9"/>
      <c r="P1033" s="9"/>
      <c r="Q1033" s="2"/>
      <c r="R1033" s="2"/>
      <c r="S1033" s="2"/>
      <c r="T1033" s="2"/>
      <c r="U1033" s="2"/>
      <c r="V1033" s="2"/>
      <c r="W1033" s="2"/>
      <c r="X1033" s="9"/>
      <c r="Y1033" s="9"/>
      <c r="Z1033" s="9"/>
      <c r="AA1033" s="9"/>
      <c r="AB1033" s="9"/>
      <c r="AC1033" s="2"/>
      <c r="AD1033" s="9"/>
      <c r="AE1033" s="9"/>
      <c r="AF1033" s="2"/>
      <c r="AG1033" s="9"/>
      <c r="AH1033" s="9"/>
      <c r="AI1033" s="9"/>
      <c r="AJ1033" s="9"/>
      <c r="AK1033" s="9"/>
      <c r="AL1033" s="9"/>
      <c r="AM1033" s="15"/>
      <c r="AN1033" s="9"/>
      <c r="AO1033" s="9"/>
      <c r="AP1033" s="9"/>
      <c r="AQ1033" s="2"/>
      <c r="AR1033" s="2"/>
      <c r="AS1033" s="2"/>
      <c r="AT1033" s="2"/>
      <c r="AU1033" s="2"/>
      <c r="AV1033" s="2"/>
      <c r="AW1033" s="2"/>
      <c r="AX1033" s="9"/>
      <c r="AY1033" s="2"/>
      <c r="AZ1033" s="2"/>
      <c r="BA1033" s="2"/>
      <c r="BB1033" s="9"/>
      <c r="BC1033" s="19"/>
      <c r="BD1033" s="2"/>
      <c r="BE1033" s="2"/>
      <c r="BF1033" s="19"/>
      <c r="BG1033" s="19"/>
      <c r="BH1033" s="19"/>
      <c r="BI1033" s="19"/>
      <c r="BJ1033" s="19"/>
      <c r="BK1033" s="19"/>
      <c r="BL1033" s="19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>
        <v>57.362039099232852</v>
      </c>
      <c r="BW1033" s="9">
        <v>4.6493161094224931</v>
      </c>
      <c r="BX1033" s="2"/>
      <c r="BY1033" s="2"/>
      <c r="BZ1033" s="9"/>
      <c r="CA1033" s="2"/>
      <c r="CB1033" s="2"/>
      <c r="CC1033" s="2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</row>
    <row r="1034" spans="1:152" hidden="1" x14ac:dyDescent="0.45">
      <c r="A1034" t="s">
        <v>147</v>
      </c>
      <c r="C1034" s="1">
        <v>40324</v>
      </c>
      <c r="D1034" s="2"/>
      <c r="E1034" s="1"/>
      <c r="F1034" s="6"/>
      <c r="G1034" s="2">
        <v>139</v>
      </c>
      <c r="H1034" t="s">
        <v>104</v>
      </c>
      <c r="I1034" s="19">
        <v>8.1</v>
      </c>
      <c r="J1034">
        <v>750</v>
      </c>
      <c r="K1034" s="2">
        <f t="shared" si="14"/>
        <v>164.6090534979424</v>
      </c>
      <c r="L1034" s="2"/>
      <c r="M1034" s="9"/>
      <c r="N1034" s="9"/>
      <c r="O1034" s="9"/>
      <c r="P1034" s="9"/>
      <c r="Q1034" s="2"/>
      <c r="R1034" s="2"/>
      <c r="S1034" s="2"/>
      <c r="T1034" s="2"/>
      <c r="U1034" s="2"/>
      <c r="V1034" s="2"/>
      <c r="W1034" s="2"/>
      <c r="X1034" s="9"/>
      <c r="Y1034" s="9"/>
      <c r="Z1034" s="9"/>
      <c r="AA1034" s="9"/>
      <c r="AB1034" s="9"/>
      <c r="AC1034" s="2">
        <v>447.90226611252893</v>
      </c>
      <c r="AD1034" s="9"/>
      <c r="AE1034" s="9"/>
      <c r="AF1034" s="2">
        <v>247.11643873359213</v>
      </c>
      <c r="AG1034" s="9">
        <v>3.4235745789380534</v>
      </c>
      <c r="AH1034" s="9"/>
      <c r="AI1034" s="9"/>
      <c r="AJ1034" s="9"/>
      <c r="AK1034" s="9"/>
      <c r="AL1034" s="9"/>
      <c r="AM1034" s="15">
        <f>AG1034/AF1034</f>
        <v>1.3854094840808601E-2</v>
      </c>
      <c r="AN1034" s="9"/>
      <c r="AO1034" s="9"/>
      <c r="AP1034" s="9"/>
      <c r="AQ1034" s="2">
        <v>0</v>
      </c>
      <c r="AR1034" s="2"/>
      <c r="AS1034" s="2">
        <v>203.47412689495047</v>
      </c>
      <c r="AT1034" s="2"/>
      <c r="AU1034" s="2">
        <v>9.3685344827586192</v>
      </c>
      <c r="AV1034" s="2">
        <v>383.00659955032012</v>
      </c>
      <c r="AW1034" s="2">
        <v>595.84926092802925</v>
      </c>
      <c r="AX1034" s="9"/>
      <c r="AY1034" s="2"/>
      <c r="AZ1034" s="2">
        <f>AC1034+AF1034+AW1034</f>
        <v>1290.8679657741504</v>
      </c>
      <c r="BA1034" s="2"/>
      <c r="BB1034" s="9">
        <f>AW1034/AZ1034</f>
        <v>0.46158807618305925</v>
      </c>
      <c r="BC1034" s="19"/>
      <c r="BD1034" s="2"/>
      <c r="BE1034" s="2"/>
      <c r="BF1034" s="19"/>
      <c r="BG1034" s="19"/>
      <c r="BH1034" s="19"/>
      <c r="BI1034" s="19"/>
      <c r="BJ1034" s="9">
        <f>AC1034/AZ1034</f>
        <v>0.3469775980101234</v>
      </c>
      <c r="BK1034" s="9">
        <f>AF1034/AZ1034</f>
        <v>0.19143432580681724</v>
      </c>
      <c r="BL1034" s="9">
        <f>AW1034/AZ1034</f>
        <v>0.46158807618305925</v>
      </c>
      <c r="BM1034" s="2">
        <v>118.531617928008</v>
      </c>
      <c r="BN1034" s="2">
        <v>0</v>
      </c>
      <c r="BO1034" s="2">
        <v>44.853550647615727</v>
      </c>
      <c r="BP1034" s="2">
        <v>69.712550039012967</v>
      </c>
      <c r="BQ1034" s="2"/>
      <c r="BR1034" s="2"/>
      <c r="BS1034" s="2"/>
      <c r="BT1034" s="2"/>
      <c r="BU1034" s="2">
        <v>3.9655172413793105</v>
      </c>
      <c r="BV1034" s="2"/>
      <c r="BW1034" s="9"/>
      <c r="BX1034" s="2"/>
      <c r="BY1034" s="2"/>
      <c r="BZ1034" s="9"/>
      <c r="CA1034" s="2"/>
      <c r="CB1034" s="2"/>
      <c r="CC1034" s="2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</row>
    <row r="1035" spans="1:152" hidden="1" x14ac:dyDescent="0.45">
      <c r="A1035" t="s">
        <v>147</v>
      </c>
      <c r="C1035" s="1">
        <v>40326</v>
      </c>
      <c r="D1035" s="2">
        <v>9</v>
      </c>
      <c r="E1035" s="1" t="s">
        <v>196</v>
      </c>
      <c r="F1035" t="s">
        <v>15</v>
      </c>
      <c r="G1035" s="2">
        <v>141</v>
      </c>
      <c r="H1035" t="s">
        <v>104</v>
      </c>
      <c r="I1035" s="19">
        <v>8.1</v>
      </c>
      <c r="J1035">
        <v>750</v>
      </c>
      <c r="K1035" s="2">
        <f t="shared" si="14"/>
        <v>164.6090534979424</v>
      </c>
      <c r="L1035" s="2"/>
      <c r="M1035" s="9"/>
      <c r="N1035" s="9"/>
      <c r="O1035" s="9"/>
      <c r="P1035" s="9"/>
      <c r="Q1035" s="2"/>
      <c r="R1035" s="2"/>
      <c r="S1035" s="2"/>
      <c r="T1035" s="2"/>
      <c r="U1035" s="2"/>
      <c r="V1035" s="2">
        <v>141</v>
      </c>
      <c r="W1035" s="2"/>
      <c r="X1035" s="9"/>
      <c r="Y1035" s="9"/>
      <c r="Z1035" s="9"/>
      <c r="AA1035" s="9"/>
      <c r="AB1035" s="9"/>
      <c r="AC1035" s="2"/>
      <c r="AD1035" s="9"/>
      <c r="AE1035" s="9"/>
      <c r="AF1035" s="2"/>
      <c r="AG1035" s="9"/>
      <c r="AH1035" s="9"/>
      <c r="AI1035" s="9"/>
      <c r="AJ1035" s="9"/>
      <c r="AK1035" s="9"/>
      <c r="AL1035" s="9"/>
      <c r="AM1035" s="15"/>
      <c r="AN1035" s="9"/>
      <c r="AO1035" s="9"/>
      <c r="AP1035" s="9"/>
      <c r="AQ1035" s="2"/>
      <c r="AR1035" s="2"/>
      <c r="AS1035" s="2"/>
      <c r="AT1035" s="2"/>
      <c r="AU1035" s="2"/>
      <c r="AV1035" s="2"/>
      <c r="AW1035" s="2"/>
      <c r="AX1035" s="9"/>
      <c r="AY1035" s="2"/>
      <c r="AZ1035" s="2"/>
      <c r="BA1035" s="2"/>
      <c r="BB1035" s="9"/>
      <c r="BC1035" s="19"/>
      <c r="BD1035" s="2"/>
      <c r="BE1035" s="2"/>
      <c r="BF1035" s="19"/>
      <c r="BG1035" s="19"/>
      <c r="BH1035" s="19"/>
      <c r="BI1035" s="19"/>
      <c r="BJ1035" s="19"/>
      <c r="BK1035" s="19"/>
      <c r="BL1035" s="19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9"/>
      <c r="BX1035" s="2"/>
      <c r="BY1035" s="2"/>
      <c r="BZ1035" s="9"/>
      <c r="CA1035" s="2"/>
      <c r="CB1035" s="2"/>
      <c r="CC1035" s="2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</row>
    <row r="1036" spans="1:152" hidden="1" x14ac:dyDescent="0.45">
      <c r="A1036" t="s">
        <v>147</v>
      </c>
      <c r="C1036" s="1">
        <v>40357</v>
      </c>
      <c r="D1036" s="2">
        <v>10</v>
      </c>
      <c r="E1036" s="1" t="s">
        <v>97</v>
      </c>
      <c r="F1036" t="s">
        <v>16</v>
      </c>
      <c r="G1036" s="2">
        <v>172</v>
      </c>
      <c r="H1036" t="s">
        <v>104</v>
      </c>
      <c r="I1036" s="19">
        <v>8.1</v>
      </c>
      <c r="J1036">
        <v>750</v>
      </c>
      <c r="K1036" s="2">
        <f t="shared" si="14"/>
        <v>164.6090534979424</v>
      </c>
      <c r="L1036" s="2"/>
      <c r="M1036" s="9"/>
      <c r="N1036" s="9"/>
      <c r="O1036" s="9"/>
      <c r="P1036" s="9"/>
      <c r="Q1036" s="2"/>
      <c r="R1036" s="2"/>
      <c r="S1036" s="2"/>
      <c r="T1036" s="2"/>
      <c r="U1036" s="2"/>
      <c r="V1036" s="2"/>
      <c r="W1036" s="2"/>
      <c r="X1036" s="9"/>
      <c r="Y1036" s="9"/>
      <c r="Z1036" s="9"/>
      <c r="AA1036" s="9"/>
      <c r="AB1036" s="9"/>
      <c r="AC1036" s="2"/>
      <c r="AD1036" s="9"/>
      <c r="AE1036" s="9"/>
      <c r="AF1036" s="2"/>
      <c r="AG1036" s="9"/>
      <c r="AH1036" s="9"/>
      <c r="AI1036" s="9"/>
      <c r="AJ1036" s="9"/>
      <c r="AK1036" s="9"/>
      <c r="AL1036" s="9"/>
      <c r="AM1036" s="15"/>
      <c r="AN1036" s="9"/>
      <c r="AO1036" s="9"/>
      <c r="AP1036" s="9"/>
      <c r="AQ1036" s="2"/>
      <c r="AR1036" s="2"/>
      <c r="AS1036" s="2"/>
      <c r="AT1036" s="2"/>
      <c r="AU1036" s="2"/>
      <c r="AV1036" s="2">
        <v>449.9887500000001</v>
      </c>
      <c r="AW1036" s="2"/>
      <c r="AX1036" s="9"/>
      <c r="AY1036" s="2"/>
      <c r="AZ1036" s="2"/>
      <c r="BA1036" s="2"/>
      <c r="BB1036" s="9"/>
      <c r="BC1036" s="19">
        <v>35.48615911287434</v>
      </c>
      <c r="BD1036" s="2">
        <v>159.68372381503437</v>
      </c>
      <c r="BE1036" s="2"/>
      <c r="BF1036" s="19">
        <v>7.0345252781953471</v>
      </c>
      <c r="BG1036" s="19"/>
      <c r="BH1036" s="19"/>
      <c r="BI1036" s="19"/>
      <c r="BJ1036" s="19"/>
      <c r="BK1036" s="19"/>
      <c r="BL1036" s="19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>
        <v>100</v>
      </c>
      <c r="BW1036" s="9">
        <v>4.4841892169800008</v>
      </c>
      <c r="BX1036" s="2"/>
      <c r="BY1036" s="2"/>
      <c r="BZ1036" s="9"/>
      <c r="CA1036" s="2"/>
      <c r="CB1036" s="2"/>
      <c r="CC1036" s="2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</row>
    <row r="1037" spans="1:152" hidden="1" x14ac:dyDescent="0.45">
      <c r="A1037" t="s">
        <v>133</v>
      </c>
      <c r="C1037" s="1">
        <v>40185</v>
      </c>
      <c r="D1037" s="2">
        <v>1</v>
      </c>
      <c r="E1037" s="1" t="s">
        <v>198</v>
      </c>
      <c r="F1037" s="6" t="s">
        <v>10</v>
      </c>
      <c r="G1037" s="2">
        <v>0</v>
      </c>
      <c r="H1037" t="s">
        <v>105</v>
      </c>
      <c r="I1037" s="19">
        <v>8.1</v>
      </c>
      <c r="J1037">
        <v>750</v>
      </c>
      <c r="K1037" s="2">
        <f t="shared" si="14"/>
        <v>164.6090534979424</v>
      </c>
      <c r="L1037" s="2"/>
      <c r="M1037" s="9"/>
      <c r="N1037" s="9"/>
      <c r="O1037" s="9"/>
      <c r="P1037" s="9"/>
      <c r="Q1037" s="2"/>
      <c r="R1037" s="2"/>
      <c r="S1037" s="2"/>
      <c r="T1037" s="2"/>
      <c r="U1037" s="2"/>
      <c r="V1037" s="2"/>
      <c r="W1037" s="2"/>
      <c r="X1037" s="9"/>
      <c r="Y1037" s="9"/>
      <c r="Z1037" s="9"/>
      <c r="AA1037" s="9"/>
      <c r="AB1037" s="9"/>
      <c r="AC1037" s="2"/>
      <c r="AD1037" s="9"/>
      <c r="AE1037" s="9"/>
      <c r="AF1037" s="2"/>
      <c r="AG1037" s="9"/>
      <c r="AH1037" s="9"/>
      <c r="AI1037" s="9"/>
      <c r="AJ1037" s="9"/>
      <c r="AK1037" s="9"/>
      <c r="AL1037" s="9"/>
      <c r="AM1037" s="15"/>
      <c r="AN1037" s="9"/>
      <c r="AO1037" s="9"/>
      <c r="AP1037" s="9"/>
      <c r="AQ1037" s="2">
        <v>0</v>
      </c>
      <c r="AR1037" s="2"/>
      <c r="AS1037" s="2">
        <v>0</v>
      </c>
      <c r="AT1037" s="2"/>
      <c r="AU1037" s="2">
        <v>0</v>
      </c>
      <c r="AV1037" s="2">
        <v>0</v>
      </c>
      <c r="AW1037" s="2"/>
      <c r="AX1037" s="9"/>
      <c r="AY1037" s="2"/>
      <c r="AZ1037" s="2"/>
      <c r="BA1037" s="2"/>
      <c r="BB1037" s="9"/>
      <c r="BC1037" s="19"/>
      <c r="BD1037" s="2"/>
      <c r="BE1037" s="2"/>
      <c r="BF1037" s="19"/>
      <c r="BG1037" s="19"/>
      <c r="BH1037" s="19"/>
      <c r="BI1037" s="19"/>
      <c r="BJ1037" s="19"/>
      <c r="BK1037" s="19"/>
      <c r="BL1037" s="19"/>
      <c r="BM1037" s="2">
        <v>0</v>
      </c>
      <c r="BN1037" s="2">
        <v>0</v>
      </c>
      <c r="BO1037" s="2">
        <v>0</v>
      </c>
      <c r="BP1037" s="2">
        <v>0</v>
      </c>
      <c r="BQ1037" s="2"/>
      <c r="BR1037" s="2"/>
      <c r="BS1037" s="2"/>
      <c r="BT1037" s="2"/>
      <c r="BU1037" s="2">
        <v>0</v>
      </c>
      <c r="BV1037" s="2"/>
      <c r="BW1037" s="9"/>
      <c r="BX1037" s="2"/>
      <c r="BY1037" s="2"/>
      <c r="BZ1037" s="9"/>
      <c r="CA1037" s="2"/>
      <c r="CB1037" s="2"/>
      <c r="CC1037" s="2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</row>
    <row r="1038" spans="1:152" hidden="1" x14ac:dyDescent="0.45">
      <c r="A1038" t="s">
        <v>133</v>
      </c>
      <c r="C1038" s="1">
        <v>40210</v>
      </c>
      <c r="D1038" s="2"/>
      <c r="E1038" s="1"/>
      <c r="G1038" s="2">
        <v>25</v>
      </c>
      <c r="H1038" t="s">
        <v>105</v>
      </c>
      <c r="I1038" s="19">
        <v>8.1</v>
      </c>
      <c r="J1038">
        <v>750</v>
      </c>
      <c r="K1038" s="2">
        <f t="shared" si="14"/>
        <v>164.6090534979424</v>
      </c>
      <c r="L1038" s="2"/>
      <c r="M1038" s="9"/>
      <c r="N1038" s="19">
        <v>6.95</v>
      </c>
      <c r="O1038" s="19"/>
      <c r="P1038" s="19"/>
      <c r="Q1038" s="2"/>
      <c r="R1038" s="2"/>
      <c r="S1038" s="2"/>
      <c r="T1038" s="2"/>
      <c r="U1038" s="2"/>
      <c r="V1038" s="2"/>
      <c r="W1038" s="2"/>
      <c r="X1038" s="9"/>
      <c r="Y1038" s="9"/>
      <c r="Z1038" s="9"/>
      <c r="AA1038" s="9"/>
      <c r="AB1038" s="9"/>
      <c r="AC1038" s="2"/>
      <c r="AD1038" s="9"/>
      <c r="AE1038" s="9"/>
      <c r="AF1038" s="2"/>
      <c r="AG1038" s="9"/>
      <c r="AH1038" s="9"/>
      <c r="AI1038" s="9"/>
      <c r="AJ1038" s="9"/>
      <c r="AK1038" s="9"/>
      <c r="AL1038" s="9"/>
      <c r="AM1038" s="15"/>
      <c r="AN1038" s="9"/>
      <c r="AO1038" s="9"/>
      <c r="AP1038" s="9"/>
      <c r="AQ1038" s="2"/>
      <c r="AR1038" s="2"/>
      <c r="AS1038" s="2"/>
      <c r="AT1038" s="2"/>
      <c r="AU1038" s="2"/>
      <c r="AV1038" s="2"/>
      <c r="AW1038" s="2"/>
      <c r="AX1038" s="9"/>
      <c r="AY1038" s="2"/>
      <c r="AZ1038" s="2"/>
      <c r="BA1038" s="2"/>
      <c r="BB1038" s="9"/>
      <c r="BC1038" s="19"/>
      <c r="BD1038" s="2"/>
      <c r="BE1038" s="2"/>
      <c r="BF1038" s="19"/>
      <c r="BG1038" s="19"/>
      <c r="BH1038" s="19"/>
      <c r="BI1038" s="19"/>
      <c r="BJ1038" s="19"/>
      <c r="BK1038" s="19"/>
      <c r="BL1038" s="19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9"/>
      <c r="BX1038" s="2"/>
      <c r="BY1038" s="2"/>
      <c r="BZ1038" s="9"/>
      <c r="CA1038" s="2"/>
      <c r="CB1038" s="2"/>
      <c r="CC1038" s="2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</row>
    <row r="1039" spans="1:152" hidden="1" x14ac:dyDescent="0.45">
      <c r="A1039" t="s">
        <v>133</v>
      </c>
      <c r="C1039" s="1">
        <v>40211</v>
      </c>
      <c r="D1039" s="2"/>
      <c r="E1039" s="1"/>
      <c r="F1039" s="6"/>
      <c r="G1039" s="2">
        <v>26</v>
      </c>
      <c r="H1039" t="s">
        <v>105</v>
      </c>
      <c r="I1039" s="19">
        <v>8.1</v>
      </c>
      <c r="J1039">
        <v>750</v>
      </c>
      <c r="K1039" s="2">
        <f t="shared" si="14"/>
        <v>164.6090534979424</v>
      </c>
      <c r="L1039" s="2"/>
      <c r="M1039" s="9"/>
      <c r="N1039" s="9"/>
      <c r="O1039" s="9"/>
      <c r="P1039" s="9"/>
      <c r="Q1039" s="2"/>
      <c r="R1039" s="2"/>
      <c r="S1039" s="2"/>
      <c r="T1039" s="2"/>
      <c r="U1039" s="2"/>
      <c r="V1039" s="2"/>
      <c r="W1039" s="2"/>
      <c r="X1039" s="9"/>
      <c r="Y1039" s="9"/>
      <c r="Z1039" s="9"/>
      <c r="AA1039" s="9"/>
      <c r="AB1039" s="9"/>
      <c r="AC1039" s="2"/>
      <c r="AD1039" s="9"/>
      <c r="AE1039" s="9"/>
      <c r="AF1039" s="2"/>
      <c r="AG1039" s="9">
        <v>0.17474999999999999</v>
      </c>
      <c r="AH1039" s="9"/>
      <c r="AI1039" s="9"/>
      <c r="AJ1039" s="9"/>
      <c r="AK1039" s="9"/>
      <c r="AL1039" s="9"/>
      <c r="AM1039" s="15"/>
      <c r="AN1039" s="9"/>
      <c r="AO1039" s="9"/>
      <c r="AP1039" s="9"/>
      <c r="AQ1039" s="2">
        <v>0</v>
      </c>
      <c r="AR1039" s="2"/>
      <c r="AS1039" s="2">
        <v>0</v>
      </c>
      <c r="AT1039" s="2"/>
      <c r="AU1039" s="2">
        <v>0</v>
      </c>
      <c r="AV1039" s="2">
        <v>0</v>
      </c>
      <c r="AW1039" s="2"/>
      <c r="AX1039" s="9"/>
      <c r="AY1039" s="2"/>
      <c r="AZ1039" s="2"/>
      <c r="BA1039" s="2"/>
      <c r="BB1039" s="9"/>
      <c r="BC1039" s="19"/>
      <c r="BD1039" s="2"/>
      <c r="BE1039" s="2"/>
      <c r="BF1039" s="19"/>
      <c r="BG1039" s="19"/>
      <c r="BH1039" s="19"/>
      <c r="BI1039" s="19"/>
      <c r="BJ1039" s="19"/>
      <c r="BK1039" s="19"/>
      <c r="BL1039" s="19"/>
      <c r="BM1039" s="2">
        <v>0</v>
      </c>
      <c r="BN1039" s="2">
        <v>0</v>
      </c>
      <c r="BO1039" s="2">
        <v>0</v>
      </c>
      <c r="BP1039" s="2">
        <v>0</v>
      </c>
      <c r="BQ1039" s="2"/>
      <c r="BR1039" s="2"/>
      <c r="BS1039" s="2"/>
      <c r="BT1039" s="2"/>
      <c r="BU1039" s="2">
        <v>0</v>
      </c>
      <c r="BV1039" s="2"/>
      <c r="BW1039" s="9"/>
      <c r="BX1039" s="2"/>
      <c r="BY1039" s="2"/>
      <c r="BZ1039" s="9"/>
      <c r="CA1039" s="2"/>
      <c r="CB1039" s="2"/>
      <c r="CC1039" s="2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</row>
    <row r="1040" spans="1:152" hidden="1" x14ac:dyDescent="0.45">
      <c r="A1040" t="s">
        <v>133</v>
      </c>
      <c r="C1040" s="1">
        <v>40212</v>
      </c>
      <c r="D1040" s="2">
        <v>4</v>
      </c>
      <c r="E1040" t="s">
        <v>199</v>
      </c>
      <c r="F1040" t="s">
        <v>12</v>
      </c>
      <c r="G1040" s="2">
        <v>27</v>
      </c>
      <c r="H1040" t="s">
        <v>105</v>
      </c>
      <c r="I1040" s="19">
        <v>8.1</v>
      </c>
      <c r="J1040">
        <v>750</v>
      </c>
      <c r="K1040" s="2">
        <f t="shared" si="14"/>
        <v>164.6090534979424</v>
      </c>
      <c r="L1040" s="2"/>
      <c r="M1040" s="9"/>
      <c r="N1040" s="9"/>
      <c r="O1040" s="9"/>
      <c r="P1040" s="9"/>
      <c r="Q1040" s="2"/>
      <c r="R1040" s="2">
        <v>27</v>
      </c>
      <c r="S1040" s="2"/>
      <c r="T1040" s="2"/>
      <c r="U1040" s="2"/>
      <c r="V1040" s="2"/>
      <c r="W1040" s="2"/>
      <c r="X1040" s="9"/>
      <c r="Y1040" s="9"/>
      <c r="Z1040" s="9"/>
      <c r="AA1040" s="9"/>
      <c r="AB1040" s="9"/>
      <c r="AC1040" s="2"/>
      <c r="AD1040" s="9"/>
      <c r="AE1040" s="9"/>
      <c r="AF1040" s="2"/>
      <c r="AG1040" s="9"/>
      <c r="AH1040" s="9"/>
      <c r="AI1040" s="9"/>
      <c r="AJ1040" s="9"/>
      <c r="AK1040" s="9"/>
      <c r="AL1040" s="9"/>
      <c r="AM1040" s="15"/>
      <c r="AN1040" s="9"/>
      <c r="AO1040" s="9"/>
      <c r="AP1040" s="9"/>
      <c r="AQ1040" s="2"/>
      <c r="AR1040" s="2"/>
      <c r="AS1040" s="2"/>
      <c r="AT1040" s="2"/>
      <c r="AU1040" s="2"/>
      <c r="AV1040" s="2"/>
      <c r="AW1040" s="2"/>
      <c r="AX1040" s="9"/>
      <c r="AY1040" s="2"/>
      <c r="AZ1040" s="2"/>
      <c r="BA1040" s="2"/>
      <c r="BB1040" s="9"/>
      <c r="BC1040" s="19"/>
      <c r="BD1040" s="2"/>
      <c r="BE1040" s="2"/>
      <c r="BF1040" s="19"/>
      <c r="BG1040" s="19"/>
      <c r="BH1040" s="19"/>
      <c r="BI1040" s="19"/>
      <c r="BJ1040" s="19"/>
      <c r="BK1040" s="19"/>
      <c r="BL1040" s="19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9"/>
      <c r="BX1040" s="2"/>
      <c r="BY1040" s="2"/>
      <c r="BZ1040" s="9"/>
      <c r="CA1040" s="2"/>
      <c r="CB1040" s="2"/>
      <c r="CC1040" s="2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</row>
    <row r="1041" spans="1:152" hidden="1" x14ac:dyDescent="0.45">
      <c r="A1041" t="s">
        <v>133</v>
      </c>
      <c r="C1041" s="1">
        <v>40217</v>
      </c>
      <c r="D1041" s="2"/>
      <c r="E1041" s="1"/>
      <c r="G1041" s="2">
        <v>32</v>
      </c>
      <c r="H1041" t="s">
        <v>105</v>
      </c>
      <c r="I1041" s="19">
        <v>8.1</v>
      </c>
      <c r="J1041">
        <v>750</v>
      </c>
      <c r="K1041" s="2">
        <f t="shared" si="14"/>
        <v>164.6090534979424</v>
      </c>
      <c r="L1041" s="2"/>
      <c r="M1041" s="9"/>
      <c r="N1041" s="19">
        <v>9.1</v>
      </c>
      <c r="O1041" s="19"/>
      <c r="P1041" s="19"/>
      <c r="Q1041" s="2"/>
      <c r="R1041" s="2"/>
      <c r="S1041" s="2"/>
      <c r="T1041" s="2"/>
      <c r="U1041" s="2"/>
      <c r="V1041" s="2"/>
      <c r="W1041" s="2"/>
      <c r="X1041" s="9"/>
      <c r="Y1041" s="9"/>
      <c r="Z1041" s="9"/>
      <c r="AA1041" s="9"/>
      <c r="AB1041" s="9"/>
      <c r="AC1041" s="2"/>
      <c r="AD1041" s="9"/>
      <c r="AE1041" s="9"/>
      <c r="AF1041" s="2"/>
      <c r="AG1041" s="9"/>
      <c r="AH1041" s="9"/>
      <c r="AI1041" s="9"/>
      <c r="AJ1041" s="9"/>
      <c r="AK1041" s="9"/>
      <c r="AL1041" s="9"/>
      <c r="AM1041" s="15"/>
      <c r="AN1041" s="9"/>
      <c r="AO1041" s="9"/>
      <c r="AP1041" s="9"/>
      <c r="AQ1041" s="2"/>
      <c r="AR1041" s="2"/>
      <c r="AS1041" s="2"/>
      <c r="AT1041" s="2"/>
      <c r="AU1041" s="2"/>
      <c r="AV1041" s="2"/>
      <c r="AW1041" s="2"/>
      <c r="AX1041" s="9"/>
      <c r="AY1041" s="2"/>
      <c r="AZ1041" s="2"/>
      <c r="BA1041" s="2"/>
      <c r="BB1041" s="9"/>
      <c r="BC1041" s="19"/>
      <c r="BD1041" s="2"/>
      <c r="BE1041" s="2"/>
      <c r="BF1041" s="19"/>
      <c r="BG1041" s="19"/>
      <c r="BH1041" s="19"/>
      <c r="BI1041" s="19"/>
      <c r="BJ1041" s="19"/>
      <c r="BK1041" s="19"/>
      <c r="BL1041" s="19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9"/>
      <c r="BX1041" s="2"/>
      <c r="BY1041" s="2"/>
      <c r="BZ1041" s="9"/>
      <c r="CA1041" s="2"/>
      <c r="CB1041" s="2"/>
      <c r="CC1041" s="2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</row>
    <row r="1042" spans="1:152" hidden="1" x14ac:dyDescent="0.45">
      <c r="A1042" t="s">
        <v>133</v>
      </c>
      <c r="C1042" s="1">
        <v>40225</v>
      </c>
      <c r="D1042" s="2"/>
      <c r="E1042" s="1"/>
      <c r="G1042" s="2">
        <v>40</v>
      </c>
      <c r="H1042" t="s">
        <v>105</v>
      </c>
      <c r="I1042" s="19">
        <v>8.1</v>
      </c>
      <c r="J1042">
        <v>750</v>
      </c>
      <c r="K1042" s="2">
        <f t="shared" si="14"/>
        <v>164.6090534979424</v>
      </c>
      <c r="L1042" s="2"/>
      <c r="M1042" s="9"/>
      <c r="N1042" s="19">
        <v>11.7</v>
      </c>
      <c r="O1042" s="19"/>
      <c r="P1042" s="19"/>
      <c r="Q1042" s="2"/>
      <c r="R1042" s="2"/>
      <c r="S1042" s="2"/>
      <c r="T1042" s="2"/>
      <c r="U1042" s="2"/>
      <c r="V1042" s="2"/>
      <c r="W1042" s="2"/>
      <c r="X1042" s="9"/>
      <c r="Y1042" s="9"/>
      <c r="Z1042" s="9"/>
      <c r="AA1042" s="9"/>
      <c r="AB1042" s="9"/>
      <c r="AC1042" s="2"/>
      <c r="AD1042" s="9"/>
      <c r="AE1042" s="9"/>
      <c r="AF1042" s="2"/>
      <c r="AG1042" s="9"/>
      <c r="AH1042" s="9"/>
      <c r="AI1042" s="9"/>
      <c r="AJ1042" s="9"/>
      <c r="AK1042" s="9"/>
      <c r="AL1042" s="9"/>
      <c r="AM1042" s="15"/>
      <c r="AN1042" s="9"/>
      <c r="AO1042" s="9"/>
      <c r="AP1042" s="9"/>
      <c r="AQ1042" s="2"/>
      <c r="AR1042" s="2"/>
      <c r="AS1042" s="2"/>
      <c r="AT1042" s="2"/>
      <c r="AU1042" s="2"/>
      <c r="AV1042" s="2"/>
      <c r="AW1042" s="2"/>
      <c r="AX1042" s="9"/>
      <c r="AY1042" s="2"/>
      <c r="AZ1042" s="2"/>
      <c r="BA1042" s="2"/>
      <c r="BB1042" s="9"/>
      <c r="BC1042" s="19"/>
      <c r="BD1042" s="2"/>
      <c r="BE1042" s="2"/>
      <c r="BF1042" s="19"/>
      <c r="BG1042" s="19"/>
      <c r="BH1042" s="19"/>
      <c r="BI1042" s="19"/>
      <c r="BJ1042" s="19"/>
      <c r="BK1042" s="19"/>
      <c r="BL1042" s="19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9"/>
      <c r="BX1042" s="2"/>
      <c r="BY1042" s="2"/>
      <c r="BZ1042" s="9"/>
      <c r="CA1042" s="2"/>
      <c r="CB1042" s="2"/>
      <c r="CC1042" s="2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</row>
    <row r="1043" spans="1:152" hidden="1" x14ac:dyDescent="0.45">
      <c r="A1043" t="s">
        <v>133</v>
      </c>
      <c r="C1043" s="1">
        <v>40227</v>
      </c>
      <c r="D1043" s="2"/>
      <c r="E1043" s="1"/>
      <c r="F1043" s="6"/>
      <c r="G1043" s="2">
        <v>42</v>
      </c>
      <c r="H1043" t="s">
        <v>105</v>
      </c>
      <c r="I1043" s="19">
        <v>8.1</v>
      </c>
      <c r="J1043">
        <v>750</v>
      </c>
      <c r="K1043" s="2">
        <f t="shared" si="14"/>
        <v>164.6090534979424</v>
      </c>
      <c r="L1043" s="2"/>
      <c r="M1043" s="9"/>
      <c r="N1043" s="9"/>
      <c r="O1043" s="9"/>
      <c r="P1043" s="9"/>
      <c r="Q1043" s="2"/>
      <c r="R1043" s="2"/>
      <c r="S1043" s="2"/>
      <c r="T1043" s="2"/>
      <c r="U1043" s="2"/>
      <c r="V1043" s="2"/>
      <c r="W1043" s="2"/>
      <c r="X1043" s="9"/>
      <c r="Y1043" s="9"/>
      <c r="Z1043" s="9"/>
      <c r="AA1043" s="9"/>
      <c r="AB1043" s="9"/>
      <c r="AC1043" s="2">
        <v>42.519419233132922</v>
      </c>
      <c r="AD1043" s="9"/>
      <c r="AE1043" s="9"/>
      <c r="AF1043" s="2">
        <v>54.895355209259684</v>
      </c>
      <c r="AG1043" s="9">
        <v>1.6565905143094903</v>
      </c>
      <c r="AH1043" s="9"/>
      <c r="AI1043" s="9"/>
      <c r="AJ1043" s="9"/>
      <c r="AK1043" s="9"/>
      <c r="AL1043" s="9"/>
      <c r="AM1043" s="15">
        <f>AG1043/AF1043</f>
        <v>3.017724373937667E-2</v>
      </c>
      <c r="AN1043" s="9"/>
      <c r="AO1043" s="9"/>
      <c r="AP1043" s="9"/>
      <c r="AQ1043" s="2">
        <v>5.6785700505192063</v>
      </c>
      <c r="AR1043" s="2"/>
      <c r="AS1043" s="2">
        <v>0</v>
      </c>
      <c r="AT1043" s="2"/>
      <c r="AU1043" s="2">
        <v>0</v>
      </c>
      <c r="AV1043" s="2">
        <v>0</v>
      </c>
      <c r="AW1043" s="2">
        <v>5.6785700505192063</v>
      </c>
      <c r="AX1043" s="9"/>
      <c r="AY1043" s="2"/>
      <c r="AZ1043" s="2">
        <f>AC1043+AF1043+AW1043</f>
        <v>103.09334449291181</v>
      </c>
      <c r="BA1043" s="2"/>
      <c r="BB1043" s="9">
        <f>AW1043/AZ1043</f>
        <v>5.5081829757784577E-2</v>
      </c>
      <c r="BC1043" s="19"/>
      <c r="BD1043" s="2"/>
      <c r="BE1043" s="2"/>
      <c r="BF1043" s="19"/>
      <c r="BG1043" s="19"/>
      <c r="BH1043" s="19"/>
      <c r="BI1043" s="19"/>
      <c r="BJ1043" s="9">
        <f>AC1043/AZ1043</f>
        <v>0.41243612225672188</v>
      </c>
      <c r="BK1043" s="9">
        <f>AF1043/AZ1043</f>
        <v>0.53248204798549359</v>
      </c>
      <c r="BL1043" s="9">
        <f>AW1043/AZ1043</f>
        <v>5.5081829757784577E-2</v>
      </c>
      <c r="BM1043" s="2">
        <v>110.08024880149569</v>
      </c>
      <c r="BN1043" s="2">
        <v>110.08024880149569</v>
      </c>
      <c r="BO1043" s="2">
        <v>0</v>
      </c>
      <c r="BP1043" s="2">
        <v>0</v>
      </c>
      <c r="BQ1043" s="2"/>
      <c r="BR1043" s="2"/>
      <c r="BS1043" s="2"/>
      <c r="BT1043" s="2"/>
      <c r="BU1043" s="2">
        <v>0</v>
      </c>
      <c r="BV1043" s="2"/>
      <c r="BW1043" s="9"/>
      <c r="BX1043" s="2"/>
      <c r="BY1043" s="2"/>
      <c r="BZ1043" s="9"/>
      <c r="CA1043" s="2"/>
      <c r="CB1043" s="2"/>
      <c r="CC1043" s="2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</row>
    <row r="1044" spans="1:152" hidden="1" x14ac:dyDescent="0.45">
      <c r="A1044" t="s">
        <v>133</v>
      </c>
      <c r="C1044" s="1">
        <v>40231</v>
      </c>
      <c r="D1044" s="2"/>
      <c r="E1044" s="1"/>
      <c r="G1044" s="2">
        <v>46</v>
      </c>
      <c r="H1044" t="s">
        <v>105</v>
      </c>
      <c r="I1044" s="19">
        <v>8.1</v>
      </c>
      <c r="J1044">
        <v>750</v>
      </c>
      <c r="K1044" s="2">
        <f t="shared" si="14"/>
        <v>164.6090534979424</v>
      </c>
      <c r="L1044" s="2"/>
      <c r="M1044" s="9"/>
      <c r="N1044" s="19">
        <v>14.15</v>
      </c>
      <c r="O1044" s="19"/>
      <c r="P1044" s="19"/>
      <c r="Q1044" s="2"/>
      <c r="R1044" s="2"/>
      <c r="S1044" s="2"/>
      <c r="T1044" s="2"/>
      <c r="U1044" s="2"/>
      <c r="V1044" s="2"/>
      <c r="W1044" s="2"/>
      <c r="X1044" s="9"/>
      <c r="Y1044" s="9"/>
      <c r="Z1044" s="9"/>
      <c r="AA1044" s="9"/>
      <c r="AB1044" s="9"/>
      <c r="AC1044" s="2"/>
      <c r="AD1044" s="9"/>
      <c r="AE1044" s="9"/>
      <c r="AF1044" s="2"/>
      <c r="AG1044" s="9"/>
      <c r="AH1044" s="9"/>
      <c r="AI1044" s="9"/>
      <c r="AJ1044" s="9"/>
      <c r="AK1044" s="9"/>
      <c r="AL1044" s="9"/>
      <c r="AM1044" s="15"/>
      <c r="AN1044" s="9"/>
      <c r="AO1044" s="9"/>
      <c r="AP1044" s="9"/>
      <c r="AQ1044" s="2"/>
      <c r="AR1044" s="2"/>
      <c r="AS1044" s="2"/>
      <c r="AT1044" s="2"/>
      <c r="AU1044" s="2"/>
      <c r="AV1044" s="2"/>
      <c r="AW1044" s="2"/>
      <c r="AX1044" s="9"/>
      <c r="AY1044" s="2"/>
      <c r="AZ1044" s="2"/>
      <c r="BA1044" s="2"/>
      <c r="BB1044" s="9"/>
      <c r="BC1044" s="19"/>
      <c r="BD1044" s="2"/>
      <c r="BE1044" s="2"/>
      <c r="BF1044" s="19"/>
      <c r="BG1044" s="19"/>
      <c r="BH1044" s="19"/>
      <c r="BI1044" s="19"/>
      <c r="BJ1044" s="19"/>
      <c r="BK1044" s="19"/>
      <c r="BL1044" s="19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9"/>
      <c r="BX1044" s="2"/>
      <c r="BY1044" s="2"/>
      <c r="BZ1044" s="9"/>
      <c r="CA1044" s="2"/>
      <c r="CB1044" s="2"/>
      <c r="CC1044" s="2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</row>
    <row r="1045" spans="1:152" hidden="1" x14ac:dyDescent="0.45">
      <c r="A1045" t="s">
        <v>133</v>
      </c>
      <c r="C1045" s="1">
        <v>40233</v>
      </c>
      <c r="D1045" s="2"/>
      <c r="E1045" s="1"/>
      <c r="F1045" s="6"/>
      <c r="G1045" s="2">
        <v>48</v>
      </c>
      <c r="H1045" t="s">
        <v>105</v>
      </c>
      <c r="I1045" s="19">
        <v>8.1</v>
      </c>
      <c r="J1045">
        <v>750</v>
      </c>
      <c r="K1045" s="2">
        <f t="shared" si="14"/>
        <v>164.6090534979424</v>
      </c>
      <c r="L1045" s="2"/>
      <c r="M1045" s="9"/>
      <c r="N1045" s="9"/>
      <c r="O1045" s="9"/>
      <c r="P1045" s="9"/>
      <c r="Q1045" s="2"/>
      <c r="R1045" s="2"/>
      <c r="S1045" s="2"/>
      <c r="T1045" s="2"/>
      <c r="U1045" s="2"/>
      <c r="V1045" s="2"/>
      <c r="W1045" s="2"/>
      <c r="X1045" s="9"/>
      <c r="Y1045" s="9"/>
      <c r="Z1045" s="9"/>
      <c r="AA1045" s="9"/>
      <c r="AB1045" s="9"/>
      <c r="AC1045" s="2">
        <v>131.08789168980712</v>
      </c>
      <c r="AD1045" s="9"/>
      <c r="AE1045" s="9"/>
      <c r="AF1045" s="2">
        <v>143.07977728152289</v>
      </c>
      <c r="AG1045" s="9">
        <v>1.7184729067061428</v>
      </c>
      <c r="AH1045" s="9"/>
      <c r="AI1045" s="9"/>
      <c r="AJ1045" s="9"/>
      <c r="AK1045" s="9"/>
      <c r="AL1045" s="9"/>
      <c r="AM1045" s="15">
        <f>AG1045/AF1045</f>
        <v>1.2010592547435171E-2</v>
      </c>
      <c r="AN1045" s="9"/>
      <c r="AO1045" s="9"/>
      <c r="AP1045" s="9"/>
      <c r="AQ1045" s="2">
        <v>15.192942489858606</v>
      </c>
      <c r="AR1045" s="2"/>
      <c r="AS1045" s="2">
        <v>0.35442105263157891</v>
      </c>
      <c r="AT1045" s="2"/>
      <c r="AU1045" s="2">
        <v>0</v>
      </c>
      <c r="AV1045" s="2">
        <v>0</v>
      </c>
      <c r="AW1045" s="2">
        <v>15.547363542490185</v>
      </c>
      <c r="AX1045" s="9"/>
      <c r="AY1045" s="2"/>
      <c r="AZ1045" s="2">
        <f>AC1045+AF1045+AW1045</f>
        <v>289.71503251382023</v>
      </c>
      <c r="BA1045" s="2"/>
      <c r="BB1045" s="9">
        <f>AW1045/AZ1045</f>
        <v>5.3664331490111863E-2</v>
      </c>
      <c r="BC1045" s="19"/>
      <c r="BD1045" s="2"/>
      <c r="BE1045" s="2"/>
      <c r="BF1045" s="19"/>
      <c r="BG1045" s="19"/>
      <c r="BH1045" s="19"/>
      <c r="BI1045" s="19"/>
      <c r="BJ1045" s="9">
        <f>AC1045/AZ1045</f>
        <v>0.4524718325879547</v>
      </c>
      <c r="BK1045" s="9">
        <f>AF1045/AZ1045</f>
        <v>0.49386383592193334</v>
      </c>
      <c r="BL1045" s="9">
        <f>AW1045/AZ1045</f>
        <v>5.3664331490111863E-2</v>
      </c>
      <c r="BM1045" s="2">
        <v>161.06102064054161</v>
      </c>
      <c r="BN1045" s="2">
        <v>159.54207327212058</v>
      </c>
      <c r="BO1045" s="2">
        <v>1.5189473684210524</v>
      </c>
      <c r="BP1045" s="2">
        <v>0</v>
      </c>
      <c r="BQ1045" s="2"/>
      <c r="BR1045" s="2"/>
      <c r="BS1045" s="2"/>
      <c r="BT1045" s="2"/>
      <c r="BU1045" s="2">
        <v>0</v>
      </c>
      <c r="BV1045" s="2"/>
      <c r="BW1045" s="9"/>
      <c r="BX1045" s="2"/>
      <c r="BY1045" s="2"/>
      <c r="BZ1045" s="9"/>
      <c r="CA1045" s="2"/>
      <c r="CB1045" s="2"/>
      <c r="CC1045" s="2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</row>
    <row r="1046" spans="1:152" hidden="1" x14ac:dyDescent="0.45">
      <c r="A1046" t="s">
        <v>133</v>
      </c>
      <c r="C1046" s="1">
        <v>40234</v>
      </c>
      <c r="D1046" s="2">
        <v>4</v>
      </c>
      <c r="E1046" t="s">
        <v>195</v>
      </c>
      <c r="F1046" t="s">
        <v>13</v>
      </c>
      <c r="G1046" s="2">
        <v>49</v>
      </c>
      <c r="H1046" t="s">
        <v>105</v>
      </c>
      <c r="I1046" s="19">
        <v>8.1</v>
      </c>
      <c r="J1046">
        <v>750</v>
      </c>
      <c r="K1046" s="2">
        <f t="shared" si="14"/>
        <v>164.6090534979424</v>
      </c>
      <c r="L1046" s="2"/>
      <c r="M1046" s="9"/>
      <c r="N1046" s="9"/>
      <c r="O1046" s="9"/>
      <c r="P1046" s="9"/>
      <c r="Q1046" s="2"/>
      <c r="R1046" s="2"/>
      <c r="S1046" s="2">
        <v>49</v>
      </c>
      <c r="T1046" s="2"/>
      <c r="U1046" s="2"/>
      <c r="V1046" s="2"/>
      <c r="W1046" s="2"/>
      <c r="X1046" s="9"/>
      <c r="Y1046" s="9"/>
      <c r="Z1046" s="9"/>
      <c r="AA1046" s="9"/>
      <c r="AB1046" s="9"/>
      <c r="AC1046" s="2"/>
      <c r="AD1046" s="9"/>
      <c r="AE1046" s="9"/>
      <c r="AF1046" s="2"/>
      <c r="AG1046" s="9"/>
      <c r="AH1046" s="9"/>
      <c r="AI1046" s="9"/>
      <c r="AJ1046" s="9"/>
      <c r="AK1046" s="9"/>
      <c r="AL1046" s="9"/>
      <c r="AM1046" s="15"/>
      <c r="AN1046" s="9"/>
      <c r="AO1046" s="9"/>
      <c r="AP1046" s="9"/>
      <c r="AQ1046" s="2"/>
      <c r="AR1046" s="2"/>
      <c r="AS1046" s="2"/>
      <c r="AT1046" s="2"/>
      <c r="AU1046" s="2"/>
      <c r="AV1046" s="2"/>
      <c r="AW1046" s="2"/>
      <c r="AX1046" s="9"/>
      <c r="AY1046" s="2"/>
      <c r="AZ1046" s="2"/>
      <c r="BA1046" s="2"/>
      <c r="BB1046" s="9"/>
      <c r="BC1046" s="19"/>
      <c r="BD1046" s="2"/>
      <c r="BE1046" s="2"/>
      <c r="BF1046" s="19"/>
      <c r="BG1046" s="19"/>
      <c r="BH1046" s="19"/>
      <c r="BI1046" s="19"/>
      <c r="BJ1046" s="19"/>
      <c r="BK1046" s="19"/>
      <c r="BL1046" s="19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9"/>
      <c r="BX1046" s="2"/>
      <c r="BY1046" s="2"/>
      <c r="BZ1046" s="9"/>
      <c r="CA1046" s="2"/>
      <c r="CB1046" s="2"/>
      <c r="CC1046" s="2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</row>
    <row r="1047" spans="1:152" hidden="1" x14ac:dyDescent="0.45">
      <c r="A1047" t="s">
        <v>133</v>
      </c>
      <c r="C1047" s="1">
        <v>40240</v>
      </c>
      <c r="D1047" s="2"/>
      <c r="E1047" s="1"/>
      <c r="G1047" s="2">
        <v>55</v>
      </c>
      <c r="H1047" t="s">
        <v>105</v>
      </c>
      <c r="I1047" s="19">
        <v>8.1</v>
      </c>
      <c r="J1047">
        <v>750</v>
      </c>
      <c r="K1047" s="2">
        <f t="shared" si="14"/>
        <v>164.6090534979424</v>
      </c>
      <c r="L1047" s="2"/>
      <c r="M1047" s="9"/>
      <c r="N1047" s="19">
        <v>16.55</v>
      </c>
      <c r="O1047" s="19"/>
      <c r="P1047" s="19"/>
      <c r="Q1047" s="2"/>
      <c r="R1047" s="2"/>
      <c r="S1047" s="2"/>
      <c r="T1047" s="2"/>
      <c r="U1047" s="2"/>
      <c r="V1047" s="2"/>
      <c r="W1047" s="2"/>
      <c r="X1047" s="9"/>
      <c r="Y1047" s="9"/>
      <c r="Z1047" s="9"/>
      <c r="AA1047" s="9"/>
      <c r="AB1047" s="9"/>
      <c r="AC1047" s="2"/>
      <c r="AD1047" s="9"/>
      <c r="AE1047" s="9"/>
      <c r="AF1047" s="2"/>
      <c r="AG1047" s="9"/>
      <c r="AH1047" s="9"/>
      <c r="AI1047" s="9"/>
      <c r="AJ1047" s="9"/>
      <c r="AK1047" s="9"/>
      <c r="AL1047" s="9"/>
      <c r="AM1047" s="15"/>
      <c r="AN1047" s="9"/>
      <c r="AO1047" s="9"/>
      <c r="AP1047" s="9"/>
      <c r="AQ1047" s="2"/>
      <c r="AR1047" s="2"/>
      <c r="AS1047" s="2"/>
      <c r="AT1047" s="2"/>
      <c r="AU1047" s="2"/>
      <c r="AV1047" s="2"/>
      <c r="AW1047" s="2"/>
      <c r="AX1047" s="9"/>
      <c r="AY1047" s="2"/>
      <c r="AZ1047" s="2"/>
      <c r="BA1047" s="2"/>
      <c r="BB1047" s="9"/>
      <c r="BC1047" s="19"/>
      <c r="BD1047" s="2"/>
      <c r="BE1047" s="2"/>
      <c r="BF1047" s="19"/>
      <c r="BG1047" s="19"/>
      <c r="BH1047" s="19"/>
      <c r="BI1047" s="19"/>
      <c r="BJ1047" s="19"/>
      <c r="BK1047" s="19"/>
      <c r="BL1047" s="19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9"/>
      <c r="BX1047" s="2"/>
      <c r="BY1047" s="2"/>
      <c r="BZ1047" s="9"/>
      <c r="CA1047" s="2"/>
      <c r="CB1047" s="2"/>
      <c r="CC1047" s="2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</row>
    <row r="1048" spans="1:152" hidden="1" x14ac:dyDescent="0.45">
      <c r="A1048" t="s">
        <v>133</v>
      </c>
      <c r="C1048" s="1">
        <v>40245</v>
      </c>
      <c r="D1048" s="2"/>
      <c r="E1048" s="1"/>
      <c r="G1048" s="2">
        <v>60</v>
      </c>
      <c r="H1048" t="s">
        <v>105</v>
      </c>
      <c r="I1048" s="19">
        <v>8.1</v>
      </c>
      <c r="J1048">
        <v>750</v>
      </c>
      <c r="K1048" s="2">
        <f t="shared" si="14"/>
        <v>164.6090534979424</v>
      </c>
      <c r="L1048" s="2"/>
      <c r="M1048" s="9"/>
      <c r="N1048" s="9"/>
      <c r="O1048" s="9"/>
      <c r="P1048" s="9"/>
      <c r="Q1048" s="2"/>
      <c r="R1048" s="2"/>
      <c r="S1048" s="2"/>
      <c r="T1048" s="2"/>
      <c r="U1048" s="2"/>
      <c r="V1048" s="2"/>
      <c r="W1048" s="2"/>
      <c r="X1048" s="9"/>
      <c r="Y1048" s="9"/>
      <c r="Z1048" s="9"/>
      <c r="AA1048" s="9"/>
      <c r="AB1048" s="9"/>
      <c r="AC1048" s="2"/>
      <c r="AD1048" s="9"/>
      <c r="AE1048" s="9"/>
      <c r="AF1048" s="2"/>
      <c r="AG1048" s="9"/>
      <c r="AH1048" s="9"/>
      <c r="AI1048" s="9"/>
      <c r="AJ1048" s="9"/>
      <c r="AK1048" s="9"/>
      <c r="AL1048" s="9"/>
      <c r="AM1048" s="15"/>
      <c r="AN1048" s="9"/>
      <c r="AO1048" s="9"/>
      <c r="AP1048" s="9"/>
      <c r="AQ1048" s="2"/>
      <c r="AR1048" s="2"/>
      <c r="AS1048" s="2"/>
      <c r="AT1048" s="2"/>
      <c r="AU1048" s="2"/>
      <c r="AV1048" s="2"/>
      <c r="AW1048" s="2"/>
      <c r="AX1048" s="9"/>
      <c r="AY1048" s="2"/>
      <c r="AZ1048" s="2"/>
      <c r="BA1048" s="2"/>
      <c r="BB1048" s="9"/>
      <c r="BC1048" s="19"/>
      <c r="BD1048" s="2"/>
      <c r="BE1048" s="2"/>
      <c r="BF1048" s="19"/>
      <c r="BG1048" s="19"/>
      <c r="BH1048" s="19"/>
      <c r="BI1048" s="19"/>
      <c r="BJ1048" s="19"/>
      <c r="BK1048" s="19"/>
      <c r="BL1048" s="19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9"/>
      <c r="BX1048" s="2"/>
      <c r="BY1048" s="2"/>
      <c r="BZ1048" s="9"/>
      <c r="CA1048" s="2"/>
      <c r="CB1048" s="2"/>
      <c r="CC1048" s="2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</row>
    <row r="1049" spans="1:152" hidden="1" x14ac:dyDescent="0.45">
      <c r="A1049" t="s">
        <v>133</v>
      </c>
      <c r="C1049" s="1">
        <v>40248</v>
      </c>
      <c r="D1049" s="2"/>
      <c r="E1049" s="1"/>
      <c r="F1049" s="6"/>
      <c r="G1049" s="2">
        <v>63</v>
      </c>
      <c r="H1049" t="s">
        <v>105</v>
      </c>
      <c r="I1049" s="19">
        <v>8.1</v>
      </c>
      <c r="J1049">
        <v>750</v>
      </c>
      <c r="K1049" s="2">
        <f t="shared" si="14"/>
        <v>164.6090534979424</v>
      </c>
      <c r="L1049" s="2"/>
      <c r="M1049" s="9"/>
      <c r="N1049" s="9"/>
      <c r="O1049" s="9"/>
      <c r="P1049" s="9"/>
      <c r="Q1049" s="2"/>
      <c r="R1049" s="2"/>
      <c r="S1049" s="2"/>
      <c r="T1049" s="2"/>
      <c r="U1049" s="2"/>
      <c r="V1049" s="2"/>
      <c r="W1049" s="2"/>
      <c r="X1049" s="9"/>
      <c r="Y1049" s="9"/>
      <c r="Z1049" s="9"/>
      <c r="AA1049" s="9"/>
      <c r="AB1049" s="9"/>
      <c r="AC1049" s="2">
        <v>195.45499751918874</v>
      </c>
      <c r="AD1049" s="9"/>
      <c r="AE1049" s="9"/>
      <c r="AF1049" s="2">
        <v>166.70551206901035</v>
      </c>
      <c r="AG1049" s="9">
        <v>2.3741809569386465</v>
      </c>
      <c r="AH1049" s="9"/>
      <c r="AI1049" s="9"/>
      <c r="AJ1049" s="9"/>
      <c r="AK1049" s="9"/>
      <c r="AL1049" s="9"/>
      <c r="AM1049" s="15">
        <f>AG1049/AF1049</f>
        <v>1.4241766378761473E-2</v>
      </c>
      <c r="AN1049" s="9"/>
      <c r="AO1049" s="9"/>
      <c r="AP1049" s="9"/>
      <c r="AQ1049" s="2">
        <v>9.848194531601564</v>
      </c>
      <c r="AR1049" s="2"/>
      <c r="AS1049" s="2">
        <v>12.328946790719522</v>
      </c>
      <c r="AT1049" s="2"/>
      <c r="AU1049" s="2">
        <v>0</v>
      </c>
      <c r="AV1049" s="2">
        <v>0</v>
      </c>
      <c r="AW1049" s="2">
        <v>22.177141322321084</v>
      </c>
      <c r="AX1049" s="9"/>
      <c r="AY1049" s="2"/>
      <c r="AZ1049" s="2">
        <f>AC1049+AF1049+AW1049</f>
        <v>384.33765091052015</v>
      </c>
      <c r="BA1049" s="2"/>
      <c r="BB1049" s="9">
        <f>AW1049/AZ1049</f>
        <v>5.7702234662105147E-2</v>
      </c>
      <c r="BC1049" s="19"/>
      <c r="BD1049" s="2"/>
      <c r="BE1049" s="2"/>
      <c r="BF1049" s="19"/>
      <c r="BG1049" s="19"/>
      <c r="BH1049" s="19"/>
      <c r="BI1049" s="19"/>
      <c r="BJ1049" s="9">
        <f>AC1049/AZ1049</f>
        <v>0.50855022154645402</v>
      </c>
      <c r="BK1049" s="9">
        <f>AF1049/AZ1049</f>
        <v>0.43374754379144087</v>
      </c>
      <c r="BL1049" s="9">
        <f>AW1049/AZ1049</f>
        <v>5.7702234662105147E-2</v>
      </c>
      <c r="BM1049" s="2">
        <v>146.34138274433167</v>
      </c>
      <c r="BN1049" s="2">
        <v>112.57884680744037</v>
      </c>
      <c r="BO1049" s="2">
        <v>33.762535936891311</v>
      </c>
      <c r="BP1049" s="2">
        <v>0</v>
      </c>
      <c r="BQ1049" s="2"/>
      <c r="BR1049" s="2"/>
      <c r="BS1049" s="2"/>
      <c r="BT1049" s="2"/>
      <c r="BU1049" s="2">
        <v>0</v>
      </c>
      <c r="BV1049" s="2"/>
      <c r="BW1049" s="9"/>
      <c r="BX1049" s="2"/>
      <c r="BY1049" s="2"/>
      <c r="BZ1049" s="9"/>
      <c r="CA1049" s="2"/>
      <c r="CB1049" s="2"/>
      <c r="CC1049" s="2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</row>
    <row r="1050" spans="1:152" hidden="1" x14ac:dyDescent="0.45">
      <c r="A1050" t="s">
        <v>133</v>
      </c>
      <c r="C1050" s="1">
        <v>40252</v>
      </c>
      <c r="D1050" s="2"/>
      <c r="E1050" s="1"/>
      <c r="G1050" s="2">
        <v>67</v>
      </c>
      <c r="H1050" t="s">
        <v>105</v>
      </c>
      <c r="I1050" s="19">
        <v>8.1</v>
      </c>
      <c r="J1050">
        <v>750</v>
      </c>
      <c r="K1050" s="2">
        <f t="shared" si="14"/>
        <v>164.6090534979424</v>
      </c>
      <c r="L1050" s="2"/>
      <c r="M1050" s="9"/>
      <c r="N1050" s="19">
        <v>20.85</v>
      </c>
      <c r="O1050" s="19"/>
      <c r="P1050" s="19"/>
      <c r="Q1050" s="2"/>
      <c r="R1050" s="2"/>
      <c r="S1050" s="2"/>
      <c r="T1050" s="2"/>
      <c r="U1050" s="2"/>
      <c r="V1050" s="2"/>
      <c r="W1050" s="2"/>
      <c r="X1050" s="9"/>
      <c r="Y1050" s="9"/>
      <c r="Z1050" s="9"/>
      <c r="AA1050" s="9"/>
      <c r="AB1050" s="9"/>
      <c r="AC1050" s="2"/>
      <c r="AD1050" s="9"/>
      <c r="AE1050" s="9"/>
      <c r="AF1050" s="2"/>
      <c r="AG1050" s="9"/>
      <c r="AH1050" s="9"/>
      <c r="AI1050" s="9"/>
      <c r="AJ1050" s="9"/>
      <c r="AK1050" s="9"/>
      <c r="AL1050" s="9"/>
      <c r="AM1050" s="15"/>
      <c r="AN1050" s="9"/>
      <c r="AO1050" s="9"/>
      <c r="AP1050" s="9"/>
      <c r="AQ1050" s="2"/>
      <c r="AR1050" s="2"/>
      <c r="AS1050" s="2"/>
      <c r="AT1050" s="2"/>
      <c r="AU1050" s="2"/>
      <c r="AV1050" s="2"/>
      <c r="AW1050" s="2"/>
      <c r="AX1050" s="9"/>
      <c r="AY1050" s="2"/>
      <c r="AZ1050" s="2"/>
      <c r="BA1050" s="2"/>
      <c r="BB1050" s="9"/>
      <c r="BC1050" s="19"/>
      <c r="BD1050" s="2"/>
      <c r="BE1050" s="2"/>
      <c r="BF1050" s="19"/>
      <c r="BG1050" s="19"/>
      <c r="BH1050" s="19"/>
      <c r="BI1050" s="19"/>
      <c r="BJ1050" s="19"/>
      <c r="BK1050" s="19"/>
      <c r="BL1050" s="19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9"/>
      <c r="BX1050" s="2"/>
      <c r="BY1050" s="2"/>
      <c r="BZ1050" s="9"/>
      <c r="CA1050" s="2"/>
      <c r="CB1050" s="2"/>
      <c r="CC1050" s="2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</row>
    <row r="1051" spans="1:152" hidden="1" x14ac:dyDescent="0.45">
      <c r="A1051" t="s">
        <v>133</v>
      </c>
      <c r="C1051" s="1">
        <v>40259</v>
      </c>
      <c r="D1051" s="2"/>
      <c r="E1051" s="1"/>
      <c r="G1051" s="2">
        <v>74</v>
      </c>
      <c r="H1051" t="s">
        <v>105</v>
      </c>
      <c r="I1051" s="19">
        <v>8.1</v>
      </c>
      <c r="J1051">
        <v>750</v>
      </c>
      <c r="K1051" s="2">
        <f t="shared" ref="K1051:K1114" si="15">1000000/I1051/J1051</f>
        <v>164.6090534979424</v>
      </c>
      <c r="L1051" s="2"/>
      <c r="M1051" s="9"/>
      <c r="N1051" s="19">
        <v>21.65</v>
      </c>
      <c r="O1051" s="19"/>
      <c r="P1051" s="19"/>
      <c r="Q1051" s="2"/>
      <c r="R1051" s="2"/>
      <c r="S1051" s="2"/>
      <c r="T1051" s="2"/>
      <c r="U1051" s="2"/>
      <c r="V1051" s="2"/>
      <c r="W1051" s="2"/>
      <c r="X1051" s="9"/>
      <c r="Y1051" s="9"/>
      <c r="Z1051" s="9"/>
      <c r="AA1051" s="9"/>
      <c r="AB1051" s="9"/>
      <c r="AC1051" s="2"/>
      <c r="AD1051" s="9"/>
      <c r="AE1051" s="9"/>
      <c r="AF1051" s="2"/>
      <c r="AG1051" s="9"/>
      <c r="AH1051" s="9"/>
      <c r="AI1051" s="9"/>
      <c r="AJ1051" s="9"/>
      <c r="AK1051" s="9"/>
      <c r="AL1051" s="9"/>
      <c r="AM1051" s="15"/>
      <c r="AN1051" s="9"/>
      <c r="AO1051" s="9"/>
      <c r="AP1051" s="9"/>
      <c r="AQ1051" s="2"/>
      <c r="AR1051" s="2"/>
      <c r="AS1051" s="2"/>
      <c r="AT1051" s="2"/>
      <c r="AU1051" s="2"/>
      <c r="AV1051" s="2"/>
      <c r="AW1051" s="2"/>
      <c r="AX1051" s="9"/>
      <c r="AY1051" s="2"/>
      <c r="AZ1051" s="2"/>
      <c r="BA1051" s="2"/>
      <c r="BB1051" s="9"/>
      <c r="BC1051" s="19"/>
      <c r="BD1051" s="2"/>
      <c r="BE1051" s="2"/>
      <c r="BF1051" s="19"/>
      <c r="BG1051" s="19"/>
      <c r="BH1051" s="19"/>
      <c r="BI1051" s="19"/>
      <c r="BJ1051" s="19"/>
      <c r="BK1051" s="19"/>
      <c r="BL1051" s="19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9"/>
      <c r="BX1051" s="2"/>
      <c r="BY1051" s="2"/>
      <c r="BZ1051" s="9"/>
      <c r="CA1051" s="2"/>
      <c r="CB1051" s="2"/>
      <c r="CC1051" s="2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</row>
    <row r="1052" spans="1:152" hidden="1" x14ac:dyDescent="0.45">
      <c r="A1052" t="s">
        <v>133</v>
      </c>
      <c r="C1052" s="1">
        <v>40266</v>
      </c>
      <c r="D1052" s="2"/>
      <c r="E1052" s="1"/>
      <c r="G1052" s="2">
        <v>81</v>
      </c>
      <c r="H1052" t="s">
        <v>105</v>
      </c>
      <c r="I1052" s="19">
        <v>8.1</v>
      </c>
      <c r="J1052">
        <v>750</v>
      </c>
      <c r="K1052" s="2">
        <f t="shared" si="15"/>
        <v>164.6090534979424</v>
      </c>
      <c r="L1052" s="2"/>
      <c r="M1052" s="9"/>
      <c r="N1052" s="19">
        <v>22.65</v>
      </c>
      <c r="O1052" s="19"/>
      <c r="P1052" s="19"/>
      <c r="Q1052" s="2"/>
      <c r="R1052" s="2"/>
      <c r="S1052" s="2"/>
      <c r="T1052" s="2"/>
      <c r="U1052" s="2"/>
      <c r="V1052" s="2"/>
      <c r="W1052" s="2"/>
      <c r="X1052" s="9"/>
      <c r="Y1052" s="9"/>
      <c r="Z1052" s="9"/>
      <c r="AA1052" s="9"/>
      <c r="AB1052" s="9"/>
      <c r="AC1052" s="2"/>
      <c r="AD1052" s="9"/>
      <c r="AE1052" s="9"/>
      <c r="AF1052" s="2"/>
      <c r="AG1052" s="9"/>
      <c r="AH1052" s="9"/>
      <c r="AI1052" s="9"/>
      <c r="AJ1052" s="9"/>
      <c r="AK1052" s="9"/>
      <c r="AL1052" s="9"/>
      <c r="AM1052" s="15"/>
      <c r="AN1052" s="9"/>
      <c r="AO1052" s="9"/>
      <c r="AP1052" s="9"/>
      <c r="AQ1052" s="2"/>
      <c r="AR1052" s="2"/>
      <c r="AS1052" s="2"/>
      <c r="AT1052" s="2"/>
      <c r="AU1052" s="2"/>
      <c r="AV1052" s="2"/>
      <c r="AW1052" s="2"/>
      <c r="AX1052" s="9"/>
      <c r="AY1052" s="2"/>
      <c r="AZ1052" s="2"/>
      <c r="BA1052" s="2"/>
      <c r="BB1052" s="9"/>
      <c r="BC1052" s="19"/>
      <c r="BD1052" s="2"/>
      <c r="BE1052" s="2"/>
      <c r="BF1052" s="19"/>
      <c r="BG1052" s="19"/>
      <c r="BH1052" s="19"/>
      <c r="BI1052" s="19"/>
      <c r="BJ1052" s="19"/>
      <c r="BK1052" s="19"/>
      <c r="BL1052" s="19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9"/>
      <c r="BX1052" s="2"/>
      <c r="BY1052" s="2"/>
      <c r="BZ1052" s="9"/>
      <c r="CA1052" s="2"/>
      <c r="CB1052" s="2"/>
      <c r="CC1052" s="2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</row>
    <row r="1053" spans="1:152" hidden="1" x14ac:dyDescent="0.45">
      <c r="A1053" t="s">
        <v>133</v>
      </c>
      <c r="C1053" s="1">
        <v>40267</v>
      </c>
      <c r="D1053" s="2"/>
      <c r="E1053" s="1"/>
      <c r="F1053" s="6"/>
      <c r="G1053" s="2">
        <v>82</v>
      </c>
      <c r="H1053" t="s">
        <v>105</v>
      </c>
      <c r="I1053" s="19">
        <v>8.1</v>
      </c>
      <c r="J1053">
        <v>750</v>
      </c>
      <c r="K1053" s="2">
        <f t="shared" si="15"/>
        <v>164.6090534979424</v>
      </c>
      <c r="L1053" s="2"/>
      <c r="M1053" s="9"/>
      <c r="N1053" s="9"/>
      <c r="O1053" s="9"/>
      <c r="P1053" s="9"/>
      <c r="Q1053" s="2"/>
      <c r="R1053" s="2"/>
      <c r="S1053" s="2"/>
      <c r="T1053" s="2"/>
      <c r="U1053" s="2"/>
      <c r="V1053" s="2"/>
      <c r="W1053" s="2"/>
      <c r="X1053" s="9"/>
      <c r="Y1053" s="9"/>
      <c r="Z1053" s="9"/>
      <c r="AA1053" s="9"/>
      <c r="AB1053" s="9"/>
      <c r="AC1053" s="2">
        <v>318.32980729182128</v>
      </c>
      <c r="AD1053" s="9"/>
      <c r="AE1053" s="9"/>
      <c r="AF1053" s="2">
        <v>204.85011653476559</v>
      </c>
      <c r="AG1053" s="9">
        <v>3.2519106867116636</v>
      </c>
      <c r="AH1053" s="9"/>
      <c r="AI1053" s="9"/>
      <c r="AJ1053" s="9"/>
      <c r="AK1053" s="9"/>
      <c r="AL1053" s="9"/>
      <c r="AM1053" s="15">
        <f>AG1053/AF1053</f>
        <v>1.587458548582165E-2</v>
      </c>
      <c r="AN1053" s="9"/>
      <c r="AO1053" s="9"/>
      <c r="AP1053" s="9"/>
      <c r="AQ1053" s="2">
        <v>16.543575238808245</v>
      </c>
      <c r="AR1053" s="2"/>
      <c r="AS1053" s="2">
        <v>111.88636255211364</v>
      </c>
      <c r="AT1053" s="2"/>
      <c r="AU1053" s="2">
        <v>0</v>
      </c>
      <c r="AV1053" s="2">
        <v>0</v>
      </c>
      <c r="AW1053" s="2">
        <v>128.42993779092188</v>
      </c>
      <c r="AX1053" s="9"/>
      <c r="AY1053" s="2"/>
      <c r="AZ1053" s="2">
        <f>AC1053+AF1053+AW1053</f>
        <v>651.60986161750884</v>
      </c>
      <c r="BA1053" s="2"/>
      <c r="BB1053" s="9">
        <f>AW1053/AZ1053</f>
        <v>0.19709636909440989</v>
      </c>
      <c r="BC1053" s="19"/>
      <c r="BD1053" s="2"/>
      <c r="BE1053" s="2"/>
      <c r="BF1053" s="19"/>
      <c r="BG1053" s="19"/>
      <c r="BH1053" s="19"/>
      <c r="BI1053" s="19"/>
      <c r="BJ1053" s="9">
        <f>AC1053/AZ1053</f>
        <v>0.4885282222427122</v>
      </c>
      <c r="BK1053" s="9">
        <f>AF1053/AZ1053</f>
        <v>0.31437540866287778</v>
      </c>
      <c r="BL1053" s="9">
        <f>AW1053/AZ1053</f>
        <v>0.19709636909440989</v>
      </c>
      <c r="BM1053" s="2">
        <v>180.5272358089764</v>
      </c>
      <c r="BN1053" s="2">
        <v>108.07840500863888</v>
      </c>
      <c r="BO1053" s="2">
        <v>72.448830800337504</v>
      </c>
      <c r="BP1053" s="2">
        <v>0</v>
      </c>
      <c r="BQ1053" s="2"/>
      <c r="BR1053" s="2"/>
      <c r="BS1053" s="2"/>
      <c r="BT1053" s="2"/>
      <c r="BU1053" s="2">
        <v>0</v>
      </c>
      <c r="BV1053" s="2"/>
      <c r="BW1053" s="9"/>
      <c r="BX1053" s="2"/>
      <c r="BY1053" s="2"/>
      <c r="BZ1053" s="9"/>
      <c r="CA1053" s="2"/>
      <c r="CB1053" s="2"/>
      <c r="CC1053" s="2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</row>
    <row r="1054" spans="1:152" hidden="1" x14ac:dyDescent="0.45">
      <c r="A1054" t="s">
        <v>133</v>
      </c>
      <c r="C1054" s="1">
        <v>40276</v>
      </c>
      <c r="D1054" s="2"/>
      <c r="E1054" s="1"/>
      <c r="G1054" s="2">
        <v>91</v>
      </c>
      <c r="H1054" t="s">
        <v>105</v>
      </c>
      <c r="I1054" s="19">
        <v>8.1</v>
      </c>
      <c r="J1054">
        <v>750</v>
      </c>
      <c r="K1054" s="2">
        <f t="shared" si="15"/>
        <v>164.6090534979424</v>
      </c>
      <c r="L1054" s="2"/>
      <c r="M1054" s="9"/>
      <c r="N1054" s="19">
        <v>24.1</v>
      </c>
      <c r="O1054" s="19"/>
      <c r="P1054" s="19"/>
      <c r="Q1054" s="2"/>
      <c r="R1054" s="2"/>
      <c r="S1054" s="2"/>
      <c r="T1054" s="2"/>
      <c r="U1054" s="2"/>
      <c r="V1054" s="2"/>
      <c r="W1054" s="2"/>
      <c r="X1054" s="9"/>
      <c r="Y1054" s="9"/>
      <c r="Z1054" s="9"/>
      <c r="AA1054" s="9"/>
      <c r="AB1054" s="9"/>
      <c r="AC1054" s="2"/>
      <c r="AD1054" s="9"/>
      <c r="AE1054" s="9"/>
      <c r="AF1054" s="2"/>
      <c r="AG1054" s="9"/>
      <c r="AH1054" s="9"/>
      <c r="AI1054" s="9"/>
      <c r="AJ1054" s="9"/>
      <c r="AK1054" s="9"/>
      <c r="AL1054" s="9"/>
      <c r="AM1054" s="15"/>
      <c r="AN1054" s="9"/>
      <c r="AO1054" s="9"/>
      <c r="AP1054" s="9"/>
      <c r="AQ1054" s="2"/>
      <c r="AR1054" s="2"/>
      <c r="AS1054" s="2"/>
      <c r="AT1054" s="2"/>
      <c r="AU1054" s="2"/>
      <c r="AV1054" s="2"/>
      <c r="AW1054" s="2"/>
      <c r="AX1054" s="9"/>
      <c r="AY1054" s="2"/>
      <c r="AZ1054" s="2"/>
      <c r="BA1054" s="2"/>
      <c r="BB1054" s="9"/>
      <c r="BC1054" s="19"/>
      <c r="BD1054" s="2"/>
      <c r="BE1054" s="2"/>
      <c r="BF1054" s="19"/>
      <c r="BG1054" s="19"/>
      <c r="BH1054" s="19"/>
      <c r="BI1054" s="19"/>
      <c r="BJ1054" s="19"/>
      <c r="BK1054" s="19"/>
      <c r="BL1054" s="19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9"/>
      <c r="BX1054" s="2"/>
      <c r="BY1054" s="2"/>
      <c r="BZ1054" s="9"/>
      <c r="CA1054" s="2"/>
      <c r="CB1054" s="2"/>
      <c r="CC1054" s="2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</row>
    <row r="1055" spans="1:152" hidden="1" x14ac:dyDescent="0.45">
      <c r="A1055" t="s">
        <v>133</v>
      </c>
      <c r="C1055" s="1">
        <v>40279</v>
      </c>
      <c r="D1055" s="2">
        <v>6</v>
      </c>
      <c r="E1055" s="1" t="s">
        <v>229</v>
      </c>
      <c r="F1055" t="s">
        <v>78</v>
      </c>
      <c r="G1055" s="2">
        <v>94</v>
      </c>
      <c r="H1055" t="s">
        <v>105</v>
      </c>
      <c r="I1055" s="19">
        <v>8.1</v>
      </c>
      <c r="J1055">
        <v>750</v>
      </c>
      <c r="K1055" s="2">
        <f t="shared" si="15"/>
        <v>164.6090534979424</v>
      </c>
      <c r="L1055" s="2"/>
      <c r="M1055" s="9"/>
      <c r="N1055" s="9"/>
      <c r="O1055" s="9"/>
      <c r="P1055" s="9"/>
      <c r="Q1055" s="2"/>
      <c r="R1055" s="2"/>
      <c r="S1055" s="2"/>
      <c r="T1055" s="2"/>
      <c r="U1055" s="2"/>
      <c r="V1055" s="2"/>
      <c r="W1055" s="2"/>
      <c r="X1055" s="9"/>
      <c r="Y1055" s="9"/>
      <c r="Z1055" s="9"/>
      <c r="AA1055" s="9"/>
      <c r="AB1055" s="9"/>
      <c r="AC1055" s="2"/>
      <c r="AD1055" s="9"/>
      <c r="AE1055" s="9"/>
      <c r="AF1055" s="2"/>
      <c r="AG1055" s="9"/>
      <c r="AH1055" s="9"/>
      <c r="AI1055" s="9"/>
      <c r="AJ1055" s="9"/>
      <c r="AK1055" s="9"/>
      <c r="AL1055" s="9"/>
      <c r="AM1055" s="15"/>
      <c r="AN1055" s="9"/>
      <c r="AO1055" s="9"/>
      <c r="AP1055" s="9"/>
      <c r="AQ1055" s="2"/>
      <c r="AR1055" s="2"/>
      <c r="AS1055" s="2"/>
      <c r="AT1055" s="2"/>
      <c r="AU1055" s="2"/>
      <c r="AV1055" s="2"/>
      <c r="AW1055" s="2"/>
      <c r="AX1055" s="9"/>
      <c r="AY1055" s="2"/>
      <c r="AZ1055" s="2"/>
      <c r="BA1055" s="2"/>
      <c r="BB1055" s="9"/>
      <c r="BC1055" s="19"/>
      <c r="BD1055" s="2"/>
      <c r="BE1055" s="2"/>
      <c r="BF1055" s="19"/>
      <c r="BG1055" s="19"/>
      <c r="BH1055" s="19"/>
      <c r="BI1055" s="19"/>
      <c r="BJ1055" s="19"/>
      <c r="BK1055" s="19"/>
      <c r="BL1055" s="19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9"/>
      <c r="BX1055" s="2"/>
      <c r="BY1055" s="2"/>
      <c r="BZ1055" s="9"/>
      <c r="CA1055" s="2"/>
      <c r="CB1055" s="2"/>
      <c r="CC1055" s="2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</row>
    <row r="1056" spans="1:152" hidden="1" x14ac:dyDescent="0.45">
      <c r="A1056" t="s">
        <v>133</v>
      </c>
      <c r="C1056" s="1">
        <v>40287</v>
      </c>
      <c r="D1056" s="2"/>
      <c r="E1056" s="1"/>
      <c r="F1056" s="6"/>
      <c r="G1056" s="2">
        <v>102</v>
      </c>
      <c r="H1056" t="s">
        <v>105</v>
      </c>
      <c r="I1056" s="19">
        <v>8.1</v>
      </c>
      <c r="J1056">
        <v>750</v>
      </c>
      <c r="K1056" s="2">
        <f t="shared" si="15"/>
        <v>164.6090534979424</v>
      </c>
      <c r="L1056" s="2"/>
      <c r="M1056" s="9"/>
      <c r="N1056" s="9"/>
      <c r="O1056" s="9"/>
      <c r="P1056" s="9"/>
      <c r="Q1056" s="2"/>
      <c r="R1056" s="2"/>
      <c r="S1056" s="2"/>
      <c r="T1056" s="2"/>
      <c r="U1056" s="2"/>
      <c r="V1056" s="2"/>
      <c r="W1056" s="2"/>
      <c r="X1056" s="9"/>
      <c r="Y1056" s="9"/>
      <c r="Z1056" s="9"/>
      <c r="AA1056" s="9"/>
      <c r="AB1056" s="9"/>
      <c r="AC1056" s="2">
        <v>379.80641392074961</v>
      </c>
      <c r="AD1056" s="9"/>
      <c r="AE1056" s="9"/>
      <c r="AF1056" s="2">
        <v>229.66336624401652</v>
      </c>
      <c r="AG1056" s="9">
        <v>3.5101190957935628</v>
      </c>
      <c r="AH1056" s="9"/>
      <c r="AI1056" s="9"/>
      <c r="AJ1056" s="9"/>
      <c r="AK1056" s="9"/>
      <c r="AL1056" s="9"/>
      <c r="AM1056" s="15">
        <f>AG1056/AF1056</f>
        <v>1.5283757062343473E-2</v>
      </c>
      <c r="AN1056" s="9"/>
      <c r="AO1056" s="9"/>
      <c r="AP1056" s="9"/>
      <c r="AQ1056" s="2">
        <v>2.072015120977956</v>
      </c>
      <c r="AR1056" s="2"/>
      <c r="AS1056" s="2">
        <v>354.44056825944676</v>
      </c>
      <c r="AT1056" s="2"/>
      <c r="AU1056" s="2">
        <v>0</v>
      </c>
      <c r="AV1056" s="2">
        <v>0</v>
      </c>
      <c r="AW1056" s="2">
        <v>356.5125833804247</v>
      </c>
      <c r="AX1056" s="9"/>
      <c r="AY1056" s="2"/>
      <c r="AZ1056" s="2">
        <f>AC1056+AF1056+AW1056</f>
        <v>965.98236354519076</v>
      </c>
      <c r="BA1056" s="2"/>
      <c r="BB1056" s="9">
        <f>AW1056/AZ1056</f>
        <v>0.36906738345823459</v>
      </c>
      <c r="BC1056" s="19"/>
      <c r="BD1056" s="2"/>
      <c r="BE1056" s="2"/>
      <c r="BF1056" s="19"/>
      <c r="BG1056" s="19"/>
      <c r="BH1056" s="19"/>
      <c r="BI1056" s="19"/>
      <c r="BJ1056" s="9">
        <f>AC1056/AZ1056</f>
        <v>0.39318151992635364</v>
      </c>
      <c r="BK1056" s="9">
        <f>AF1056/AZ1056</f>
        <v>0.23775109661541183</v>
      </c>
      <c r="BL1056" s="9">
        <f>AW1056/AZ1056</f>
        <v>0.36906738345823459</v>
      </c>
      <c r="BM1056" s="2">
        <v>130.69302436956949</v>
      </c>
      <c r="BN1056" s="2">
        <v>14.906192884370277</v>
      </c>
      <c r="BO1056" s="2">
        <v>115.7868314851992</v>
      </c>
      <c r="BP1056" s="2">
        <v>0</v>
      </c>
      <c r="BQ1056" s="2"/>
      <c r="BR1056" s="2"/>
      <c r="BS1056" s="2"/>
      <c r="BT1056" s="2"/>
      <c r="BU1056" s="2">
        <v>0</v>
      </c>
      <c r="BV1056" s="2"/>
      <c r="BW1056" s="9"/>
      <c r="BX1056" s="2"/>
      <c r="BY1056" s="2"/>
      <c r="BZ1056" s="9"/>
      <c r="CA1056" s="2"/>
      <c r="CB1056" s="2"/>
      <c r="CC1056" s="2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</row>
    <row r="1057" spans="1:152" hidden="1" x14ac:dyDescent="0.45">
      <c r="A1057" t="s">
        <v>133</v>
      </c>
      <c r="C1057" s="1">
        <v>40288</v>
      </c>
      <c r="D1057" s="2"/>
      <c r="E1057" s="1"/>
      <c r="G1057" s="2">
        <v>103</v>
      </c>
      <c r="H1057" t="s">
        <v>105</v>
      </c>
      <c r="I1057" s="19">
        <v>8.1</v>
      </c>
      <c r="J1057">
        <v>750</v>
      </c>
      <c r="K1057" s="2">
        <f t="shared" si="15"/>
        <v>164.6090534979424</v>
      </c>
      <c r="L1057" s="2"/>
      <c r="M1057" s="9"/>
      <c r="N1057" s="19">
        <v>26.1</v>
      </c>
      <c r="O1057" s="19"/>
      <c r="P1057" s="19"/>
      <c r="Q1057" s="2"/>
      <c r="R1057" s="2"/>
      <c r="S1057" s="2"/>
      <c r="T1057" s="2"/>
      <c r="U1057" s="2"/>
      <c r="V1057" s="2"/>
      <c r="W1057" s="2"/>
      <c r="X1057" s="9"/>
      <c r="Y1057" s="9"/>
      <c r="Z1057" s="9"/>
      <c r="AA1057" s="9"/>
      <c r="AB1057" s="9"/>
      <c r="AC1057" s="2"/>
      <c r="AD1057" s="9"/>
      <c r="AE1057" s="9"/>
      <c r="AF1057" s="2"/>
      <c r="AG1057" s="9"/>
      <c r="AH1057" s="9"/>
      <c r="AI1057" s="9"/>
      <c r="AJ1057" s="9"/>
      <c r="AK1057" s="9"/>
      <c r="AL1057" s="9"/>
      <c r="AM1057" s="15"/>
      <c r="AN1057" s="9"/>
      <c r="AO1057" s="9"/>
      <c r="AP1057" s="9"/>
      <c r="AQ1057" s="2"/>
      <c r="AR1057" s="2"/>
      <c r="AS1057" s="2"/>
      <c r="AT1057" s="2"/>
      <c r="AU1057" s="2"/>
      <c r="AV1057" s="2"/>
      <c r="AW1057" s="2"/>
      <c r="AX1057" s="9"/>
      <c r="AY1057" s="2"/>
      <c r="AZ1057" s="2"/>
      <c r="BA1057" s="2"/>
      <c r="BB1057" s="9"/>
      <c r="BC1057" s="19"/>
      <c r="BD1057" s="2"/>
      <c r="BE1057" s="2"/>
      <c r="BF1057" s="19"/>
      <c r="BG1057" s="19"/>
      <c r="BH1057" s="19"/>
      <c r="BI1057" s="19"/>
      <c r="BJ1057" s="19"/>
      <c r="BK1057" s="19"/>
      <c r="BL1057" s="19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9"/>
      <c r="BX1057" s="2"/>
      <c r="BY1057" s="2"/>
      <c r="BZ1057" s="9"/>
      <c r="CA1057" s="2"/>
      <c r="CB1057" s="2"/>
      <c r="CC1057" s="2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</row>
    <row r="1058" spans="1:152" hidden="1" x14ac:dyDescent="0.45">
      <c r="A1058" t="s">
        <v>133</v>
      </c>
      <c r="C1058" s="1">
        <v>40293</v>
      </c>
      <c r="D1058" s="2">
        <v>8</v>
      </c>
      <c r="E1058" t="s">
        <v>197</v>
      </c>
      <c r="F1058" t="s">
        <v>14</v>
      </c>
      <c r="G1058" s="2">
        <v>108</v>
      </c>
      <c r="H1058" t="s">
        <v>105</v>
      </c>
      <c r="I1058" s="19">
        <v>8.1</v>
      </c>
      <c r="J1058">
        <v>750</v>
      </c>
      <c r="K1058" s="2">
        <f t="shared" si="15"/>
        <v>164.6090534979424</v>
      </c>
      <c r="L1058" s="2"/>
      <c r="M1058" s="9"/>
      <c r="N1058" s="9"/>
      <c r="O1058" s="9"/>
      <c r="P1058" s="9"/>
      <c r="Q1058" s="2"/>
      <c r="R1058" s="2"/>
      <c r="S1058" s="2"/>
      <c r="T1058" s="2"/>
      <c r="U1058" s="2">
        <v>108</v>
      </c>
      <c r="V1058" s="2"/>
      <c r="W1058" s="2"/>
      <c r="X1058" s="9"/>
      <c r="Y1058" s="9"/>
      <c r="Z1058" s="9"/>
      <c r="AA1058" s="9"/>
      <c r="AB1058" s="9"/>
      <c r="AC1058" s="2"/>
      <c r="AD1058" s="9"/>
      <c r="AE1058" s="9"/>
      <c r="AF1058" s="2"/>
      <c r="AG1058" s="9"/>
      <c r="AH1058" s="9"/>
      <c r="AI1058" s="9"/>
      <c r="AJ1058" s="9"/>
      <c r="AK1058" s="9"/>
      <c r="AL1058" s="9"/>
      <c r="AM1058" s="15"/>
      <c r="AN1058" s="9"/>
      <c r="AO1058" s="9"/>
      <c r="AP1058" s="9"/>
      <c r="AQ1058" s="2"/>
      <c r="AR1058" s="2"/>
      <c r="AS1058" s="2"/>
      <c r="AT1058" s="2"/>
      <c r="AU1058" s="2"/>
      <c r="AV1058" s="2"/>
      <c r="AW1058" s="2"/>
      <c r="AX1058" s="9"/>
      <c r="AY1058" s="2"/>
      <c r="AZ1058" s="2"/>
      <c r="BA1058" s="2"/>
      <c r="BB1058" s="9"/>
      <c r="BC1058" s="19"/>
      <c r="BD1058" s="2"/>
      <c r="BE1058" s="2"/>
      <c r="BF1058" s="19"/>
      <c r="BG1058" s="19"/>
      <c r="BH1058" s="19"/>
      <c r="BI1058" s="19"/>
      <c r="BJ1058" s="19"/>
      <c r="BK1058" s="19"/>
      <c r="BL1058" s="19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9"/>
      <c r="BX1058" s="2"/>
      <c r="BY1058" s="2"/>
      <c r="BZ1058" s="9"/>
      <c r="CA1058" s="2"/>
      <c r="CB1058" s="2"/>
      <c r="CC1058" s="2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</row>
    <row r="1059" spans="1:152" hidden="1" x14ac:dyDescent="0.45">
      <c r="A1059" t="s">
        <v>133</v>
      </c>
      <c r="C1059" s="1">
        <v>40302</v>
      </c>
      <c r="D1059" s="2"/>
      <c r="E1059" s="1"/>
      <c r="G1059" s="2">
        <v>117</v>
      </c>
      <c r="H1059" t="s">
        <v>105</v>
      </c>
      <c r="I1059" s="19">
        <v>8.1</v>
      </c>
      <c r="J1059">
        <v>750</v>
      </c>
      <c r="K1059" s="2">
        <f t="shared" si="15"/>
        <v>164.6090534979424</v>
      </c>
      <c r="L1059" s="2"/>
      <c r="M1059" s="9"/>
      <c r="N1059" s="9"/>
      <c r="O1059" s="9"/>
      <c r="P1059" s="9"/>
      <c r="Q1059" s="2"/>
      <c r="R1059" s="2"/>
      <c r="S1059" s="2"/>
      <c r="T1059" s="2"/>
      <c r="U1059" s="2"/>
      <c r="V1059" s="2"/>
      <c r="W1059" s="2"/>
      <c r="X1059" s="9"/>
      <c r="Y1059" s="9"/>
      <c r="Z1059" s="9"/>
      <c r="AA1059" s="9"/>
      <c r="AB1059" s="9"/>
      <c r="AC1059" s="2"/>
      <c r="AD1059" s="9"/>
      <c r="AE1059" s="9"/>
      <c r="AF1059" s="2"/>
      <c r="AG1059" s="9"/>
      <c r="AH1059" s="9"/>
      <c r="AI1059" s="9"/>
      <c r="AJ1059" s="9"/>
      <c r="AK1059" s="9"/>
      <c r="AL1059" s="9"/>
      <c r="AM1059" s="15"/>
      <c r="AN1059" s="9"/>
      <c r="AO1059" s="9"/>
      <c r="AP1059" s="9"/>
      <c r="AQ1059" s="2"/>
      <c r="AR1059" s="2"/>
      <c r="AS1059" s="2"/>
      <c r="AT1059" s="2"/>
      <c r="AU1059" s="2"/>
      <c r="AV1059" s="2"/>
      <c r="AW1059" s="2"/>
      <c r="AX1059" s="9"/>
      <c r="AY1059" s="2"/>
      <c r="AZ1059" s="2"/>
      <c r="BA1059" s="2"/>
      <c r="BB1059" s="9"/>
      <c r="BC1059" s="19"/>
      <c r="BD1059" s="2"/>
      <c r="BE1059" s="2"/>
      <c r="BF1059" s="19"/>
      <c r="BG1059" s="19"/>
      <c r="BH1059" s="19"/>
      <c r="BI1059" s="19"/>
      <c r="BJ1059" s="19"/>
      <c r="BK1059" s="19"/>
      <c r="BL1059" s="19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>
        <v>12.852947163337113</v>
      </c>
      <c r="BW1059" s="9">
        <v>4.9265944037683171</v>
      </c>
      <c r="BX1059" s="2"/>
      <c r="BY1059" s="2"/>
      <c r="BZ1059" s="9"/>
      <c r="CA1059" s="2"/>
      <c r="CB1059" s="2"/>
      <c r="CC1059" s="2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</row>
    <row r="1060" spans="1:152" hidden="1" x14ac:dyDescent="0.45">
      <c r="A1060" t="s">
        <v>133</v>
      </c>
      <c r="C1060" s="1">
        <v>40308</v>
      </c>
      <c r="D1060" s="2"/>
      <c r="E1060" s="1"/>
      <c r="G1060" s="2">
        <v>123</v>
      </c>
      <c r="H1060" t="s">
        <v>105</v>
      </c>
      <c r="I1060" s="19">
        <v>8.1</v>
      </c>
      <c r="J1060">
        <v>750</v>
      </c>
      <c r="K1060" s="2">
        <f t="shared" si="15"/>
        <v>164.6090534979424</v>
      </c>
      <c r="L1060" s="2"/>
      <c r="M1060" s="9"/>
      <c r="N1060" s="9"/>
      <c r="O1060" s="9"/>
      <c r="P1060" s="9"/>
      <c r="Q1060" s="2"/>
      <c r="R1060" s="2"/>
      <c r="S1060" s="2"/>
      <c r="T1060" s="2"/>
      <c r="U1060" s="2"/>
      <c r="V1060" s="2"/>
      <c r="W1060" s="2"/>
      <c r="X1060" s="9"/>
      <c r="Y1060" s="9"/>
      <c r="Z1060" s="9"/>
      <c r="AA1060" s="9"/>
      <c r="AB1060" s="9"/>
      <c r="AC1060" s="2"/>
      <c r="AD1060" s="9"/>
      <c r="AE1060" s="9"/>
      <c r="AF1060" s="2"/>
      <c r="AG1060" s="9"/>
      <c r="AH1060" s="9"/>
      <c r="AI1060" s="9"/>
      <c r="AJ1060" s="9"/>
      <c r="AK1060" s="9"/>
      <c r="AL1060" s="9"/>
      <c r="AM1060" s="15"/>
      <c r="AN1060" s="9"/>
      <c r="AO1060" s="9"/>
      <c r="AP1060" s="9"/>
      <c r="AQ1060" s="2"/>
      <c r="AR1060" s="2"/>
      <c r="AS1060" s="2"/>
      <c r="AT1060" s="2"/>
      <c r="AU1060" s="2"/>
      <c r="AV1060" s="2"/>
      <c r="AW1060" s="2"/>
      <c r="AX1060" s="9"/>
      <c r="AY1060" s="2"/>
      <c r="AZ1060" s="2"/>
      <c r="BA1060" s="2"/>
      <c r="BB1060" s="9"/>
      <c r="BC1060" s="19"/>
      <c r="BD1060" s="2"/>
      <c r="BE1060" s="2"/>
      <c r="BF1060" s="19"/>
      <c r="BG1060" s="19"/>
      <c r="BH1060" s="19"/>
      <c r="BI1060" s="19"/>
      <c r="BJ1060" s="19"/>
      <c r="BK1060" s="19"/>
      <c r="BL1060" s="19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>
        <v>24.132716857134547</v>
      </c>
      <c r="BW1060" s="9">
        <v>4.9790113636363635</v>
      </c>
      <c r="BX1060" s="2"/>
      <c r="BY1060" s="2"/>
      <c r="BZ1060" s="9"/>
      <c r="CA1060" s="2"/>
      <c r="CB1060" s="2"/>
      <c r="CC1060" s="2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</row>
    <row r="1061" spans="1:152" hidden="1" x14ac:dyDescent="0.45">
      <c r="A1061" t="s">
        <v>133</v>
      </c>
      <c r="C1061" s="1">
        <v>40315</v>
      </c>
      <c r="D1061" s="2"/>
      <c r="E1061" s="1"/>
      <c r="G1061" s="2">
        <v>130</v>
      </c>
      <c r="H1061" t="s">
        <v>105</v>
      </c>
      <c r="I1061" s="19">
        <v>8.1</v>
      </c>
      <c r="J1061">
        <v>750</v>
      </c>
      <c r="K1061" s="2">
        <f t="shared" si="15"/>
        <v>164.6090534979424</v>
      </c>
      <c r="L1061" s="2"/>
      <c r="M1061" s="9"/>
      <c r="N1061" s="9"/>
      <c r="O1061" s="9"/>
      <c r="P1061" s="9"/>
      <c r="Q1061" s="2"/>
      <c r="R1061" s="2"/>
      <c r="S1061" s="2"/>
      <c r="T1061" s="2"/>
      <c r="U1061" s="2"/>
      <c r="V1061" s="2"/>
      <c r="W1061" s="2"/>
      <c r="X1061" s="9"/>
      <c r="Y1061" s="9"/>
      <c r="Z1061" s="9"/>
      <c r="AA1061" s="9"/>
      <c r="AB1061" s="9"/>
      <c r="AC1061" s="2"/>
      <c r="AD1061" s="9"/>
      <c r="AE1061" s="9"/>
      <c r="AF1061" s="2"/>
      <c r="AG1061" s="9"/>
      <c r="AH1061" s="9"/>
      <c r="AI1061" s="9"/>
      <c r="AJ1061" s="9"/>
      <c r="AK1061" s="9"/>
      <c r="AL1061" s="9"/>
      <c r="AM1061" s="15"/>
      <c r="AN1061" s="9"/>
      <c r="AO1061" s="9"/>
      <c r="AP1061" s="9"/>
      <c r="AQ1061" s="2"/>
      <c r="AR1061" s="2"/>
      <c r="AS1061" s="2"/>
      <c r="AT1061" s="2"/>
      <c r="AU1061" s="2"/>
      <c r="AV1061" s="2"/>
      <c r="AW1061" s="2"/>
      <c r="AX1061" s="9"/>
      <c r="AY1061" s="2"/>
      <c r="AZ1061" s="2"/>
      <c r="BA1061" s="2"/>
      <c r="BB1061" s="9"/>
      <c r="BC1061" s="19"/>
      <c r="BD1061" s="2"/>
      <c r="BE1061" s="2"/>
      <c r="BF1061" s="19"/>
      <c r="BG1061" s="19"/>
      <c r="BH1061" s="19"/>
      <c r="BI1061" s="19"/>
      <c r="BJ1061" s="19"/>
      <c r="BK1061" s="19"/>
      <c r="BL1061" s="19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>
        <v>37.741719735962079</v>
      </c>
      <c r="BW1061" s="9">
        <v>4.8496528393966276</v>
      </c>
      <c r="BX1061" s="2"/>
      <c r="BY1061" s="2"/>
      <c r="BZ1061" s="9"/>
      <c r="CA1061" s="2"/>
      <c r="CB1061" s="2"/>
      <c r="CC1061" s="2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</row>
    <row r="1062" spans="1:152" hidden="1" x14ac:dyDescent="0.45">
      <c r="A1062" t="s">
        <v>133</v>
      </c>
      <c r="C1062" s="1">
        <v>40323</v>
      </c>
      <c r="D1062" s="2"/>
      <c r="E1062" s="1"/>
      <c r="G1062" s="2">
        <v>138</v>
      </c>
      <c r="H1062" t="s">
        <v>105</v>
      </c>
      <c r="I1062" s="19">
        <v>8.1</v>
      </c>
      <c r="J1062">
        <v>750</v>
      </c>
      <c r="K1062" s="2">
        <f t="shared" si="15"/>
        <v>164.6090534979424</v>
      </c>
      <c r="L1062" s="2"/>
      <c r="M1062" s="9"/>
      <c r="N1062" s="9"/>
      <c r="O1062" s="9"/>
      <c r="P1062" s="9"/>
      <c r="Q1062" s="2"/>
      <c r="R1062" s="2"/>
      <c r="S1062" s="2"/>
      <c r="T1062" s="2"/>
      <c r="U1062" s="2"/>
      <c r="V1062" s="2"/>
      <c r="W1062" s="2"/>
      <c r="X1062" s="9"/>
      <c r="Y1062" s="9"/>
      <c r="Z1062" s="9"/>
      <c r="AA1062" s="9"/>
      <c r="AB1062" s="9"/>
      <c r="AC1062" s="2"/>
      <c r="AD1062" s="9"/>
      <c r="AE1062" s="9"/>
      <c r="AF1062" s="2"/>
      <c r="AG1062" s="9"/>
      <c r="AH1062" s="9"/>
      <c r="AI1062" s="9"/>
      <c r="AJ1062" s="9"/>
      <c r="AK1062" s="9"/>
      <c r="AL1062" s="9"/>
      <c r="AM1062" s="15"/>
      <c r="AN1062" s="9"/>
      <c r="AO1062" s="9"/>
      <c r="AP1062" s="9"/>
      <c r="AQ1062" s="2"/>
      <c r="AR1062" s="2"/>
      <c r="AS1062" s="2"/>
      <c r="AT1062" s="2"/>
      <c r="AU1062" s="2"/>
      <c r="AV1062" s="2"/>
      <c r="AW1062" s="2"/>
      <c r="AX1062" s="9"/>
      <c r="AY1062" s="2"/>
      <c r="AZ1062" s="2"/>
      <c r="BA1062" s="2"/>
      <c r="BB1062" s="9"/>
      <c r="BC1062" s="19"/>
      <c r="BD1062" s="2"/>
      <c r="BE1062" s="2"/>
      <c r="BF1062" s="19"/>
      <c r="BG1062" s="19"/>
      <c r="BH1062" s="19"/>
      <c r="BI1062" s="19"/>
      <c r="BJ1062" s="19"/>
      <c r="BK1062" s="19"/>
      <c r="BL1062" s="19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>
        <v>45.089999709209337</v>
      </c>
      <c r="BW1062" s="9">
        <v>4.1657738095238095</v>
      </c>
      <c r="BX1062" s="2"/>
      <c r="BY1062" s="2"/>
      <c r="BZ1062" s="9"/>
      <c r="CA1062" s="2"/>
      <c r="CB1062" s="2"/>
      <c r="CC1062" s="2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</row>
    <row r="1063" spans="1:152" hidden="1" x14ac:dyDescent="0.45">
      <c r="A1063" t="s">
        <v>133</v>
      </c>
      <c r="C1063" s="1">
        <v>40324</v>
      </c>
      <c r="D1063" s="2"/>
      <c r="E1063" s="1"/>
      <c r="G1063" s="2">
        <v>139</v>
      </c>
      <c r="H1063" t="s">
        <v>105</v>
      </c>
      <c r="I1063" s="19">
        <v>8.1</v>
      </c>
      <c r="J1063">
        <v>750</v>
      </c>
      <c r="K1063" s="2">
        <f t="shared" si="15"/>
        <v>164.6090534979424</v>
      </c>
      <c r="L1063" s="2"/>
      <c r="M1063" s="9"/>
      <c r="N1063" s="9"/>
      <c r="O1063" s="9"/>
      <c r="P1063" s="9"/>
      <c r="Q1063" s="2"/>
      <c r="R1063" s="2"/>
      <c r="S1063" s="2"/>
      <c r="T1063" s="2"/>
      <c r="U1063" s="2"/>
      <c r="V1063" s="2"/>
      <c r="W1063" s="2"/>
      <c r="X1063" s="9"/>
      <c r="Y1063" s="9"/>
      <c r="Z1063" s="9"/>
      <c r="AA1063" s="9"/>
      <c r="AB1063" s="9"/>
      <c r="AC1063" s="2">
        <v>376.26144220465869</v>
      </c>
      <c r="AD1063" s="9"/>
      <c r="AE1063" s="9"/>
      <c r="AF1063" s="2">
        <v>194.37615304971743</v>
      </c>
      <c r="AG1063" s="9">
        <v>2.6040580610230029</v>
      </c>
      <c r="AH1063" s="9"/>
      <c r="AI1063" s="9"/>
      <c r="AJ1063" s="9"/>
      <c r="AK1063" s="9"/>
      <c r="AL1063" s="9"/>
      <c r="AM1063" s="15">
        <f>AG1063/AF1063</f>
        <v>1.339700379993084E-2</v>
      </c>
      <c r="AN1063" s="9"/>
      <c r="AO1063" s="9"/>
      <c r="AP1063" s="9"/>
      <c r="AQ1063" s="2">
        <v>0</v>
      </c>
      <c r="AR1063" s="2"/>
      <c r="AS1063" s="2">
        <v>245.11981438936613</v>
      </c>
      <c r="AT1063" s="2"/>
      <c r="AU1063" s="2">
        <v>11.113215556698036</v>
      </c>
      <c r="AV1063" s="2">
        <v>404.67078288374967</v>
      </c>
      <c r="AW1063" s="2">
        <v>660.90381282981377</v>
      </c>
      <c r="AX1063" s="9"/>
      <c r="AY1063" s="2"/>
      <c r="AZ1063" s="2">
        <f>AC1063+AF1063+AW1063</f>
        <v>1231.5414080841899</v>
      </c>
      <c r="BA1063" s="2"/>
      <c r="BB1063" s="9">
        <f>AW1063/AZ1063</f>
        <v>0.53664765836654149</v>
      </c>
      <c r="BC1063" s="19"/>
      <c r="BD1063" s="2"/>
      <c r="BE1063" s="2"/>
      <c r="BF1063" s="19"/>
      <c r="BG1063" s="19"/>
      <c r="BH1063" s="19"/>
      <c r="BI1063" s="19"/>
      <c r="BJ1063" s="9">
        <f>AC1063/AZ1063</f>
        <v>0.30552073989130291</v>
      </c>
      <c r="BK1063" s="9">
        <f>AF1063/AZ1063</f>
        <v>0.15783160174215563</v>
      </c>
      <c r="BL1063" s="9">
        <f>AW1063/AZ1063</f>
        <v>0.53664765836654149</v>
      </c>
      <c r="BM1063" s="2">
        <v>117.9716059696581</v>
      </c>
      <c r="BN1063" s="2">
        <v>0</v>
      </c>
      <c r="BO1063" s="2">
        <v>44.691970120802097</v>
      </c>
      <c r="BP1063" s="2">
        <v>70.164773726733117</v>
      </c>
      <c r="BQ1063" s="2"/>
      <c r="BR1063" s="2"/>
      <c r="BS1063" s="2"/>
      <c r="BT1063" s="2"/>
      <c r="BU1063" s="2">
        <v>3.1148621221228865</v>
      </c>
      <c r="BV1063" s="2"/>
      <c r="BW1063" s="9"/>
      <c r="BX1063" s="2"/>
      <c r="BY1063" s="2"/>
      <c r="BZ1063" s="9"/>
      <c r="CA1063" s="2"/>
      <c r="CB1063" s="2"/>
      <c r="CC1063" s="2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</row>
    <row r="1064" spans="1:152" hidden="1" x14ac:dyDescent="0.45">
      <c r="A1064" t="s">
        <v>133</v>
      </c>
      <c r="C1064" s="1">
        <v>40334</v>
      </c>
      <c r="D1064" s="2">
        <v>9</v>
      </c>
      <c r="E1064" s="1" t="s">
        <v>196</v>
      </c>
      <c r="F1064" t="s">
        <v>15</v>
      </c>
      <c r="G1064" s="2">
        <v>149</v>
      </c>
      <c r="H1064" t="s">
        <v>105</v>
      </c>
      <c r="I1064" s="19">
        <v>8.1</v>
      </c>
      <c r="J1064">
        <v>750</v>
      </c>
      <c r="K1064" s="2">
        <f t="shared" si="15"/>
        <v>164.6090534979424</v>
      </c>
      <c r="L1064" s="2"/>
      <c r="M1064" s="9"/>
      <c r="N1064" s="9"/>
      <c r="O1064" s="9"/>
      <c r="P1064" s="9"/>
      <c r="Q1064" s="2"/>
      <c r="R1064" s="2"/>
      <c r="S1064" s="2"/>
      <c r="T1064" s="2"/>
      <c r="U1064" s="2"/>
      <c r="V1064" s="2">
        <v>149</v>
      </c>
      <c r="W1064" s="2"/>
      <c r="X1064" s="9"/>
      <c r="Y1064" s="9"/>
      <c r="Z1064" s="9"/>
      <c r="AA1064" s="9"/>
      <c r="AB1064" s="9"/>
      <c r="AC1064" s="2"/>
      <c r="AD1064" s="9"/>
      <c r="AE1064" s="9"/>
      <c r="AF1064" s="2"/>
      <c r="AG1064" s="9"/>
      <c r="AH1064" s="9"/>
      <c r="AI1064" s="9"/>
      <c r="AJ1064" s="9"/>
      <c r="AK1064" s="9"/>
      <c r="AL1064" s="9"/>
      <c r="AM1064" s="15"/>
      <c r="AN1064" s="9"/>
      <c r="AO1064" s="9"/>
      <c r="AP1064" s="9"/>
      <c r="AQ1064" s="2"/>
      <c r="AR1064" s="2"/>
      <c r="AS1064" s="2"/>
      <c r="AT1064" s="2"/>
      <c r="AU1064" s="2"/>
      <c r="AV1064" s="2"/>
      <c r="AW1064" s="2"/>
      <c r="AX1064" s="9"/>
      <c r="AY1064" s="2"/>
      <c r="AZ1064" s="2"/>
      <c r="BA1064" s="2"/>
      <c r="BB1064" s="9"/>
      <c r="BC1064" s="19"/>
      <c r="BD1064" s="2"/>
      <c r="BE1064" s="2"/>
      <c r="BF1064" s="19"/>
      <c r="BG1064" s="19"/>
      <c r="BH1064" s="19"/>
      <c r="BI1064" s="19"/>
      <c r="BJ1064" s="19"/>
      <c r="BK1064" s="19"/>
      <c r="BL1064" s="19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9"/>
      <c r="BX1064" s="2"/>
      <c r="BY1064" s="2"/>
      <c r="BZ1064" s="9"/>
      <c r="CA1064" s="2"/>
      <c r="CB1064" s="2"/>
      <c r="CC1064" s="2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</row>
    <row r="1065" spans="1:152" hidden="1" x14ac:dyDescent="0.45">
      <c r="A1065" t="s">
        <v>133</v>
      </c>
      <c r="C1065" s="1">
        <v>40357</v>
      </c>
      <c r="D1065" s="2">
        <v>10</v>
      </c>
      <c r="E1065" s="1" t="s">
        <v>97</v>
      </c>
      <c r="F1065" t="s">
        <v>16</v>
      </c>
      <c r="G1065" s="2">
        <v>172</v>
      </c>
      <c r="H1065" t="s">
        <v>105</v>
      </c>
      <c r="I1065" s="19">
        <v>8.1</v>
      </c>
      <c r="J1065">
        <v>750</v>
      </c>
      <c r="K1065" s="2">
        <f t="shared" si="15"/>
        <v>164.6090534979424</v>
      </c>
      <c r="L1065" s="2"/>
      <c r="M1065" s="9"/>
      <c r="N1065" s="9"/>
      <c r="O1065" s="9"/>
      <c r="P1065" s="9"/>
      <c r="Q1065" s="2"/>
      <c r="R1065" s="2"/>
      <c r="S1065" s="2"/>
      <c r="T1065" s="2"/>
      <c r="U1065" s="2"/>
      <c r="V1065" s="2"/>
      <c r="W1065" s="2"/>
      <c r="X1065" s="9"/>
      <c r="Y1065" s="9"/>
      <c r="Z1065" s="9"/>
      <c r="AA1065" s="9"/>
      <c r="AB1065" s="9"/>
      <c r="AC1065" s="2"/>
      <c r="AD1065" s="9"/>
      <c r="AE1065" s="9"/>
      <c r="AF1065" s="2"/>
      <c r="AG1065" s="9"/>
      <c r="AH1065" s="9"/>
      <c r="AI1065" s="9"/>
      <c r="AJ1065" s="9"/>
      <c r="AK1065" s="9"/>
      <c r="AL1065" s="9"/>
      <c r="AM1065" s="15"/>
      <c r="AN1065" s="9"/>
      <c r="AO1065" s="9"/>
      <c r="AP1065" s="9"/>
      <c r="AQ1065" s="2"/>
      <c r="AR1065" s="2"/>
      <c r="AS1065" s="2"/>
      <c r="AT1065" s="2"/>
      <c r="AU1065" s="2"/>
      <c r="AV1065" s="2">
        <v>474.43258333333335</v>
      </c>
      <c r="AW1065" s="2"/>
      <c r="AX1065" s="9"/>
      <c r="AY1065" s="2"/>
      <c r="AZ1065" s="2"/>
      <c r="BA1065" s="2"/>
      <c r="BB1065" s="9"/>
      <c r="BC1065" s="19">
        <v>41.112732595419949</v>
      </c>
      <c r="BD1065" s="2">
        <v>195.05219933137624</v>
      </c>
      <c r="BE1065" s="2"/>
      <c r="BF1065" s="19">
        <v>8.5926079000606279</v>
      </c>
      <c r="BG1065" s="19"/>
      <c r="BH1065" s="19"/>
      <c r="BI1065" s="19"/>
      <c r="BJ1065" s="19"/>
      <c r="BK1065" s="19"/>
      <c r="BL1065" s="19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>
        <v>100</v>
      </c>
      <c r="BW1065" s="9">
        <v>4.8099317660205747</v>
      </c>
      <c r="BX1065" s="2"/>
      <c r="BY1065" s="2"/>
      <c r="BZ1065" s="9"/>
      <c r="CA1065" s="2"/>
      <c r="CB1065" s="2"/>
      <c r="CC1065" s="2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</row>
    <row r="1066" spans="1:152" hidden="1" x14ac:dyDescent="0.45">
      <c r="A1066" t="s">
        <v>140</v>
      </c>
      <c r="C1066" s="1">
        <v>40185</v>
      </c>
      <c r="D1066" s="2">
        <v>1</v>
      </c>
      <c r="E1066" s="1" t="s">
        <v>198</v>
      </c>
      <c r="F1066" s="6" t="s">
        <v>10</v>
      </c>
      <c r="G1066" s="2">
        <v>0</v>
      </c>
      <c r="H1066" t="s">
        <v>106</v>
      </c>
      <c r="I1066" s="19">
        <v>8.1</v>
      </c>
      <c r="J1066">
        <v>750</v>
      </c>
      <c r="K1066" s="2">
        <f t="shared" si="15"/>
        <v>164.6090534979424</v>
      </c>
      <c r="L1066" s="2"/>
      <c r="M1066" s="9"/>
      <c r="N1066" s="9"/>
      <c r="O1066" s="9"/>
      <c r="P1066" s="9"/>
      <c r="Q1066" s="2"/>
      <c r="R1066" s="2"/>
      <c r="S1066" s="2"/>
      <c r="T1066" s="2"/>
      <c r="U1066" s="2"/>
      <c r="V1066" s="2"/>
      <c r="W1066" s="2"/>
      <c r="X1066" s="9"/>
      <c r="Y1066" s="9"/>
      <c r="Z1066" s="9"/>
      <c r="AA1066" s="9"/>
      <c r="AB1066" s="9"/>
      <c r="AC1066" s="2"/>
      <c r="AD1066" s="9"/>
      <c r="AE1066" s="9"/>
      <c r="AF1066" s="2"/>
      <c r="AG1066" s="9"/>
      <c r="AH1066" s="9"/>
      <c r="AI1066" s="9"/>
      <c r="AJ1066" s="9"/>
      <c r="AK1066" s="9"/>
      <c r="AL1066" s="9"/>
      <c r="AM1066" s="15"/>
      <c r="AN1066" s="9"/>
      <c r="AO1066" s="9"/>
      <c r="AP1066" s="9"/>
      <c r="AQ1066" s="2">
        <v>0</v>
      </c>
      <c r="AR1066" s="2"/>
      <c r="AS1066" s="2">
        <v>0</v>
      </c>
      <c r="AT1066" s="2"/>
      <c r="AU1066" s="2">
        <v>0</v>
      </c>
      <c r="AV1066" s="2">
        <v>0</v>
      </c>
      <c r="AW1066" s="2"/>
      <c r="AX1066" s="9"/>
      <c r="AY1066" s="2"/>
      <c r="AZ1066" s="2"/>
      <c r="BA1066" s="2"/>
      <c r="BB1066" s="9"/>
      <c r="BC1066" s="19"/>
      <c r="BD1066" s="2"/>
      <c r="BE1066" s="2"/>
      <c r="BF1066" s="19"/>
      <c r="BG1066" s="19"/>
      <c r="BH1066" s="19"/>
      <c r="BI1066" s="19"/>
      <c r="BJ1066" s="19"/>
      <c r="BK1066" s="19"/>
      <c r="BL1066" s="19"/>
      <c r="BM1066" s="2">
        <v>0</v>
      </c>
      <c r="BN1066" s="2">
        <v>0</v>
      </c>
      <c r="BO1066" s="2">
        <v>0</v>
      </c>
      <c r="BP1066" s="2">
        <v>0</v>
      </c>
      <c r="BQ1066" s="2"/>
      <c r="BR1066" s="2"/>
      <c r="BS1066" s="2"/>
      <c r="BT1066" s="2"/>
      <c r="BU1066" s="2">
        <v>0</v>
      </c>
      <c r="BV1066" s="2"/>
      <c r="BW1066" s="9"/>
      <c r="BX1066" s="2"/>
      <c r="BY1066" s="2"/>
      <c r="BZ1066" s="9"/>
      <c r="CA1066" s="2"/>
      <c r="CB1066" s="2"/>
      <c r="CC1066" s="2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</row>
    <row r="1067" spans="1:152" hidden="1" x14ac:dyDescent="0.45">
      <c r="A1067" t="s">
        <v>140</v>
      </c>
      <c r="C1067" s="1">
        <v>40210</v>
      </c>
      <c r="D1067" s="2"/>
      <c r="E1067" s="1"/>
      <c r="G1067" s="2">
        <v>25</v>
      </c>
      <c r="H1067" t="s">
        <v>106</v>
      </c>
      <c r="I1067" s="19">
        <v>8.1</v>
      </c>
      <c r="J1067">
        <v>750</v>
      </c>
      <c r="K1067" s="2">
        <f t="shared" si="15"/>
        <v>164.6090534979424</v>
      </c>
      <c r="L1067" s="2"/>
      <c r="M1067" s="9"/>
      <c r="N1067" s="19">
        <v>7.55</v>
      </c>
      <c r="O1067" s="19"/>
      <c r="P1067" s="19"/>
      <c r="Q1067" s="2"/>
      <c r="R1067" s="2"/>
      <c r="S1067" s="2"/>
      <c r="T1067" s="2"/>
      <c r="U1067" s="2"/>
      <c r="V1067" s="2"/>
      <c r="W1067" s="2"/>
      <c r="X1067" s="9"/>
      <c r="Y1067" s="9"/>
      <c r="Z1067" s="9"/>
      <c r="AA1067" s="9"/>
      <c r="AB1067" s="9"/>
      <c r="AC1067" s="2"/>
      <c r="AD1067" s="9"/>
      <c r="AE1067" s="9"/>
      <c r="AF1067" s="2"/>
      <c r="AG1067" s="9"/>
      <c r="AH1067" s="9"/>
      <c r="AI1067" s="9"/>
      <c r="AJ1067" s="9"/>
      <c r="AK1067" s="9"/>
      <c r="AL1067" s="9"/>
      <c r="AM1067" s="15"/>
      <c r="AN1067" s="9"/>
      <c r="AO1067" s="9"/>
      <c r="AP1067" s="9"/>
      <c r="AQ1067" s="2"/>
      <c r="AR1067" s="2"/>
      <c r="AS1067" s="2"/>
      <c r="AT1067" s="2"/>
      <c r="AU1067" s="2"/>
      <c r="AV1067" s="2"/>
      <c r="AW1067" s="2"/>
      <c r="AX1067" s="9"/>
      <c r="AY1067" s="2"/>
      <c r="AZ1067" s="2"/>
      <c r="BA1067" s="2"/>
      <c r="BB1067" s="9"/>
      <c r="BC1067" s="19"/>
      <c r="BD1067" s="2"/>
      <c r="BE1067" s="2"/>
      <c r="BF1067" s="19"/>
      <c r="BG1067" s="19"/>
      <c r="BH1067" s="19"/>
      <c r="BI1067" s="19"/>
      <c r="BJ1067" s="19"/>
      <c r="BK1067" s="19"/>
      <c r="BL1067" s="19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9"/>
      <c r="BX1067" s="2"/>
      <c r="BY1067" s="2"/>
      <c r="BZ1067" s="9"/>
      <c r="CA1067" s="2"/>
      <c r="CB1067" s="2"/>
      <c r="CC1067" s="2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</row>
    <row r="1068" spans="1:152" hidden="1" x14ac:dyDescent="0.45">
      <c r="A1068" t="s">
        <v>140</v>
      </c>
      <c r="C1068" s="1">
        <v>40211</v>
      </c>
      <c r="D1068" s="2"/>
      <c r="E1068" s="1"/>
      <c r="F1068" s="6"/>
      <c r="G1068" s="2">
        <v>26</v>
      </c>
      <c r="H1068" t="s">
        <v>106</v>
      </c>
      <c r="I1068" s="19">
        <v>8.1</v>
      </c>
      <c r="J1068">
        <v>750</v>
      </c>
      <c r="K1068" s="2">
        <f t="shared" si="15"/>
        <v>164.6090534979424</v>
      </c>
      <c r="L1068" s="2"/>
      <c r="M1068" s="9"/>
      <c r="N1068" s="9"/>
      <c r="O1068" s="9"/>
      <c r="P1068" s="9"/>
      <c r="Q1068" s="2"/>
      <c r="R1068" s="2"/>
      <c r="S1068" s="2"/>
      <c r="T1068" s="2"/>
      <c r="U1068" s="2"/>
      <c r="V1068" s="2"/>
      <c r="W1068" s="2"/>
      <c r="X1068" s="9"/>
      <c r="Y1068" s="9"/>
      <c r="Z1068" s="9"/>
      <c r="AA1068" s="9"/>
      <c r="AB1068" s="9"/>
      <c r="AC1068" s="2"/>
      <c r="AD1068" s="9"/>
      <c r="AE1068" s="9"/>
      <c r="AF1068" s="2"/>
      <c r="AG1068" s="9">
        <v>0.21693437500000001</v>
      </c>
      <c r="AH1068" s="9"/>
      <c r="AI1068" s="9"/>
      <c r="AJ1068" s="9"/>
      <c r="AK1068" s="9"/>
      <c r="AL1068" s="9"/>
      <c r="AM1068" s="15"/>
      <c r="AN1068" s="9"/>
      <c r="AO1068" s="9"/>
      <c r="AP1068" s="9"/>
      <c r="AQ1068" s="2">
        <v>0</v>
      </c>
      <c r="AR1068" s="2"/>
      <c r="AS1068" s="2">
        <v>0</v>
      </c>
      <c r="AT1068" s="2"/>
      <c r="AU1068" s="2">
        <v>0</v>
      </c>
      <c r="AV1068" s="2">
        <v>0</v>
      </c>
      <c r="AW1068" s="2"/>
      <c r="AX1068" s="9"/>
      <c r="AY1068" s="2"/>
      <c r="AZ1068" s="2"/>
      <c r="BA1068" s="2"/>
      <c r="BB1068" s="9"/>
      <c r="BC1068" s="19"/>
      <c r="BD1068" s="2"/>
      <c r="BE1068" s="2"/>
      <c r="BF1068" s="19"/>
      <c r="BG1068" s="19"/>
      <c r="BH1068" s="19"/>
      <c r="BI1068" s="19"/>
      <c r="BJ1068" s="19"/>
      <c r="BK1068" s="19"/>
      <c r="BL1068" s="19"/>
      <c r="BM1068" s="2">
        <v>0</v>
      </c>
      <c r="BN1068" s="2">
        <v>0</v>
      </c>
      <c r="BO1068" s="2">
        <v>0</v>
      </c>
      <c r="BP1068" s="2">
        <v>0</v>
      </c>
      <c r="BQ1068" s="2"/>
      <c r="BR1068" s="2"/>
      <c r="BS1068" s="2"/>
      <c r="BT1068" s="2"/>
      <c r="BU1068" s="2">
        <v>0</v>
      </c>
      <c r="BV1068" s="2"/>
      <c r="BW1068" s="9"/>
      <c r="BX1068" s="2"/>
      <c r="BY1068" s="2"/>
      <c r="BZ1068" s="9"/>
      <c r="CA1068" s="2"/>
      <c r="CB1068" s="2"/>
      <c r="CC1068" s="2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</row>
    <row r="1069" spans="1:152" hidden="1" x14ac:dyDescent="0.45">
      <c r="A1069" t="s">
        <v>140</v>
      </c>
      <c r="C1069" s="1">
        <v>40212</v>
      </c>
      <c r="D1069" s="2">
        <v>4</v>
      </c>
      <c r="E1069" t="s">
        <v>199</v>
      </c>
      <c r="F1069" t="s">
        <v>12</v>
      </c>
      <c r="G1069" s="2">
        <v>27</v>
      </c>
      <c r="H1069" t="s">
        <v>106</v>
      </c>
      <c r="I1069" s="19">
        <v>8.1</v>
      </c>
      <c r="J1069">
        <v>750</v>
      </c>
      <c r="K1069" s="2">
        <f t="shared" si="15"/>
        <v>164.6090534979424</v>
      </c>
      <c r="L1069" s="2"/>
      <c r="M1069" s="9"/>
      <c r="N1069" s="9"/>
      <c r="O1069" s="9"/>
      <c r="P1069" s="9"/>
      <c r="Q1069" s="2"/>
      <c r="R1069" s="2">
        <v>27</v>
      </c>
      <c r="S1069" s="2"/>
      <c r="T1069" s="2"/>
      <c r="U1069" s="2"/>
      <c r="V1069" s="2"/>
      <c r="W1069" s="2"/>
      <c r="X1069" s="9"/>
      <c r="Y1069" s="9"/>
      <c r="Z1069" s="9"/>
      <c r="AA1069" s="9"/>
      <c r="AB1069" s="9"/>
      <c r="AC1069" s="2"/>
      <c r="AD1069" s="9"/>
      <c r="AE1069" s="9"/>
      <c r="AF1069" s="2"/>
      <c r="AG1069" s="9"/>
      <c r="AH1069" s="9"/>
      <c r="AI1069" s="9"/>
      <c r="AJ1069" s="9"/>
      <c r="AK1069" s="9"/>
      <c r="AL1069" s="9"/>
      <c r="AM1069" s="15"/>
      <c r="AN1069" s="9"/>
      <c r="AO1069" s="9"/>
      <c r="AP1069" s="9"/>
      <c r="AQ1069" s="2"/>
      <c r="AR1069" s="2"/>
      <c r="AS1069" s="2"/>
      <c r="AT1069" s="2"/>
      <c r="AU1069" s="2"/>
      <c r="AV1069" s="2"/>
      <c r="AW1069" s="2"/>
      <c r="AX1069" s="9"/>
      <c r="AY1069" s="2"/>
      <c r="AZ1069" s="2"/>
      <c r="BA1069" s="2"/>
      <c r="BB1069" s="9"/>
      <c r="BC1069" s="19"/>
      <c r="BD1069" s="2"/>
      <c r="BE1069" s="2"/>
      <c r="BF1069" s="19"/>
      <c r="BG1069" s="19"/>
      <c r="BH1069" s="19"/>
      <c r="BI1069" s="19"/>
      <c r="BJ1069" s="19"/>
      <c r="BK1069" s="19"/>
      <c r="BL1069" s="19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9"/>
      <c r="BX1069" s="2"/>
      <c r="BY1069" s="2"/>
      <c r="BZ1069" s="9"/>
      <c r="CA1069" s="2"/>
      <c r="CB1069" s="2"/>
      <c r="CC1069" s="2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</row>
    <row r="1070" spans="1:152" hidden="1" x14ac:dyDescent="0.45">
      <c r="A1070" t="s">
        <v>140</v>
      </c>
      <c r="C1070" s="1">
        <v>40217</v>
      </c>
      <c r="D1070" s="2"/>
      <c r="E1070" s="1"/>
      <c r="G1070" s="2">
        <v>32</v>
      </c>
      <c r="H1070" t="s">
        <v>106</v>
      </c>
      <c r="I1070" s="19">
        <v>8.1</v>
      </c>
      <c r="J1070">
        <v>750</v>
      </c>
      <c r="K1070" s="2">
        <f t="shared" si="15"/>
        <v>164.6090534979424</v>
      </c>
      <c r="L1070" s="2"/>
      <c r="M1070" s="9"/>
      <c r="N1070" s="19">
        <v>9.5</v>
      </c>
      <c r="O1070" s="19"/>
      <c r="P1070" s="19"/>
      <c r="Q1070" s="2"/>
      <c r="R1070" s="2"/>
      <c r="S1070" s="2"/>
      <c r="T1070" s="2"/>
      <c r="U1070" s="2"/>
      <c r="V1070" s="2"/>
      <c r="W1070" s="2"/>
      <c r="X1070" s="9"/>
      <c r="Y1070" s="9"/>
      <c r="Z1070" s="9"/>
      <c r="AA1070" s="9"/>
      <c r="AB1070" s="9"/>
      <c r="AC1070" s="2"/>
      <c r="AD1070" s="9"/>
      <c r="AE1070" s="9"/>
      <c r="AF1070" s="2"/>
      <c r="AG1070" s="9"/>
      <c r="AH1070" s="9"/>
      <c r="AI1070" s="9"/>
      <c r="AJ1070" s="9"/>
      <c r="AK1070" s="9"/>
      <c r="AL1070" s="9"/>
      <c r="AM1070" s="15"/>
      <c r="AN1070" s="9"/>
      <c r="AO1070" s="9"/>
      <c r="AP1070" s="9"/>
      <c r="AQ1070" s="2"/>
      <c r="AR1070" s="2"/>
      <c r="AS1070" s="2"/>
      <c r="AT1070" s="2"/>
      <c r="AU1070" s="2"/>
      <c r="AV1070" s="2"/>
      <c r="AW1070" s="2"/>
      <c r="AX1070" s="9"/>
      <c r="AY1070" s="2"/>
      <c r="AZ1070" s="2"/>
      <c r="BA1070" s="2"/>
      <c r="BB1070" s="9"/>
      <c r="BC1070" s="19"/>
      <c r="BD1070" s="2"/>
      <c r="BE1070" s="2"/>
      <c r="BF1070" s="19"/>
      <c r="BG1070" s="19"/>
      <c r="BH1070" s="19"/>
      <c r="BI1070" s="19"/>
      <c r="BJ1070" s="19"/>
      <c r="BK1070" s="19"/>
      <c r="BL1070" s="19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9"/>
      <c r="BX1070" s="2"/>
      <c r="BY1070" s="2"/>
      <c r="BZ1070" s="9"/>
      <c r="CA1070" s="2"/>
      <c r="CB1070" s="2"/>
      <c r="CC1070" s="2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</row>
    <row r="1071" spans="1:152" hidden="1" x14ac:dyDescent="0.45">
      <c r="A1071" t="s">
        <v>140</v>
      </c>
      <c r="C1071" s="1">
        <v>40225</v>
      </c>
      <c r="D1071" s="2"/>
      <c r="E1071" s="1"/>
      <c r="G1071" s="2">
        <v>40</v>
      </c>
      <c r="H1071" t="s">
        <v>106</v>
      </c>
      <c r="I1071" s="19">
        <v>8.1</v>
      </c>
      <c r="J1071">
        <v>750</v>
      </c>
      <c r="K1071" s="2">
        <f t="shared" si="15"/>
        <v>164.6090534979424</v>
      </c>
      <c r="L1071" s="2"/>
      <c r="M1071" s="9"/>
      <c r="N1071" s="19">
        <v>12.45</v>
      </c>
      <c r="O1071" s="19"/>
      <c r="P1071" s="19"/>
      <c r="Q1071" s="2"/>
      <c r="R1071" s="2"/>
      <c r="S1071" s="2"/>
      <c r="T1071" s="2"/>
      <c r="U1071" s="2"/>
      <c r="V1071" s="2"/>
      <c r="W1071" s="2"/>
      <c r="X1071" s="9"/>
      <c r="Y1071" s="9"/>
      <c r="Z1071" s="9"/>
      <c r="AA1071" s="9"/>
      <c r="AB1071" s="9"/>
      <c r="AC1071" s="2"/>
      <c r="AD1071" s="9"/>
      <c r="AE1071" s="9"/>
      <c r="AF1071" s="2"/>
      <c r="AG1071" s="9"/>
      <c r="AH1071" s="9"/>
      <c r="AI1071" s="9"/>
      <c r="AJ1071" s="9"/>
      <c r="AK1071" s="9"/>
      <c r="AL1071" s="9"/>
      <c r="AM1071" s="15"/>
      <c r="AN1071" s="9"/>
      <c r="AO1071" s="9"/>
      <c r="AP1071" s="9"/>
      <c r="AQ1071" s="2"/>
      <c r="AR1071" s="2"/>
      <c r="AS1071" s="2"/>
      <c r="AT1071" s="2"/>
      <c r="AU1071" s="2"/>
      <c r="AV1071" s="2"/>
      <c r="AW1071" s="2"/>
      <c r="AX1071" s="9"/>
      <c r="AY1071" s="2"/>
      <c r="AZ1071" s="2"/>
      <c r="BA1071" s="2"/>
      <c r="BB1071" s="9"/>
      <c r="BC1071" s="19"/>
      <c r="BD1071" s="2"/>
      <c r="BE1071" s="2"/>
      <c r="BF1071" s="19"/>
      <c r="BG1071" s="19"/>
      <c r="BH1071" s="19"/>
      <c r="BI1071" s="19"/>
      <c r="BJ1071" s="19"/>
      <c r="BK1071" s="19"/>
      <c r="BL1071" s="19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9"/>
      <c r="BX1071" s="2"/>
      <c r="BY1071" s="2"/>
      <c r="BZ1071" s="9"/>
      <c r="CA1071" s="2"/>
      <c r="CB1071" s="2"/>
      <c r="CC1071" s="2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</row>
    <row r="1072" spans="1:152" hidden="1" x14ac:dyDescent="0.45">
      <c r="A1072" t="s">
        <v>140</v>
      </c>
      <c r="C1072" s="1">
        <v>40227</v>
      </c>
      <c r="D1072" s="2"/>
      <c r="E1072" s="1"/>
      <c r="F1072" s="6"/>
      <c r="G1072" s="2">
        <v>42</v>
      </c>
      <c r="H1072" t="s">
        <v>106</v>
      </c>
      <c r="I1072" s="19">
        <v>8.1</v>
      </c>
      <c r="J1072">
        <v>750</v>
      </c>
      <c r="K1072" s="2">
        <f t="shared" si="15"/>
        <v>164.6090534979424</v>
      </c>
      <c r="L1072" s="2"/>
      <c r="M1072" s="9"/>
      <c r="N1072" s="9"/>
      <c r="O1072" s="9"/>
      <c r="P1072" s="9"/>
      <c r="Q1072" s="2"/>
      <c r="R1072" s="2"/>
      <c r="S1072" s="2"/>
      <c r="T1072" s="2"/>
      <c r="U1072" s="2"/>
      <c r="V1072" s="2"/>
      <c r="W1072" s="2"/>
      <c r="X1072" s="9"/>
      <c r="Y1072" s="9"/>
      <c r="Z1072" s="9"/>
      <c r="AA1072" s="9"/>
      <c r="AB1072" s="9"/>
      <c r="AC1072" s="2">
        <v>60.771052993009107</v>
      </c>
      <c r="AD1072" s="9"/>
      <c r="AE1072" s="9"/>
      <c r="AF1072" s="2">
        <v>62.699930506458614</v>
      </c>
      <c r="AG1072" s="9">
        <v>1.7233965304565813</v>
      </c>
      <c r="AH1072" s="9"/>
      <c r="AI1072" s="9"/>
      <c r="AJ1072" s="9"/>
      <c r="AK1072" s="9"/>
      <c r="AL1072" s="9"/>
      <c r="AM1072" s="15">
        <f>AG1072/AF1072</f>
        <v>2.7486418510129881E-2</v>
      </c>
      <c r="AN1072" s="9"/>
      <c r="AO1072" s="9"/>
      <c r="AP1072" s="9"/>
      <c r="AQ1072" s="2">
        <v>6.2575443576427245</v>
      </c>
      <c r="AR1072" s="2"/>
      <c r="AS1072" s="2">
        <v>0</v>
      </c>
      <c r="AT1072" s="2"/>
      <c r="AU1072" s="2">
        <v>0</v>
      </c>
      <c r="AV1072" s="2">
        <v>0</v>
      </c>
      <c r="AW1072" s="2">
        <v>6.2575443576427245</v>
      </c>
      <c r="AX1072" s="9"/>
      <c r="AY1072" s="2"/>
      <c r="AZ1072" s="2">
        <f>AC1072+AF1072+AW1072</f>
        <v>129.72852785711044</v>
      </c>
      <c r="BA1072" s="2"/>
      <c r="BB1072" s="9">
        <f>AW1072/AZ1072</f>
        <v>4.8235684633183389E-2</v>
      </c>
      <c r="BC1072" s="19"/>
      <c r="BD1072" s="2"/>
      <c r="BE1072" s="2"/>
      <c r="BF1072" s="19"/>
      <c r="BG1072" s="19"/>
      <c r="BH1072" s="19"/>
      <c r="BI1072" s="19"/>
      <c r="BJ1072" s="9">
        <f>AC1072/AZ1072</f>
        <v>0.46844787339254645</v>
      </c>
      <c r="BK1072" s="9">
        <f>AF1072/AZ1072</f>
        <v>0.48331644197427021</v>
      </c>
      <c r="BL1072" s="9">
        <f>AW1072/AZ1072</f>
        <v>4.8235684633183389E-2</v>
      </c>
      <c r="BM1072" s="2">
        <v>127.72884539288839</v>
      </c>
      <c r="BN1072" s="2">
        <v>127.72884539288839</v>
      </c>
      <c r="BO1072" s="2">
        <v>0</v>
      </c>
      <c r="BP1072" s="2">
        <v>0</v>
      </c>
      <c r="BQ1072" s="2"/>
      <c r="BR1072" s="2"/>
      <c r="BS1072" s="2"/>
      <c r="BT1072" s="2"/>
      <c r="BU1072" s="2">
        <v>0</v>
      </c>
      <c r="BV1072" s="2"/>
      <c r="BW1072" s="9"/>
      <c r="BX1072" s="2"/>
      <c r="BY1072" s="2"/>
      <c r="BZ1072" s="9"/>
      <c r="CA1072" s="2"/>
      <c r="CB1072" s="2"/>
      <c r="CC1072" s="2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</row>
    <row r="1073" spans="1:152" hidden="1" x14ac:dyDescent="0.45">
      <c r="A1073" t="s">
        <v>140</v>
      </c>
      <c r="C1073" s="1">
        <v>40231</v>
      </c>
      <c r="D1073" s="2"/>
      <c r="E1073" s="1"/>
      <c r="G1073" s="2">
        <v>46</v>
      </c>
      <c r="H1073" t="s">
        <v>106</v>
      </c>
      <c r="I1073" s="19">
        <v>8.1</v>
      </c>
      <c r="J1073">
        <v>750</v>
      </c>
      <c r="K1073" s="2">
        <f t="shared" si="15"/>
        <v>164.6090534979424</v>
      </c>
      <c r="L1073" s="2"/>
      <c r="M1073" s="9"/>
      <c r="N1073" s="19">
        <v>15.2</v>
      </c>
      <c r="O1073" s="19"/>
      <c r="P1073" s="19"/>
      <c r="Q1073" s="2"/>
      <c r="R1073" s="2"/>
      <c r="S1073" s="2"/>
      <c r="T1073" s="2"/>
      <c r="U1073" s="2"/>
      <c r="V1073" s="2"/>
      <c r="W1073" s="2"/>
      <c r="X1073" s="9"/>
      <c r="Y1073" s="9"/>
      <c r="Z1073" s="9"/>
      <c r="AA1073" s="9"/>
      <c r="AB1073" s="9"/>
      <c r="AC1073" s="2"/>
      <c r="AD1073" s="9"/>
      <c r="AE1073" s="9"/>
      <c r="AF1073" s="2"/>
      <c r="AG1073" s="9"/>
      <c r="AH1073" s="9"/>
      <c r="AI1073" s="9"/>
      <c r="AJ1073" s="9"/>
      <c r="AK1073" s="9"/>
      <c r="AL1073" s="9"/>
      <c r="AM1073" s="15"/>
      <c r="AN1073" s="9"/>
      <c r="AO1073" s="9"/>
      <c r="AP1073" s="9"/>
      <c r="AQ1073" s="2"/>
      <c r="AR1073" s="2"/>
      <c r="AS1073" s="2"/>
      <c r="AT1073" s="2"/>
      <c r="AU1073" s="2"/>
      <c r="AV1073" s="2"/>
      <c r="AW1073" s="2"/>
      <c r="AX1073" s="9"/>
      <c r="AY1073" s="2"/>
      <c r="AZ1073" s="2"/>
      <c r="BA1073" s="2"/>
      <c r="BB1073" s="9"/>
      <c r="BC1073" s="19"/>
      <c r="BD1073" s="2"/>
      <c r="BE1073" s="2"/>
      <c r="BF1073" s="19"/>
      <c r="BG1073" s="19"/>
      <c r="BH1073" s="19"/>
      <c r="BI1073" s="19"/>
      <c r="BJ1073" s="19"/>
      <c r="BK1073" s="19"/>
      <c r="BL1073" s="19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9"/>
      <c r="BX1073" s="2"/>
      <c r="BY1073" s="2"/>
      <c r="BZ1073" s="9"/>
      <c r="CA1073" s="2"/>
      <c r="CB1073" s="2"/>
      <c r="CC1073" s="2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</row>
    <row r="1074" spans="1:152" hidden="1" x14ac:dyDescent="0.45">
      <c r="A1074" t="s">
        <v>140</v>
      </c>
      <c r="C1074" s="1">
        <v>40233</v>
      </c>
      <c r="D1074" s="2"/>
      <c r="E1074" s="1"/>
      <c r="F1074" s="6"/>
      <c r="G1074" s="2">
        <v>48</v>
      </c>
      <c r="H1074" t="s">
        <v>106</v>
      </c>
      <c r="I1074" s="19">
        <v>8.1</v>
      </c>
      <c r="J1074">
        <v>750</v>
      </c>
      <c r="K1074" s="2">
        <f t="shared" si="15"/>
        <v>164.6090534979424</v>
      </c>
      <c r="L1074" s="2"/>
      <c r="M1074" s="9"/>
      <c r="N1074" s="9"/>
      <c r="O1074" s="9"/>
      <c r="P1074" s="9"/>
      <c r="Q1074" s="2"/>
      <c r="R1074" s="2"/>
      <c r="S1074" s="2"/>
      <c r="T1074" s="2"/>
      <c r="U1074" s="2"/>
      <c r="V1074" s="2"/>
      <c r="W1074" s="2"/>
      <c r="X1074" s="9"/>
      <c r="Y1074" s="9"/>
      <c r="Z1074" s="9"/>
      <c r="AA1074" s="9"/>
      <c r="AB1074" s="9"/>
      <c r="AC1074" s="2">
        <v>181.16834756240087</v>
      </c>
      <c r="AD1074" s="9"/>
      <c r="AE1074" s="9"/>
      <c r="AF1074" s="2">
        <v>158.28332767561926</v>
      </c>
      <c r="AG1074" s="9">
        <v>1.9326121094538393</v>
      </c>
      <c r="AH1074" s="9"/>
      <c r="AI1074" s="9"/>
      <c r="AJ1074" s="9"/>
      <c r="AK1074" s="9"/>
      <c r="AL1074" s="9"/>
      <c r="AM1074" s="15">
        <f>AG1074/AF1074</f>
        <v>1.2209827388861019E-2</v>
      </c>
      <c r="AN1074" s="9"/>
      <c r="AO1074" s="9"/>
      <c r="AP1074" s="9"/>
      <c r="AQ1074" s="2">
        <v>17.174905809135016</v>
      </c>
      <c r="AR1074" s="2"/>
      <c r="AS1074" s="2">
        <v>0.2925708821817577</v>
      </c>
      <c r="AT1074" s="2"/>
      <c r="AU1074" s="2">
        <v>0</v>
      </c>
      <c r="AV1074" s="2">
        <v>0</v>
      </c>
      <c r="AW1074" s="2">
        <v>17.467476691316772</v>
      </c>
      <c r="AX1074" s="9"/>
      <c r="AY1074" s="2"/>
      <c r="AZ1074" s="2">
        <f>AC1074+AF1074+AW1074</f>
        <v>356.91915192933692</v>
      </c>
      <c r="BA1074" s="2"/>
      <c r="BB1074" s="9">
        <f>AW1074/AZ1074</f>
        <v>4.8939589251223464E-2</v>
      </c>
      <c r="BC1074" s="19"/>
      <c r="BD1074" s="2"/>
      <c r="BE1074" s="2"/>
      <c r="BF1074" s="19"/>
      <c r="BG1074" s="19"/>
      <c r="BH1074" s="19"/>
      <c r="BI1074" s="19"/>
      <c r="BJ1074" s="9">
        <f>AC1074/AZ1074</f>
        <v>0.50758931422729792</v>
      </c>
      <c r="BK1074" s="9">
        <f>AF1074/AZ1074</f>
        <v>0.44347109652147859</v>
      </c>
      <c r="BL1074" s="9">
        <f>AW1074/AZ1074</f>
        <v>4.8939589251223464E-2</v>
      </c>
      <c r="BM1074" s="2">
        <v>203.04756161493773</v>
      </c>
      <c r="BN1074" s="2">
        <v>201.29213632184718</v>
      </c>
      <c r="BO1074" s="2">
        <v>1.7554252930905465</v>
      </c>
      <c r="BP1074" s="2">
        <v>0</v>
      </c>
      <c r="BQ1074" s="2"/>
      <c r="BR1074" s="2"/>
      <c r="BS1074" s="2"/>
      <c r="BT1074" s="2"/>
      <c r="BU1074" s="2">
        <v>0</v>
      </c>
      <c r="BV1074" s="2"/>
      <c r="BW1074" s="9"/>
      <c r="BX1074" s="2"/>
      <c r="BY1074" s="2"/>
      <c r="BZ1074" s="9"/>
      <c r="CA1074" s="2"/>
      <c r="CB1074" s="2"/>
      <c r="CC1074" s="2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</row>
    <row r="1075" spans="1:152" hidden="1" x14ac:dyDescent="0.45">
      <c r="A1075" t="s">
        <v>140</v>
      </c>
      <c r="C1075" s="1">
        <v>40234</v>
      </c>
      <c r="D1075" s="2">
        <v>4</v>
      </c>
      <c r="E1075" t="s">
        <v>195</v>
      </c>
      <c r="F1075" t="s">
        <v>13</v>
      </c>
      <c r="G1075" s="2">
        <v>49</v>
      </c>
      <c r="H1075" t="s">
        <v>106</v>
      </c>
      <c r="I1075" s="19">
        <v>8.1</v>
      </c>
      <c r="J1075">
        <v>750</v>
      </c>
      <c r="K1075" s="2">
        <f t="shared" si="15"/>
        <v>164.6090534979424</v>
      </c>
      <c r="L1075" s="2"/>
      <c r="M1075" s="9"/>
      <c r="N1075" s="9"/>
      <c r="O1075" s="9"/>
      <c r="P1075" s="9"/>
      <c r="Q1075" s="2"/>
      <c r="R1075" s="2"/>
      <c r="S1075" s="2">
        <v>49</v>
      </c>
      <c r="T1075" s="2"/>
      <c r="U1075" s="2"/>
      <c r="V1075" s="2"/>
      <c r="W1075" s="2"/>
      <c r="X1075" s="9"/>
      <c r="Y1075" s="9"/>
      <c r="Z1075" s="9"/>
      <c r="AA1075" s="9"/>
      <c r="AB1075" s="9"/>
      <c r="AC1075" s="2"/>
      <c r="AD1075" s="9"/>
      <c r="AE1075" s="9"/>
      <c r="AF1075" s="2"/>
      <c r="AG1075" s="9"/>
      <c r="AH1075" s="9"/>
      <c r="AI1075" s="9"/>
      <c r="AJ1075" s="9"/>
      <c r="AK1075" s="9"/>
      <c r="AL1075" s="9"/>
      <c r="AM1075" s="15"/>
      <c r="AN1075" s="9"/>
      <c r="AO1075" s="9"/>
      <c r="AP1075" s="9"/>
      <c r="AQ1075" s="2"/>
      <c r="AR1075" s="2"/>
      <c r="AS1075" s="2"/>
      <c r="AT1075" s="2"/>
      <c r="AU1075" s="2"/>
      <c r="AV1075" s="2"/>
      <c r="AW1075" s="2"/>
      <c r="AX1075" s="9"/>
      <c r="AY1075" s="2"/>
      <c r="AZ1075" s="2"/>
      <c r="BA1075" s="2"/>
      <c r="BB1075" s="9"/>
      <c r="BC1075" s="19"/>
      <c r="BD1075" s="2"/>
      <c r="BE1075" s="2"/>
      <c r="BF1075" s="19"/>
      <c r="BG1075" s="19"/>
      <c r="BH1075" s="19"/>
      <c r="BI1075" s="19"/>
      <c r="BJ1075" s="19"/>
      <c r="BK1075" s="19"/>
      <c r="BL1075" s="19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9"/>
      <c r="BX1075" s="2"/>
      <c r="BY1075" s="2"/>
      <c r="BZ1075" s="9"/>
      <c r="CA1075" s="2"/>
      <c r="CB1075" s="2"/>
      <c r="CC1075" s="2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</row>
    <row r="1076" spans="1:152" hidden="1" x14ac:dyDescent="0.45">
      <c r="A1076" t="s">
        <v>140</v>
      </c>
      <c r="C1076" s="1">
        <v>40240</v>
      </c>
      <c r="D1076" s="2"/>
      <c r="E1076" s="1"/>
      <c r="G1076" s="2">
        <v>55</v>
      </c>
      <c r="H1076" t="s">
        <v>106</v>
      </c>
      <c r="I1076" s="19">
        <v>8.1</v>
      </c>
      <c r="J1076">
        <v>750</v>
      </c>
      <c r="K1076" s="2">
        <f t="shared" si="15"/>
        <v>164.6090534979424</v>
      </c>
      <c r="L1076" s="2"/>
      <c r="M1076" s="9"/>
      <c r="N1076" s="19">
        <v>18.55</v>
      </c>
      <c r="O1076" s="19"/>
      <c r="P1076" s="19"/>
      <c r="Q1076" s="2"/>
      <c r="R1076" s="2"/>
      <c r="S1076" s="2"/>
      <c r="T1076" s="2"/>
      <c r="U1076" s="2"/>
      <c r="V1076" s="2"/>
      <c r="W1076" s="2"/>
      <c r="X1076" s="9"/>
      <c r="Y1076" s="9"/>
      <c r="Z1076" s="9"/>
      <c r="AA1076" s="9"/>
      <c r="AB1076" s="9"/>
      <c r="AC1076" s="2"/>
      <c r="AD1076" s="9"/>
      <c r="AE1076" s="9"/>
      <c r="AF1076" s="2"/>
      <c r="AG1076" s="9"/>
      <c r="AH1076" s="9"/>
      <c r="AI1076" s="9"/>
      <c r="AJ1076" s="9"/>
      <c r="AK1076" s="9"/>
      <c r="AL1076" s="9"/>
      <c r="AM1076" s="15"/>
      <c r="AN1076" s="9"/>
      <c r="AO1076" s="9"/>
      <c r="AP1076" s="9"/>
      <c r="AQ1076" s="2"/>
      <c r="AR1076" s="2"/>
      <c r="AS1076" s="2"/>
      <c r="AT1076" s="2"/>
      <c r="AU1076" s="2"/>
      <c r="AV1076" s="2"/>
      <c r="AW1076" s="2"/>
      <c r="AX1076" s="9"/>
      <c r="AY1076" s="2"/>
      <c r="AZ1076" s="2"/>
      <c r="BA1076" s="2"/>
      <c r="BB1076" s="9"/>
      <c r="BC1076" s="19"/>
      <c r="BD1076" s="2"/>
      <c r="BE1076" s="2"/>
      <c r="BF1076" s="19"/>
      <c r="BG1076" s="19"/>
      <c r="BH1076" s="19"/>
      <c r="BI1076" s="19"/>
      <c r="BJ1076" s="19"/>
      <c r="BK1076" s="19"/>
      <c r="BL1076" s="19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9"/>
      <c r="BX1076" s="2"/>
      <c r="BY1076" s="2"/>
      <c r="BZ1076" s="9"/>
      <c r="CA1076" s="2"/>
      <c r="CB1076" s="2"/>
      <c r="CC1076" s="2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</row>
    <row r="1077" spans="1:152" hidden="1" x14ac:dyDescent="0.45">
      <c r="A1077" t="s">
        <v>140</v>
      </c>
      <c r="C1077" s="1">
        <v>40245</v>
      </c>
      <c r="D1077" s="2"/>
      <c r="E1077" s="1"/>
      <c r="G1077" s="2">
        <v>60</v>
      </c>
      <c r="H1077" t="s">
        <v>106</v>
      </c>
      <c r="I1077" s="19">
        <v>8.1</v>
      </c>
      <c r="J1077">
        <v>750</v>
      </c>
      <c r="K1077" s="2">
        <f t="shared" si="15"/>
        <v>164.6090534979424</v>
      </c>
      <c r="L1077" s="2"/>
      <c r="M1077" s="9"/>
      <c r="N1077" s="9"/>
      <c r="O1077" s="9"/>
      <c r="P1077" s="9"/>
      <c r="Q1077" s="2"/>
      <c r="R1077" s="2"/>
      <c r="S1077" s="2"/>
      <c r="T1077" s="2"/>
      <c r="U1077" s="2"/>
      <c r="V1077" s="2"/>
      <c r="W1077" s="2"/>
      <c r="X1077" s="9"/>
      <c r="Y1077" s="9"/>
      <c r="Z1077" s="9"/>
      <c r="AA1077" s="9"/>
      <c r="AB1077" s="9"/>
      <c r="AC1077" s="2"/>
      <c r="AD1077" s="9"/>
      <c r="AE1077" s="9"/>
      <c r="AF1077" s="2"/>
      <c r="AG1077" s="9"/>
      <c r="AH1077" s="9"/>
      <c r="AI1077" s="9"/>
      <c r="AJ1077" s="9"/>
      <c r="AK1077" s="9"/>
      <c r="AL1077" s="9"/>
      <c r="AM1077" s="15"/>
      <c r="AN1077" s="9"/>
      <c r="AO1077" s="9"/>
      <c r="AP1077" s="9"/>
      <c r="AQ1077" s="2"/>
      <c r="AR1077" s="2"/>
      <c r="AS1077" s="2"/>
      <c r="AT1077" s="2"/>
      <c r="AU1077" s="2"/>
      <c r="AV1077" s="2"/>
      <c r="AW1077" s="2"/>
      <c r="AX1077" s="9"/>
      <c r="AY1077" s="2"/>
      <c r="AZ1077" s="2"/>
      <c r="BA1077" s="2"/>
      <c r="BB1077" s="9"/>
      <c r="BC1077" s="19"/>
      <c r="BD1077" s="2"/>
      <c r="BE1077" s="2"/>
      <c r="BF1077" s="19"/>
      <c r="BG1077" s="19"/>
      <c r="BH1077" s="19"/>
      <c r="BI1077" s="19"/>
      <c r="BJ1077" s="19"/>
      <c r="BK1077" s="19"/>
      <c r="BL1077" s="19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9"/>
      <c r="BX1077" s="2"/>
      <c r="BY1077" s="2"/>
      <c r="BZ1077" s="9"/>
      <c r="CA1077" s="2"/>
      <c r="CB1077" s="2"/>
      <c r="CC1077" s="2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</row>
    <row r="1078" spans="1:152" hidden="1" x14ac:dyDescent="0.45">
      <c r="A1078" t="s">
        <v>140</v>
      </c>
      <c r="C1078" s="1">
        <v>40248</v>
      </c>
      <c r="D1078" s="2"/>
      <c r="E1078" s="1"/>
      <c r="F1078" s="6"/>
      <c r="G1078" s="2">
        <v>63</v>
      </c>
      <c r="H1078" t="s">
        <v>106</v>
      </c>
      <c r="I1078" s="19">
        <v>8.1</v>
      </c>
      <c r="J1078">
        <v>750</v>
      </c>
      <c r="K1078" s="2">
        <f t="shared" si="15"/>
        <v>164.6090534979424</v>
      </c>
      <c r="L1078" s="2"/>
      <c r="M1078" s="9"/>
      <c r="N1078" s="9"/>
      <c r="O1078" s="9"/>
      <c r="P1078" s="9"/>
      <c r="Q1078" s="2"/>
      <c r="R1078" s="2"/>
      <c r="S1078" s="2"/>
      <c r="T1078" s="2"/>
      <c r="U1078" s="2"/>
      <c r="V1078" s="2"/>
      <c r="W1078" s="2"/>
      <c r="X1078" s="9"/>
      <c r="Y1078" s="9"/>
      <c r="Z1078" s="9"/>
      <c r="AA1078" s="9"/>
      <c r="AB1078" s="9"/>
      <c r="AC1078" s="2">
        <v>256.01899738817059</v>
      </c>
      <c r="AD1078" s="9"/>
      <c r="AE1078" s="9"/>
      <c r="AF1078" s="2">
        <v>161.77081062983214</v>
      </c>
      <c r="AG1078" s="9">
        <v>2.641248636605777</v>
      </c>
      <c r="AH1078" s="9"/>
      <c r="AI1078" s="9"/>
      <c r="AJ1078" s="9"/>
      <c r="AK1078" s="9"/>
      <c r="AL1078" s="9"/>
      <c r="AM1078" s="15">
        <f>AG1078/AF1078</f>
        <v>1.6327102685103963E-2</v>
      </c>
      <c r="AN1078" s="9"/>
      <c r="AO1078" s="9"/>
      <c r="AP1078" s="9"/>
      <c r="AQ1078" s="2">
        <v>21.346924549053384</v>
      </c>
      <c r="AR1078" s="2"/>
      <c r="AS1078" s="2">
        <v>18.553569152685984</v>
      </c>
      <c r="AT1078" s="2"/>
      <c r="AU1078" s="2">
        <v>0</v>
      </c>
      <c r="AV1078" s="2">
        <v>0</v>
      </c>
      <c r="AW1078" s="2">
        <v>39.900493701739364</v>
      </c>
      <c r="AX1078" s="9"/>
      <c r="AY1078" s="2"/>
      <c r="AZ1078" s="2">
        <f>AC1078+AF1078+AW1078</f>
        <v>457.69030171974214</v>
      </c>
      <c r="BA1078" s="2"/>
      <c r="BB1078" s="9">
        <f>AW1078/AZ1078</f>
        <v>8.7177931347498086E-2</v>
      </c>
      <c r="BC1078" s="19"/>
      <c r="BD1078" s="2"/>
      <c r="BE1078" s="2"/>
      <c r="BF1078" s="19"/>
      <c r="BG1078" s="19"/>
      <c r="BH1078" s="19"/>
      <c r="BI1078" s="19"/>
      <c r="BJ1078" s="9">
        <f>AC1078/AZ1078</f>
        <v>0.55937168960363703</v>
      </c>
      <c r="BK1078" s="9">
        <f>AF1078/AZ1078</f>
        <v>0.35345037904886478</v>
      </c>
      <c r="BL1078" s="9">
        <f>AW1078/AZ1078</f>
        <v>8.7177931347498086E-2</v>
      </c>
      <c r="BM1078" s="2">
        <v>165.95374800607055</v>
      </c>
      <c r="BN1078" s="2">
        <v>127.87338693055088</v>
      </c>
      <c r="BO1078" s="2">
        <v>38.08036107551969</v>
      </c>
      <c r="BP1078" s="2">
        <v>0</v>
      </c>
      <c r="BQ1078" s="2"/>
      <c r="BR1078" s="2"/>
      <c r="BS1078" s="2"/>
      <c r="BT1078" s="2"/>
      <c r="BU1078" s="2">
        <v>0</v>
      </c>
      <c r="BV1078" s="2"/>
      <c r="BW1078" s="9"/>
      <c r="BX1078" s="2"/>
      <c r="BY1078" s="2"/>
      <c r="BZ1078" s="9"/>
      <c r="CA1078" s="2"/>
      <c r="CB1078" s="2"/>
      <c r="CC1078" s="2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</row>
    <row r="1079" spans="1:152" hidden="1" x14ac:dyDescent="0.45">
      <c r="A1079" t="s">
        <v>140</v>
      </c>
      <c r="C1079" s="1">
        <v>40252</v>
      </c>
      <c r="D1079" s="2"/>
      <c r="E1079" s="1"/>
      <c r="G1079" s="2">
        <v>67</v>
      </c>
      <c r="H1079" t="s">
        <v>106</v>
      </c>
      <c r="I1079" s="19">
        <v>8.1</v>
      </c>
      <c r="J1079">
        <v>750</v>
      </c>
      <c r="K1079" s="2">
        <f t="shared" si="15"/>
        <v>164.6090534979424</v>
      </c>
      <c r="L1079" s="2"/>
      <c r="M1079" s="9"/>
      <c r="N1079" s="19">
        <v>22.75</v>
      </c>
      <c r="O1079" s="19"/>
      <c r="P1079" s="19"/>
      <c r="Q1079" s="2"/>
      <c r="R1079" s="2"/>
      <c r="S1079" s="2"/>
      <c r="T1079" s="2"/>
      <c r="U1079" s="2"/>
      <c r="V1079" s="2"/>
      <c r="W1079" s="2"/>
      <c r="X1079" s="9"/>
      <c r="Y1079" s="9"/>
      <c r="Z1079" s="9"/>
      <c r="AA1079" s="9"/>
      <c r="AB1079" s="9"/>
      <c r="AC1079" s="2"/>
      <c r="AD1079" s="9"/>
      <c r="AE1079" s="9"/>
      <c r="AF1079" s="2"/>
      <c r="AG1079" s="9"/>
      <c r="AH1079" s="9"/>
      <c r="AI1079" s="9"/>
      <c r="AJ1079" s="9"/>
      <c r="AK1079" s="9"/>
      <c r="AL1079" s="9"/>
      <c r="AM1079" s="15"/>
      <c r="AN1079" s="9"/>
      <c r="AO1079" s="9"/>
      <c r="AP1079" s="9"/>
      <c r="AQ1079" s="2"/>
      <c r="AR1079" s="2"/>
      <c r="AS1079" s="2"/>
      <c r="AT1079" s="2"/>
      <c r="AU1079" s="2"/>
      <c r="AV1079" s="2"/>
      <c r="AW1079" s="2"/>
      <c r="AX1079" s="9"/>
      <c r="AY1079" s="2"/>
      <c r="AZ1079" s="2"/>
      <c r="BA1079" s="2"/>
      <c r="BB1079" s="9"/>
      <c r="BC1079" s="19"/>
      <c r="BD1079" s="2"/>
      <c r="BE1079" s="2"/>
      <c r="BF1079" s="19"/>
      <c r="BG1079" s="19"/>
      <c r="BH1079" s="19"/>
      <c r="BI1079" s="19"/>
      <c r="BJ1079" s="19"/>
      <c r="BK1079" s="19"/>
      <c r="BL1079" s="19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9"/>
      <c r="BX1079" s="2"/>
      <c r="BY1079" s="2"/>
      <c r="BZ1079" s="9"/>
      <c r="CA1079" s="2"/>
      <c r="CB1079" s="2"/>
      <c r="CC1079" s="2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</row>
    <row r="1080" spans="1:152" hidden="1" x14ac:dyDescent="0.45">
      <c r="A1080" t="s">
        <v>140</v>
      </c>
      <c r="C1080" s="1">
        <v>40259</v>
      </c>
      <c r="D1080" s="2"/>
      <c r="E1080" s="1"/>
      <c r="G1080" s="2">
        <v>74</v>
      </c>
      <c r="H1080" t="s">
        <v>106</v>
      </c>
      <c r="I1080" s="19">
        <v>8.1</v>
      </c>
      <c r="J1080">
        <v>750</v>
      </c>
      <c r="K1080" s="2">
        <f t="shared" si="15"/>
        <v>164.6090534979424</v>
      </c>
      <c r="L1080" s="2"/>
      <c r="M1080" s="9"/>
      <c r="N1080" s="19">
        <v>23.65</v>
      </c>
      <c r="O1080" s="19"/>
      <c r="P1080" s="19"/>
      <c r="Q1080" s="2"/>
      <c r="R1080" s="2"/>
      <c r="S1080" s="2"/>
      <c r="T1080" s="2"/>
      <c r="U1080" s="2"/>
      <c r="V1080" s="2"/>
      <c r="W1080" s="2"/>
      <c r="X1080" s="9"/>
      <c r="Y1080" s="9"/>
      <c r="Z1080" s="9"/>
      <c r="AA1080" s="9"/>
      <c r="AB1080" s="9"/>
      <c r="AC1080" s="2"/>
      <c r="AD1080" s="9"/>
      <c r="AE1080" s="9"/>
      <c r="AF1080" s="2"/>
      <c r="AG1080" s="9"/>
      <c r="AH1080" s="9"/>
      <c r="AI1080" s="9"/>
      <c r="AJ1080" s="9"/>
      <c r="AK1080" s="9"/>
      <c r="AL1080" s="9"/>
      <c r="AM1080" s="15"/>
      <c r="AN1080" s="9"/>
      <c r="AO1080" s="9"/>
      <c r="AP1080" s="9"/>
      <c r="AQ1080" s="2"/>
      <c r="AR1080" s="2"/>
      <c r="AS1080" s="2"/>
      <c r="AT1080" s="2"/>
      <c r="AU1080" s="2"/>
      <c r="AV1080" s="2"/>
      <c r="AW1080" s="2"/>
      <c r="AX1080" s="9"/>
      <c r="AY1080" s="2"/>
      <c r="AZ1080" s="2"/>
      <c r="BA1080" s="2"/>
      <c r="BB1080" s="9"/>
      <c r="BC1080" s="19"/>
      <c r="BD1080" s="2"/>
      <c r="BE1080" s="2"/>
      <c r="BF1080" s="19"/>
      <c r="BG1080" s="19"/>
      <c r="BH1080" s="19"/>
      <c r="BI1080" s="19"/>
      <c r="BJ1080" s="19"/>
      <c r="BK1080" s="19"/>
      <c r="BL1080" s="19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9"/>
      <c r="BX1080" s="2"/>
      <c r="BY1080" s="2"/>
      <c r="BZ1080" s="9"/>
      <c r="CA1080" s="2"/>
      <c r="CB1080" s="2"/>
      <c r="CC1080" s="2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</row>
    <row r="1081" spans="1:152" hidden="1" x14ac:dyDescent="0.45">
      <c r="A1081" t="s">
        <v>140</v>
      </c>
      <c r="C1081" s="1">
        <v>40266</v>
      </c>
      <c r="D1081" s="2"/>
      <c r="E1081" s="1"/>
      <c r="G1081" s="2">
        <v>81</v>
      </c>
      <c r="H1081" t="s">
        <v>106</v>
      </c>
      <c r="I1081" s="19">
        <v>8.1</v>
      </c>
      <c r="J1081">
        <v>750</v>
      </c>
      <c r="K1081" s="2">
        <f t="shared" si="15"/>
        <v>164.6090534979424</v>
      </c>
      <c r="L1081" s="2"/>
      <c r="M1081" s="9"/>
      <c r="N1081" s="19">
        <v>24.4</v>
      </c>
      <c r="O1081" s="19"/>
      <c r="P1081" s="19"/>
      <c r="Q1081" s="2"/>
      <c r="R1081" s="2"/>
      <c r="S1081" s="2"/>
      <c r="T1081" s="2"/>
      <c r="U1081" s="2"/>
      <c r="V1081" s="2"/>
      <c r="W1081" s="2"/>
      <c r="X1081" s="9"/>
      <c r="Y1081" s="9"/>
      <c r="Z1081" s="9"/>
      <c r="AA1081" s="9"/>
      <c r="AB1081" s="9"/>
      <c r="AC1081" s="2"/>
      <c r="AD1081" s="9"/>
      <c r="AE1081" s="9"/>
      <c r="AF1081" s="2"/>
      <c r="AG1081" s="9"/>
      <c r="AH1081" s="9"/>
      <c r="AI1081" s="9"/>
      <c r="AJ1081" s="9"/>
      <c r="AK1081" s="9"/>
      <c r="AL1081" s="9"/>
      <c r="AM1081" s="15"/>
      <c r="AN1081" s="9"/>
      <c r="AO1081" s="9"/>
      <c r="AP1081" s="9"/>
      <c r="AQ1081" s="2"/>
      <c r="AR1081" s="2"/>
      <c r="AS1081" s="2"/>
      <c r="AT1081" s="2"/>
      <c r="AU1081" s="2"/>
      <c r="AV1081" s="2"/>
      <c r="AW1081" s="2"/>
      <c r="AX1081" s="9"/>
      <c r="AY1081" s="2"/>
      <c r="AZ1081" s="2"/>
      <c r="BA1081" s="2"/>
      <c r="BB1081" s="9"/>
      <c r="BC1081" s="19"/>
      <c r="BD1081" s="2"/>
      <c r="BE1081" s="2"/>
      <c r="BF1081" s="19"/>
      <c r="BG1081" s="19"/>
      <c r="BH1081" s="19"/>
      <c r="BI1081" s="19"/>
      <c r="BJ1081" s="19"/>
      <c r="BK1081" s="19"/>
      <c r="BL1081" s="19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9"/>
      <c r="BX1081" s="2"/>
      <c r="BY1081" s="2"/>
      <c r="BZ1081" s="9"/>
      <c r="CA1081" s="2"/>
      <c r="CB1081" s="2"/>
      <c r="CC1081" s="2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</row>
    <row r="1082" spans="1:152" hidden="1" x14ac:dyDescent="0.45">
      <c r="A1082" t="s">
        <v>140</v>
      </c>
      <c r="C1082" s="1">
        <v>40267</v>
      </c>
      <c r="D1082" s="2"/>
      <c r="E1082" s="1"/>
      <c r="F1082" s="6"/>
      <c r="G1082" s="2">
        <v>82</v>
      </c>
      <c r="H1082" t="s">
        <v>106</v>
      </c>
      <c r="I1082" s="19">
        <v>8.1</v>
      </c>
      <c r="J1082">
        <v>750</v>
      </c>
      <c r="K1082" s="2">
        <f t="shared" si="15"/>
        <v>164.6090534979424</v>
      </c>
      <c r="L1082" s="2"/>
      <c r="M1082" s="9"/>
      <c r="N1082" s="9"/>
      <c r="O1082" s="9"/>
      <c r="P1082" s="9"/>
      <c r="Q1082" s="2"/>
      <c r="R1082" s="2"/>
      <c r="S1082" s="2"/>
      <c r="T1082" s="2"/>
      <c r="U1082" s="2"/>
      <c r="V1082" s="2"/>
      <c r="W1082" s="2"/>
      <c r="X1082" s="9"/>
      <c r="Y1082" s="9"/>
      <c r="Z1082" s="9"/>
      <c r="AA1082" s="9"/>
      <c r="AB1082" s="9"/>
      <c r="AC1082" s="2">
        <v>406.69093920010891</v>
      </c>
      <c r="AD1082" s="9"/>
      <c r="AE1082" s="9"/>
      <c r="AF1082" s="2">
        <v>204.16230990509027</v>
      </c>
      <c r="AG1082" s="9">
        <v>3.6243543416895103</v>
      </c>
      <c r="AH1082" s="9"/>
      <c r="AI1082" s="9"/>
      <c r="AJ1082" s="9"/>
      <c r="AK1082" s="9"/>
      <c r="AL1082" s="9"/>
      <c r="AM1082" s="15">
        <f>AG1082/AF1082</f>
        <v>1.7752318453755633E-2</v>
      </c>
      <c r="AN1082" s="9"/>
      <c r="AO1082" s="9"/>
      <c r="AP1082" s="9"/>
      <c r="AQ1082" s="2">
        <v>18.503821474660764</v>
      </c>
      <c r="AR1082" s="2"/>
      <c r="AS1082" s="2">
        <v>149.67486312434545</v>
      </c>
      <c r="AT1082" s="2"/>
      <c r="AU1082" s="2">
        <v>0</v>
      </c>
      <c r="AV1082" s="2">
        <v>0</v>
      </c>
      <c r="AW1082" s="2">
        <v>168.1786845990062</v>
      </c>
      <c r="AX1082" s="9"/>
      <c r="AY1082" s="2"/>
      <c r="AZ1082" s="2">
        <f>AC1082+AF1082+AW1082</f>
        <v>779.03193370420536</v>
      </c>
      <c r="BA1082" s="2"/>
      <c r="BB1082" s="9">
        <f>AW1082/AZ1082</f>
        <v>0.215881631192365</v>
      </c>
      <c r="BC1082" s="19"/>
      <c r="BD1082" s="2"/>
      <c r="BE1082" s="2"/>
      <c r="BF1082" s="19"/>
      <c r="BG1082" s="19"/>
      <c r="BH1082" s="19"/>
      <c r="BI1082" s="19"/>
      <c r="BJ1082" s="9">
        <f>AC1082/AZ1082</f>
        <v>0.52204655753499252</v>
      </c>
      <c r="BK1082" s="9">
        <f>AF1082/AZ1082</f>
        <v>0.26207181127264251</v>
      </c>
      <c r="BL1082" s="9">
        <f>AW1082/AZ1082</f>
        <v>0.215881631192365</v>
      </c>
      <c r="BM1082" s="2">
        <v>217.24465928897362</v>
      </c>
      <c r="BN1082" s="2">
        <v>129.19427303471591</v>
      </c>
      <c r="BO1082" s="2">
        <v>88.050386254257717</v>
      </c>
      <c r="BP1082" s="2">
        <v>0</v>
      </c>
      <c r="BQ1082" s="2"/>
      <c r="BR1082" s="2"/>
      <c r="BS1082" s="2"/>
      <c r="BT1082" s="2"/>
      <c r="BU1082" s="2">
        <v>0</v>
      </c>
      <c r="BV1082" s="2"/>
      <c r="BW1082" s="9"/>
      <c r="BX1082" s="2"/>
      <c r="BY1082" s="2"/>
      <c r="BZ1082" s="9"/>
      <c r="CA1082" s="2"/>
      <c r="CB1082" s="2"/>
      <c r="CC1082" s="2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</row>
    <row r="1083" spans="1:152" hidden="1" x14ac:dyDescent="0.45">
      <c r="A1083" t="s">
        <v>140</v>
      </c>
      <c r="C1083" s="1">
        <v>40276</v>
      </c>
      <c r="D1083" s="2"/>
      <c r="E1083" s="1"/>
      <c r="G1083" s="2">
        <v>91</v>
      </c>
      <c r="H1083" t="s">
        <v>106</v>
      </c>
      <c r="I1083" s="19">
        <v>8.1</v>
      </c>
      <c r="J1083">
        <v>750</v>
      </c>
      <c r="K1083" s="2">
        <f t="shared" si="15"/>
        <v>164.6090534979424</v>
      </c>
      <c r="L1083" s="2"/>
      <c r="M1083" s="9"/>
      <c r="N1083" s="19">
        <v>26</v>
      </c>
      <c r="O1083" s="19"/>
      <c r="P1083" s="19"/>
      <c r="Q1083" s="2"/>
      <c r="R1083" s="2"/>
      <c r="S1083" s="2"/>
      <c r="T1083" s="2"/>
      <c r="U1083" s="2"/>
      <c r="V1083" s="2"/>
      <c r="W1083" s="2"/>
      <c r="X1083" s="9"/>
      <c r="Y1083" s="9"/>
      <c r="Z1083" s="9"/>
      <c r="AA1083" s="9"/>
      <c r="AB1083" s="9"/>
      <c r="AC1083" s="2"/>
      <c r="AD1083" s="9"/>
      <c r="AE1083" s="9"/>
      <c r="AF1083" s="2"/>
      <c r="AG1083" s="9"/>
      <c r="AH1083" s="9"/>
      <c r="AI1083" s="9"/>
      <c r="AJ1083" s="9"/>
      <c r="AK1083" s="9"/>
      <c r="AL1083" s="9"/>
      <c r="AM1083" s="15"/>
      <c r="AN1083" s="9"/>
      <c r="AO1083" s="9"/>
      <c r="AP1083" s="9"/>
      <c r="AQ1083" s="2"/>
      <c r="AR1083" s="2"/>
      <c r="AS1083" s="2"/>
      <c r="AT1083" s="2"/>
      <c r="AU1083" s="2"/>
      <c r="AV1083" s="2"/>
      <c r="AW1083" s="2"/>
      <c r="AX1083" s="9"/>
      <c r="AY1083" s="2"/>
      <c r="AZ1083" s="2"/>
      <c r="BA1083" s="2"/>
      <c r="BB1083" s="9"/>
      <c r="BC1083" s="19"/>
      <c r="BD1083" s="2"/>
      <c r="BE1083" s="2"/>
      <c r="BF1083" s="19"/>
      <c r="BG1083" s="19"/>
      <c r="BH1083" s="19"/>
      <c r="BI1083" s="19"/>
      <c r="BJ1083" s="19"/>
      <c r="BK1083" s="19"/>
      <c r="BL1083" s="19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9"/>
      <c r="BX1083" s="2"/>
      <c r="BY1083" s="2"/>
      <c r="BZ1083" s="9"/>
      <c r="CA1083" s="2"/>
      <c r="CB1083" s="2"/>
      <c r="CC1083" s="2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</row>
    <row r="1084" spans="1:152" hidden="1" x14ac:dyDescent="0.45">
      <c r="A1084" t="s">
        <v>140</v>
      </c>
      <c r="C1084" s="1">
        <v>40279</v>
      </c>
      <c r="D1084" s="2">
        <v>6</v>
      </c>
      <c r="E1084" s="1" t="s">
        <v>229</v>
      </c>
      <c r="F1084" t="s">
        <v>78</v>
      </c>
      <c r="G1084" s="2">
        <v>94</v>
      </c>
      <c r="H1084" t="s">
        <v>106</v>
      </c>
      <c r="I1084" s="19">
        <v>8.1</v>
      </c>
      <c r="J1084">
        <v>750</v>
      </c>
      <c r="K1084" s="2">
        <f t="shared" si="15"/>
        <v>164.6090534979424</v>
      </c>
      <c r="L1084" s="2"/>
      <c r="M1084" s="9"/>
      <c r="N1084" s="9"/>
      <c r="O1084" s="9"/>
      <c r="P1084" s="9"/>
      <c r="Q1084" s="2"/>
      <c r="R1084" s="2"/>
      <c r="S1084" s="2"/>
      <c r="T1084" s="2"/>
      <c r="U1084" s="2"/>
      <c r="V1084" s="2"/>
      <c r="W1084" s="2"/>
      <c r="X1084" s="9"/>
      <c r="Y1084" s="9"/>
      <c r="Z1084" s="9"/>
      <c r="AA1084" s="9"/>
      <c r="AB1084" s="9"/>
      <c r="AC1084" s="2"/>
      <c r="AD1084" s="9"/>
      <c r="AE1084" s="9"/>
      <c r="AF1084" s="2"/>
      <c r="AG1084" s="9"/>
      <c r="AH1084" s="9"/>
      <c r="AI1084" s="9"/>
      <c r="AJ1084" s="9"/>
      <c r="AK1084" s="9"/>
      <c r="AL1084" s="9"/>
      <c r="AM1084" s="15"/>
      <c r="AN1084" s="9"/>
      <c r="AO1084" s="9"/>
      <c r="AP1084" s="9"/>
      <c r="AQ1084" s="2"/>
      <c r="AR1084" s="2"/>
      <c r="AS1084" s="2"/>
      <c r="AT1084" s="2"/>
      <c r="AU1084" s="2"/>
      <c r="AV1084" s="2"/>
      <c r="AW1084" s="2"/>
      <c r="AX1084" s="9"/>
      <c r="AY1084" s="2"/>
      <c r="AZ1084" s="2"/>
      <c r="BA1084" s="2"/>
      <c r="BB1084" s="9"/>
      <c r="BC1084" s="19"/>
      <c r="BD1084" s="2"/>
      <c r="BE1084" s="2"/>
      <c r="BF1084" s="19"/>
      <c r="BG1084" s="19"/>
      <c r="BH1084" s="19"/>
      <c r="BI1084" s="19"/>
      <c r="BJ1084" s="19"/>
      <c r="BK1084" s="19"/>
      <c r="BL1084" s="19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9"/>
      <c r="BX1084" s="2"/>
      <c r="BY1084" s="2"/>
      <c r="BZ1084" s="9"/>
      <c r="CA1084" s="2"/>
      <c r="CB1084" s="2"/>
      <c r="CC1084" s="2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</row>
    <row r="1085" spans="1:152" hidden="1" x14ac:dyDescent="0.45">
      <c r="A1085" t="s">
        <v>140</v>
      </c>
      <c r="C1085" s="1">
        <v>40287</v>
      </c>
      <c r="D1085" s="2"/>
      <c r="E1085" s="1"/>
      <c r="F1085" s="6"/>
      <c r="G1085" s="2">
        <v>102</v>
      </c>
      <c r="H1085" t="s">
        <v>106</v>
      </c>
      <c r="I1085" s="19">
        <v>8.1</v>
      </c>
      <c r="J1085">
        <v>750</v>
      </c>
      <c r="K1085" s="2">
        <f t="shared" si="15"/>
        <v>164.6090534979424</v>
      </c>
      <c r="L1085" s="2"/>
      <c r="M1085" s="9"/>
      <c r="N1085" s="9"/>
      <c r="O1085" s="9"/>
      <c r="P1085" s="9"/>
      <c r="Q1085" s="2"/>
      <c r="R1085" s="2"/>
      <c r="S1085" s="2"/>
      <c r="T1085" s="2"/>
      <c r="U1085" s="2"/>
      <c r="V1085" s="2"/>
      <c r="W1085" s="2"/>
      <c r="X1085" s="9"/>
      <c r="Y1085" s="9"/>
      <c r="Z1085" s="9"/>
      <c r="AA1085" s="9"/>
      <c r="AB1085" s="9"/>
      <c r="AC1085" s="2">
        <v>423.19256628313889</v>
      </c>
      <c r="AD1085" s="9"/>
      <c r="AE1085" s="9"/>
      <c r="AF1085" s="2">
        <v>202.47042225977964</v>
      </c>
      <c r="AG1085" s="9">
        <v>3.1566905003558654</v>
      </c>
      <c r="AH1085" s="9"/>
      <c r="AI1085" s="9"/>
      <c r="AJ1085" s="9"/>
      <c r="AK1085" s="9"/>
      <c r="AL1085" s="9"/>
      <c r="AM1085" s="15">
        <f>AG1085/AF1085</f>
        <v>1.559087231173783E-2</v>
      </c>
      <c r="AN1085" s="9"/>
      <c r="AO1085" s="9"/>
      <c r="AP1085" s="9"/>
      <c r="AQ1085" s="2">
        <v>1.8782521308504869</v>
      </c>
      <c r="AR1085" s="2"/>
      <c r="AS1085" s="2">
        <v>329.8731930911199</v>
      </c>
      <c r="AT1085" s="2"/>
      <c r="AU1085" s="2">
        <v>0</v>
      </c>
      <c r="AV1085" s="2">
        <v>0</v>
      </c>
      <c r="AW1085" s="2">
        <v>331.75144522197036</v>
      </c>
      <c r="AX1085" s="9"/>
      <c r="AY1085" s="2"/>
      <c r="AZ1085" s="2">
        <f>AC1085+AF1085+AW1085</f>
        <v>957.41443376488894</v>
      </c>
      <c r="BA1085" s="2"/>
      <c r="BB1085" s="9">
        <f>AW1085/AZ1085</f>
        <v>0.34650767057835913</v>
      </c>
      <c r="BC1085" s="19"/>
      <c r="BD1085" s="2"/>
      <c r="BE1085" s="2"/>
      <c r="BF1085" s="19"/>
      <c r="BG1085" s="19"/>
      <c r="BH1085" s="19"/>
      <c r="BI1085" s="19"/>
      <c r="BJ1085" s="9">
        <f>AC1085/AZ1085</f>
        <v>0.44201607094954426</v>
      </c>
      <c r="BK1085" s="9">
        <f>AF1085/AZ1085</f>
        <v>0.21147625847209658</v>
      </c>
      <c r="BL1085" s="9">
        <f>AW1085/AZ1085</f>
        <v>0.34650767057835913</v>
      </c>
      <c r="BM1085" s="2">
        <v>144.68291673935508</v>
      </c>
      <c r="BN1085" s="2">
        <v>21.519858905422367</v>
      </c>
      <c r="BO1085" s="2">
        <v>123.16305783393271</v>
      </c>
      <c r="BP1085" s="2">
        <v>0</v>
      </c>
      <c r="BQ1085" s="2"/>
      <c r="BR1085" s="2"/>
      <c r="BS1085" s="2"/>
      <c r="BT1085" s="2"/>
      <c r="BU1085" s="2">
        <v>0</v>
      </c>
      <c r="BV1085" s="2"/>
      <c r="BW1085" s="9"/>
      <c r="BX1085" s="2"/>
      <c r="BY1085" s="2"/>
      <c r="BZ1085" s="9"/>
      <c r="CA1085" s="2"/>
      <c r="CB1085" s="2"/>
      <c r="CC1085" s="2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</row>
    <row r="1086" spans="1:152" hidden="1" x14ac:dyDescent="0.45">
      <c r="A1086" t="s">
        <v>140</v>
      </c>
      <c r="C1086" s="1">
        <v>40288</v>
      </c>
      <c r="D1086" s="2"/>
      <c r="E1086" s="1"/>
      <c r="G1086" s="2">
        <v>103</v>
      </c>
      <c r="H1086" t="s">
        <v>106</v>
      </c>
      <c r="I1086" s="19">
        <v>8.1</v>
      </c>
      <c r="J1086">
        <v>750</v>
      </c>
      <c r="K1086" s="2">
        <f t="shared" si="15"/>
        <v>164.6090534979424</v>
      </c>
      <c r="L1086" s="2"/>
      <c r="M1086" s="9"/>
      <c r="N1086" s="19">
        <v>27</v>
      </c>
      <c r="O1086" s="19"/>
      <c r="P1086" s="19"/>
      <c r="Q1086" s="2"/>
      <c r="R1086" s="2"/>
      <c r="S1086" s="2"/>
      <c r="T1086" s="2"/>
      <c r="U1086" s="2"/>
      <c r="V1086" s="2"/>
      <c r="W1086" s="2"/>
      <c r="X1086" s="9"/>
      <c r="Y1086" s="9"/>
      <c r="Z1086" s="9"/>
      <c r="AA1086" s="9"/>
      <c r="AB1086" s="9"/>
      <c r="AC1086" s="2"/>
      <c r="AD1086" s="9"/>
      <c r="AE1086" s="9"/>
      <c r="AF1086" s="2"/>
      <c r="AG1086" s="9"/>
      <c r="AH1086" s="9"/>
      <c r="AI1086" s="9"/>
      <c r="AJ1086" s="9"/>
      <c r="AK1086" s="9"/>
      <c r="AL1086" s="9"/>
      <c r="AM1086" s="15"/>
      <c r="AN1086" s="9"/>
      <c r="AO1086" s="9"/>
      <c r="AP1086" s="9"/>
      <c r="AQ1086" s="2"/>
      <c r="AR1086" s="2"/>
      <c r="AS1086" s="2"/>
      <c r="AT1086" s="2"/>
      <c r="AU1086" s="2"/>
      <c r="AV1086" s="2"/>
      <c r="AW1086" s="2"/>
      <c r="AX1086" s="9"/>
      <c r="AY1086" s="2"/>
      <c r="AZ1086" s="2"/>
      <c r="BA1086" s="2"/>
      <c r="BB1086" s="9"/>
      <c r="BC1086" s="19"/>
      <c r="BD1086" s="2"/>
      <c r="BE1086" s="2"/>
      <c r="BF1086" s="19"/>
      <c r="BG1086" s="19"/>
      <c r="BH1086" s="19"/>
      <c r="BI1086" s="19"/>
      <c r="BJ1086" s="19"/>
      <c r="BK1086" s="19"/>
      <c r="BL1086" s="19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9"/>
      <c r="BX1086" s="2"/>
      <c r="BY1086" s="2"/>
      <c r="BZ1086" s="9"/>
      <c r="CA1086" s="2"/>
      <c r="CB1086" s="2"/>
      <c r="CC1086" s="2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</row>
    <row r="1087" spans="1:152" hidden="1" x14ac:dyDescent="0.45">
      <c r="A1087" t="s">
        <v>140</v>
      </c>
      <c r="C1087" s="1">
        <v>40293</v>
      </c>
      <c r="D1087" s="2">
        <v>8</v>
      </c>
      <c r="E1087" t="s">
        <v>197</v>
      </c>
      <c r="F1087" t="s">
        <v>14</v>
      </c>
      <c r="G1087" s="2">
        <v>108</v>
      </c>
      <c r="H1087" t="s">
        <v>106</v>
      </c>
      <c r="I1087" s="19">
        <v>8.1</v>
      </c>
      <c r="J1087">
        <v>750</v>
      </c>
      <c r="K1087" s="2">
        <f t="shared" si="15"/>
        <v>164.6090534979424</v>
      </c>
      <c r="L1087" s="2"/>
      <c r="M1087" s="9"/>
      <c r="N1087" s="9"/>
      <c r="O1087" s="9"/>
      <c r="P1087" s="9"/>
      <c r="Q1087" s="2"/>
      <c r="R1087" s="2"/>
      <c r="S1087" s="2"/>
      <c r="T1087" s="2"/>
      <c r="U1087" s="2">
        <v>108</v>
      </c>
      <c r="V1087" s="2"/>
      <c r="W1087" s="2"/>
      <c r="X1087" s="9"/>
      <c r="Y1087" s="9"/>
      <c r="Z1087" s="9"/>
      <c r="AA1087" s="9"/>
      <c r="AB1087" s="9"/>
      <c r="AC1087" s="2"/>
      <c r="AD1087" s="9"/>
      <c r="AE1087" s="9"/>
      <c r="AF1087" s="2"/>
      <c r="AG1087" s="9"/>
      <c r="AH1087" s="9"/>
      <c r="AI1087" s="9"/>
      <c r="AJ1087" s="9"/>
      <c r="AK1087" s="9"/>
      <c r="AL1087" s="9"/>
      <c r="AM1087" s="15"/>
      <c r="AN1087" s="9"/>
      <c r="AO1087" s="9"/>
      <c r="AP1087" s="9"/>
      <c r="AQ1087" s="2"/>
      <c r="AR1087" s="2"/>
      <c r="AS1087" s="2"/>
      <c r="AT1087" s="2"/>
      <c r="AU1087" s="2"/>
      <c r="AV1087" s="2"/>
      <c r="AW1087" s="2"/>
      <c r="AX1087" s="9"/>
      <c r="AY1087" s="2"/>
      <c r="AZ1087" s="2"/>
      <c r="BA1087" s="2"/>
      <c r="BB1087" s="9"/>
      <c r="BC1087" s="19"/>
      <c r="BD1087" s="2"/>
      <c r="BE1087" s="2"/>
      <c r="BF1087" s="19"/>
      <c r="BG1087" s="19"/>
      <c r="BH1087" s="19"/>
      <c r="BI1087" s="19"/>
      <c r="BJ1087" s="19"/>
      <c r="BK1087" s="19"/>
      <c r="BL1087" s="19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9"/>
      <c r="BX1087" s="2"/>
      <c r="BY1087" s="2"/>
      <c r="BZ1087" s="9"/>
      <c r="CA1087" s="2"/>
      <c r="CB1087" s="2"/>
      <c r="CC1087" s="2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</row>
    <row r="1088" spans="1:152" hidden="1" x14ac:dyDescent="0.45">
      <c r="A1088" t="s">
        <v>140</v>
      </c>
      <c r="C1088" s="1">
        <v>40302</v>
      </c>
      <c r="D1088" s="2"/>
      <c r="E1088" s="1"/>
      <c r="G1088" s="2">
        <v>117</v>
      </c>
      <c r="H1088" t="s">
        <v>106</v>
      </c>
      <c r="I1088" s="19">
        <v>8.1</v>
      </c>
      <c r="J1088">
        <v>750</v>
      </c>
      <c r="K1088" s="2">
        <f t="shared" si="15"/>
        <v>164.6090534979424</v>
      </c>
      <c r="L1088" s="2"/>
      <c r="M1088" s="9"/>
      <c r="N1088" s="9"/>
      <c r="O1088" s="9"/>
      <c r="P1088" s="9"/>
      <c r="Q1088" s="2"/>
      <c r="R1088" s="2"/>
      <c r="S1088" s="2"/>
      <c r="T1088" s="2"/>
      <c r="U1088" s="2"/>
      <c r="V1088" s="2"/>
      <c r="W1088" s="2"/>
      <c r="X1088" s="9"/>
      <c r="Y1088" s="9"/>
      <c r="Z1088" s="9"/>
      <c r="AA1088" s="9"/>
      <c r="AB1088" s="9"/>
      <c r="AC1088" s="2"/>
      <c r="AD1088" s="9"/>
      <c r="AE1088" s="9"/>
      <c r="AF1088" s="2"/>
      <c r="AG1088" s="9"/>
      <c r="AH1088" s="9"/>
      <c r="AI1088" s="9"/>
      <c r="AJ1088" s="9"/>
      <c r="AK1088" s="9"/>
      <c r="AL1088" s="9"/>
      <c r="AM1088" s="15"/>
      <c r="AN1088" s="9"/>
      <c r="AO1088" s="9"/>
      <c r="AP1088" s="9"/>
      <c r="AQ1088" s="2"/>
      <c r="AR1088" s="2"/>
      <c r="AS1088" s="2"/>
      <c r="AT1088" s="2"/>
      <c r="AU1088" s="2"/>
      <c r="AV1088" s="2"/>
      <c r="AW1088" s="2"/>
      <c r="AX1088" s="9"/>
      <c r="AY1088" s="2"/>
      <c r="AZ1088" s="2"/>
      <c r="BA1088" s="2"/>
      <c r="BB1088" s="9"/>
      <c r="BC1088" s="19"/>
      <c r="BD1088" s="2"/>
      <c r="BE1088" s="2"/>
      <c r="BF1088" s="19"/>
      <c r="BG1088" s="19"/>
      <c r="BH1088" s="19"/>
      <c r="BI1088" s="19"/>
      <c r="BJ1088" s="19"/>
      <c r="BK1088" s="19"/>
      <c r="BL1088" s="19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>
        <v>12.661540978243089</v>
      </c>
      <c r="BW1088" s="9">
        <v>5.0471974206349204</v>
      </c>
      <c r="BX1088" s="2"/>
      <c r="BY1088" s="2"/>
      <c r="BZ1088" s="9"/>
      <c r="CA1088" s="2"/>
      <c r="CB1088" s="2"/>
      <c r="CC1088" s="2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</row>
    <row r="1089" spans="1:152" hidden="1" x14ac:dyDescent="0.45">
      <c r="A1089" t="s">
        <v>140</v>
      </c>
      <c r="C1089" s="1">
        <v>40308</v>
      </c>
      <c r="D1089" s="2"/>
      <c r="E1089" s="1"/>
      <c r="G1089" s="2">
        <v>123</v>
      </c>
      <c r="H1089" t="s">
        <v>106</v>
      </c>
      <c r="I1089" s="19">
        <v>8.1</v>
      </c>
      <c r="J1089">
        <v>750</v>
      </c>
      <c r="K1089" s="2">
        <f t="shared" si="15"/>
        <v>164.6090534979424</v>
      </c>
      <c r="L1089" s="2"/>
      <c r="M1089" s="9"/>
      <c r="N1089" s="9"/>
      <c r="O1089" s="9"/>
      <c r="P1089" s="9"/>
      <c r="Q1089" s="2"/>
      <c r="R1089" s="2"/>
      <c r="S1089" s="2"/>
      <c r="T1089" s="2"/>
      <c r="U1089" s="2"/>
      <c r="V1089" s="2"/>
      <c r="W1089" s="2"/>
      <c r="X1089" s="9"/>
      <c r="Y1089" s="9"/>
      <c r="Z1089" s="9"/>
      <c r="AA1089" s="9"/>
      <c r="AB1089" s="9"/>
      <c r="AC1089" s="2"/>
      <c r="AD1089" s="9"/>
      <c r="AE1089" s="9"/>
      <c r="AF1089" s="2"/>
      <c r="AG1089" s="9"/>
      <c r="AH1089" s="9"/>
      <c r="AI1089" s="9"/>
      <c r="AJ1089" s="9"/>
      <c r="AK1089" s="9"/>
      <c r="AL1089" s="9"/>
      <c r="AM1089" s="15"/>
      <c r="AN1089" s="9"/>
      <c r="AO1089" s="9"/>
      <c r="AP1089" s="9"/>
      <c r="AQ1089" s="2"/>
      <c r="AR1089" s="2"/>
      <c r="AS1089" s="2"/>
      <c r="AT1089" s="2"/>
      <c r="AU1089" s="2"/>
      <c r="AV1089" s="2"/>
      <c r="AW1089" s="2"/>
      <c r="AX1089" s="9"/>
      <c r="AY1089" s="2"/>
      <c r="AZ1089" s="2"/>
      <c r="BA1089" s="2"/>
      <c r="BB1089" s="9"/>
      <c r="BC1089" s="19"/>
      <c r="BD1089" s="2"/>
      <c r="BE1089" s="2"/>
      <c r="BF1089" s="19"/>
      <c r="BG1089" s="19"/>
      <c r="BH1089" s="19"/>
      <c r="BI1089" s="19"/>
      <c r="BJ1089" s="19"/>
      <c r="BK1089" s="19"/>
      <c r="BL1089" s="19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>
        <v>33.751022411254702</v>
      </c>
      <c r="BW1089" s="9">
        <v>4.5683745855321529</v>
      </c>
      <c r="BX1089" s="2"/>
      <c r="BY1089" s="2"/>
      <c r="BZ1089" s="9"/>
      <c r="CA1089" s="2"/>
      <c r="CB1089" s="2"/>
      <c r="CC1089" s="2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</row>
    <row r="1090" spans="1:152" hidden="1" x14ac:dyDescent="0.45">
      <c r="A1090" t="s">
        <v>140</v>
      </c>
      <c r="C1090" s="1">
        <v>40315</v>
      </c>
      <c r="D1090" s="2"/>
      <c r="E1090" s="1"/>
      <c r="G1090" s="2">
        <v>130</v>
      </c>
      <c r="H1090" t="s">
        <v>106</v>
      </c>
      <c r="I1090" s="19">
        <v>8.1</v>
      </c>
      <c r="J1090">
        <v>750</v>
      </c>
      <c r="K1090" s="2">
        <f t="shared" si="15"/>
        <v>164.6090534979424</v>
      </c>
      <c r="L1090" s="2"/>
      <c r="M1090" s="9"/>
      <c r="N1090" s="9"/>
      <c r="O1090" s="9"/>
      <c r="P1090" s="9"/>
      <c r="Q1090" s="2"/>
      <c r="R1090" s="2"/>
      <c r="S1090" s="2"/>
      <c r="T1090" s="2"/>
      <c r="U1090" s="2"/>
      <c r="V1090" s="2"/>
      <c r="W1090" s="2"/>
      <c r="X1090" s="9"/>
      <c r="Y1090" s="9"/>
      <c r="Z1090" s="9"/>
      <c r="AA1090" s="9"/>
      <c r="AB1090" s="9"/>
      <c r="AC1090" s="2"/>
      <c r="AD1090" s="9"/>
      <c r="AE1090" s="9"/>
      <c r="AF1090" s="2"/>
      <c r="AG1090" s="9"/>
      <c r="AH1090" s="9"/>
      <c r="AI1090" s="9"/>
      <c r="AJ1090" s="9"/>
      <c r="AK1090" s="9"/>
      <c r="AL1090" s="9"/>
      <c r="AM1090" s="15"/>
      <c r="AN1090" s="9"/>
      <c r="AO1090" s="9"/>
      <c r="AP1090" s="9"/>
      <c r="AQ1090" s="2"/>
      <c r="AR1090" s="2"/>
      <c r="AS1090" s="2"/>
      <c r="AT1090" s="2"/>
      <c r="AU1090" s="2"/>
      <c r="AV1090" s="2"/>
      <c r="AW1090" s="2"/>
      <c r="AX1090" s="9"/>
      <c r="AY1090" s="2"/>
      <c r="AZ1090" s="2"/>
      <c r="BA1090" s="2"/>
      <c r="BB1090" s="9"/>
      <c r="BC1090" s="19"/>
      <c r="BD1090" s="2"/>
      <c r="BE1090" s="2"/>
      <c r="BF1090" s="19"/>
      <c r="BG1090" s="19"/>
      <c r="BH1090" s="19"/>
      <c r="BI1090" s="19"/>
      <c r="BJ1090" s="19"/>
      <c r="BK1090" s="19"/>
      <c r="BL1090" s="19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>
        <v>47.943726484541145</v>
      </c>
      <c r="BW1090" s="9">
        <v>4.7367628205128209</v>
      </c>
      <c r="BX1090" s="2"/>
      <c r="BY1090" s="2"/>
      <c r="BZ1090" s="9"/>
      <c r="CA1090" s="2"/>
      <c r="CB1090" s="2"/>
      <c r="CC1090" s="2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</row>
    <row r="1091" spans="1:152" hidden="1" x14ac:dyDescent="0.45">
      <c r="A1091" t="s">
        <v>140</v>
      </c>
      <c r="C1091" s="1">
        <v>40322</v>
      </c>
      <c r="D1091" s="2">
        <v>9</v>
      </c>
      <c r="E1091" s="1" t="s">
        <v>196</v>
      </c>
      <c r="F1091" t="s">
        <v>15</v>
      </c>
      <c r="G1091" s="2">
        <v>137</v>
      </c>
      <c r="H1091" t="s">
        <v>106</v>
      </c>
      <c r="I1091" s="19">
        <v>8.1</v>
      </c>
      <c r="J1091">
        <v>750</v>
      </c>
      <c r="K1091" s="2">
        <f t="shared" si="15"/>
        <v>164.6090534979424</v>
      </c>
      <c r="L1091" s="2"/>
      <c r="M1091" s="9"/>
      <c r="N1091" s="9"/>
      <c r="O1091" s="9"/>
      <c r="P1091" s="9"/>
      <c r="Q1091" s="2"/>
      <c r="R1091" s="2"/>
      <c r="S1091" s="2"/>
      <c r="T1091" s="2"/>
      <c r="U1091" s="2"/>
      <c r="V1091" s="2">
        <v>137</v>
      </c>
      <c r="W1091" s="2"/>
      <c r="X1091" s="9"/>
      <c r="Y1091" s="9"/>
      <c r="Z1091" s="9"/>
      <c r="AA1091" s="9"/>
      <c r="AB1091" s="9"/>
      <c r="AC1091" s="2"/>
      <c r="AD1091" s="9"/>
      <c r="AE1091" s="9"/>
      <c r="AF1091" s="2"/>
      <c r="AG1091" s="9"/>
      <c r="AH1091" s="9"/>
      <c r="AI1091" s="9"/>
      <c r="AJ1091" s="9"/>
      <c r="AK1091" s="9"/>
      <c r="AL1091" s="9"/>
      <c r="AM1091" s="15"/>
      <c r="AN1091" s="9"/>
      <c r="AO1091" s="9"/>
      <c r="AP1091" s="9"/>
      <c r="AQ1091" s="2"/>
      <c r="AR1091" s="2"/>
      <c r="AS1091" s="2"/>
      <c r="AT1091" s="2"/>
      <c r="AU1091" s="2"/>
      <c r="AV1091" s="2"/>
      <c r="AW1091" s="2"/>
      <c r="AX1091" s="9"/>
      <c r="AY1091" s="2"/>
      <c r="AZ1091" s="2"/>
      <c r="BA1091" s="2"/>
      <c r="BB1091" s="9"/>
      <c r="BC1091" s="19"/>
      <c r="BD1091" s="2"/>
      <c r="BE1091" s="2"/>
      <c r="BF1091" s="19"/>
      <c r="BG1091" s="19"/>
      <c r="BH1091" s="19"/>
      <c r="BI1091" s="19"/>
      <c r="BJ1091" s="19"/>
      <c r="BK1091" s="19"/>
      <c r="BL1091" s="19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9"/>
      <c r="BX1091" s="2"/>
      <c r="BY1091" s="2"/>
      <c r="BZ1091" s="9"/>
      <c r="CA1091" s="2"/>
      <c r="CB1091" s="2"/>
      <c r="CC1091" s="2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</row>
    <row r="1092" spans="1:152" hidden="1" x14ac:dyDescent="0.45">
      <c r="A1092" t="s">
        <v>140</v>
      </c>
      <c r="C1092" s="1">
        <v>40323</v>
      </c>
      <c r="D1092" s="2"/>
      <c r="E1092" s="1"/>
      <c r="G1092" s="2">
        <v>138</v>
      </c>
      <c r="H1092" t="s">
        <v>106</v>
      </c>
      <c r="I1092" s="19">
        <v>8.1</v>
      </c>
      <c r="J1092">
        <v>750</v>
      </c>
      <c r="K1092" s="2">
        <f t="shared" si="15"/>
        <v>164.6090534979424</v>
      </c>
      <c r="L1092" s="2"/>
      <c r="M1092" s="9"/>
      <c r="N1092" s="9"/>
      <c r="O1092" s="9"/>
      <c r="P1092" s="9"/>
      <c r="Q1092" s="2"/>
      <c r="R1092" s="2"/>
      <c r="S1092" s="2"/>
      <c r="T1092" s="2"/>
      <c r="U1092" s="2"/>
      <c r="V1092" s="2"/>
      <c r="W1092" s="2"/>
      <c r="X1092" s="9"/>
      <c r="Y1092" s="9"/>
      <c r="Z1092" s="9"/>
      <c r="AA1092" s="9"/>
      <c r="AB1092" s="9"/>
      <c r="AC1092" s="2"/>
      <c r="AD1092" s="9"/>
      <c r="AE1092" s="9"/>
      <c r="AF1092" s="2"/>
      <c r="AG1092" s="9"/>
      <c r="AH1092" s="9"/>
      <c r="AI1092" s="9"/>
      <c r="AJ1092" s="9"/>
      <c r="AK1092" s="9"/>
      <c r="AL1092" s="9"/>
      <c r="AM1092" s="15"/>
      <c r="AN1092" s="9"/>
      <c r="AO1092" s="9"/>
      <c r="AP1092" s="9"/>
      <c r="AQ1092" s="2"/>
      <c r="AR1092" s="2"/>
      <c r="AS1092" s="2"/>
      <c r="AT1092" s="2"/>
      <c r="AU1092" s="2"/>
      <c r="AV1092" s="2"/>
      <c r="AW1092" s="2"/>
      <c r="AX1092" s="9"/>
      <c r="AY1092" s="2"/>
      <c r="AZ1092" s="2"/>
      <c r="BA1092" s="2"/>
      <c r="BB1092" s="9"/>
      <c r="BC1092" s="19"/>
      <c r="BD1092" s="2"/>
      <c r="BE1092" s="2"/>
      <c r="BF1092" s="19"/>
      <c r="BG1092" s="19"/>
      <c r="BH1092" s="19"/>
      <c r="BI1092" s="19"/>
      <c r="BJ1092" s="19"/>
      <c r="BK1092" s="19"/>
      <c r="BL1092" s="19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>
        <v>61.269425813839362</v>
      </c>
      <c r="BW1092" s="9">
        <v>4.7110982726423902</v>
      </c>
      <c r="BX1092" s="2"/>
      <c r="BY1092" s="2"/>
      <c r="BZ1092" s="9"/>
      <c r="CA1092" s="2"/>
      <c r="CB1092" s="2"/>
      <c r="CC1092" s="2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</row>
    <row r="1093" spans="1:152" hidden="1" x14ac:dyDescent="0.45">
      <c r="A1093" t="s">
        <v>140</v>
      </c>
      <c r="C1093" s="1">
        <v>40324</v>
      </c>
      <c r="D1093" s="2"/>
      <c r="E1093" s="1"/>
      <c r="F1093" s="6"/>
      <c r="G1093" s="2">
        <v>139</v>
      </c>
      <c r="H1093" t="s">
        <v>106</v>
      </c>
      <c r="I1093" s="19">
        <v>8.1</v>
      </c>
      <c r="J1093">
        <v>750</v>
      </c>
      <c r="K1093" s="2">
        <f t="shared" si="15"/>
        <v>164.6090534979424</v>
      </c>
      <c r="L1093" s="2"/>
      <c r="M1093" s="9"/>
      <c r="N1093" s="9"/>
      <c r="O1093" s="9"/>
      <c r="P1093" s="9"/>
      <c r="Q1093" s="2"/>
      <c r="R1093" s="2"/>
      <c r="S1093" s="2"/>
      <c r="T1093" s="2"/>
      <c r="U1093" s="2"/>
      <c r="V1093" s="2"/>
      <c r="W1093" s="2"/>
      <c r="X1093" s="9"/>
      <c r="Y1093" s="9"/>
      <c r="Z1093" s="9"/>
      <c r="AA1093" s="9"/>
      <c r="AB1093" s="9"/>
      <c r="AC1093" s="2">
        <v>475.59318075250195</v>
      </c>
      <c r="AD1093" s="9"/>
      <c r="AE1093" s="9"/>
      <c r="AF1093" s="2">
        <v>178.80167094575904</v>
      </c>
      <c r="AG1093" s="9">
        <v>2.9622534477393661</v>
      </c>
      <c r="AH1093" s="9"/>
      <c r="AI1093" s="9"/>
      <c r="AJ1093" s="9"/>
      <c r="AK1093" s="9"/>
      <c r="AL1093" s="9"/>
      <c r="AM1093" s="15">
        <f>AG1093/AF1093</f>
        <v>1.6567258192111581E-2</v>
      </c>
      <c r="AN1093" s="9"/>
      <c r="AO1093" s="9"/>
      <c r="AP1093" s="9"/>
      <c r="AQ1093" s="2">
        <v>0</v>
      </c>
      <c r="AR1093" s="2"/>
      <c r="AS1093" s="2">
        <v>201.17192624646174</v>
      </c>
      <c r="AT1093" s="2"/>
      <c r="AU1093" s="2">
        <v>10.410148279918046</v>
      </c>
      <c r="AV1093" s="2">
        <v>373.19504471764355</v>
      </c>
      <c r="AW1093" s="2">
        <v>584.77711924402342</v>
      </c>
      <c r="AX1093" s="9"/>
      <c r="AY1093" s="2"/>
      <c r="AZ1093" s="2">
        <f>AC1093+AF1093+AW1093</f>
        <v>1239.1719709422844</v>
      </c>
      <c r="BA1093" s="2"/>
      <c r="BB1093" s="9">
        <f>AW1093/AZ1093</f>
        <v>0.47190957587537297</v>
      </c>
      <c r="BC1093" s="19"/>
      <c r="BD1093" s="2"/>
      <c r="BE1093" s="2"/>
      <c r="BF1093" s="19"/>
      <c r="BG1093" s="19"/>
      <c r="BH1093" s="19"/>
      <c r="BI1093" s="19"/>
      <c r="BJ1093" s="9">
        <f>AC1093/AZ1093</f>
        <v>0.38379917550172959</v>
      </c>
      <c r="BK1093" s="9">
        <f>AF1093/AZ1093</f>
        <v>0.14429124862289747</v>
      </c>
      <c r="BL1093" s="9">
        <f>AW1093/AZ1093</f>
        <v>0.47190957587537297</v>
      </c>
      <c r="BM1093" s="2">
        <v>117.74639723210754</v>
      </c>
      <c r="BN1093" s="2">
        <v>0</v>
      </c>
      <c r="BO1093" s="2">
        <v>39.845049412135111</v>
      </c>
      <c r="BP1093" s="2">
        <v>75.612803577195351</v>
      </c>
      <c r="BQ1093" s="2"/>
      <c r="BR1093" s="2"/>
      <c r="BS1093" s="2"/>
      <c r="BT1093" s="2"/>
      <c r="BU1093" s="2">
        <v>2.2885442427770832</v>
      </c>
      <c r="BV1093" s="2"/>
      <c r="BW1093" s="9"/>
      <c r="BX1093" s="2"/>
      <c r="BY1093" s="2"/>
      <c r="BZ1093" s="9"/>
      <c r="CA1093" s="2"/>
      <c r="CB1093" s="2"/>
      <c r="CC1093" s="2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</row>
    <row r="1094" spans="1:152" hidden="1" x14ac:dyDescent="0.45">
      <c r="A1094" t="s">
        <v>140</v>
      </c>
      <c r="C1094" s="1">
        <v>40357</v>
      </c>
      <c r="D1094" s="2">
        <v>10</v>
      </c>
      <c r="E1094" s="1" t="s">
        <v>97</v>
      </c>
      <c r="F1094" t="s">
        <v>16</v>
      </c>
      <c r="G1094" s="2">
        <v>172</v>
      </c>
      <c r="H1094" t="s">
        <v>106</v>
      </c>
      <c r="I1094" s="19">
        <v>8.1</v>
      </c>
      <c r="J1094">
        <v>750</v>
      </c>
      <c r="K1094" s="2">
        <f t="shared" si="15"/>
        <v>164.6090534979424</v>
      </c>
      <c r="L1094" s="2"/>
      <c r="M1094" s="9"/>
      <c r="N1094" s="9"/>
      <c r="O1094" s="9"/>
      <c r="P1094" s="9"/>
      <c r="Q1094" s="2"/>
      <c r="R1094" s="2"/>
      <c r="S1094" s="2"/>
      <c r="T1094" s="2"/>
      <c r="U1094" s="2"/>
      <c r="V1094" s="2"/>
      <c r="W1094" s="2"/>
      <c r="X1094" s="9"/>
      <c r="Y1094" s="9"/>
      <c r="Z1094" s="9"/>
      <c r="AA1094" s="9"/>
      <c r="AB1094" s="9"/>
      <c r="AC1094" s="2"/>
      <c r="AD1094" s="9"/>
      <c r="AE1094" s="9"/>
      <c r="AF1094" s="2"/>
      <c r="AG1094" s="9"/>
      <c r="AH1094" s="9"/>
      <c r="AI1094" s="9"/>
      <c r="AJ1094" s="9"/>
      <c r="AK1094" s="9"/>
      <c r="AL1094" s="9"/>
      <c r="AM1094" s="15"/>
      <c r="AN1094" s="9"/>
      <c r="AO1094" s="9"/>
      <c r="AP1094" s="9"/>
      <c r="AQ1094" s="2"/>
      <c r="AR1094" s="2"/>
      <c r="AS1094" s="2"/>
      <c r="AT1094" s="2"/>
      <c r="AU1094" s="2"/>
      <c r="AV1094" s="2">
        <v>517.0241111111111</v>
      </c>
      <c r="AW1094" s="2"/>
      <c r="AX1094" s="9"/>
      <c r="AY1094" s="2"/>
      <c r="AZ1094" s="2"/>
      <c r="BA1094" s="2"/>
      <c r="BB1094" s="9"/>
      <c r="BC1094" s="19">
        <v>35.602571532776302</v>
      </c>
      <c r="BD1094" s="2">
        <v>184.07387900003414</v>
      </c>
      <c r="BE1094" s="2"/>
      <c r="BF1094" s="19">
        <v>8.1089814537459972</v>
      </c>
      <c r="BG1094" s="19"/>
      <c r="BH1094" s="19"/>
      <c r="BI1094" s="19"/>
      <c r="BJ1094" s="19"/>
      <c r="BK1094" s="19"/>
      <c r="BL1094" s="19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>
        <v>100</v>
      </c>
      <c r="BW1094" s="9">
        <v>4.6618134372578508</v>
      </c>
      <c r="BX1094" s="2"/>
      <c r="BY1094" s="2"/>
      <c r="BZ1094" s="9"/>
      <c r="CA1094" s="2"/>
      <c r="CB1094" s="2"/>
      <c r="CC1094" s="2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</row>
    <row r="1095" spans="1:152" hidden="1" x14ac:dyDescent="0.45">
      <c r="A1095" t="s">
        <v>148</v>
      </c>
      <c r="C1095" s="1">
        <v>40530</v>
      </c>
      <c r="D1095" s="2">
        <v>1</v>
      </c>
      <c r="E1095" s="1" t="s">
        <v>198</v>
      </c>
      <c r="F1095" t="s">
        <v>10</v>
      </c>
      <c r="G1095">
        <v>0</v>
      </c>
      <c r="H1095" t="s">
        <v>104</v>
      </c>
      <c r="I1095" s="19">
        <v>8</v>
      </c>
      <c r="J1095">
        <v>750</v>
      </c>
      <c r="K1095" s="2">
        <f t="shared" si="15"/>
        <v>166.66666666666666</v>
      </c>
      <c r="L1095" s="2"/>
      <c r="M1095" s="9"/>
      <c r="N1095" s="9"/>
      <c r="O1095" s="9"/>
      <c r="P1095" s="9"/>
      <c r="Q1095" s="2"/>
      <c r="R1095" s="2"/>
      <c r="S1095" s="2"/>
      <c r="T1095" s="2"/>
      <c r="U1095" s="2"/>
      <c r="V1095" s="2"/>
      <c r="W1095" s="2"/>
      <c r="X1095" s="9"/>
      <c r="Y1095" s="9"/>
      <c r="Z1095" s="9"/>
      <c r="AA1095" s="9"/>
      <c r="AB1095" s="9"/>
      <c r="AC1095" s="2"/>
      <c r="AD1095" s="9"/>
      <c r="AE1095" s="9"/>
      <c r="AF1095" s="2"/>
      <c r="AG1095" s="9"/>
      <c r="AH1095" s="9"/>
      <c r="AI1095" s="9"/>
      <c r="AJ1095" s="9"/>
      <c r="AK1095" s="9"/>
      <c r="AL1095" s="9"/>
      <c r="AM1095" s="15"/>
      <c r="AN1095" s="9"/>
      <c r="AO1095" s="9"/>
      <c r="AP1095" s="9"/>
      <c r="AQ1095" s="2">
        <v>0</v>
      </c>
      <c r="AR1095" s="2"/>
      <c r="AS1095" s="2">
        <v>0</v>
      </c>
      <c r="AT1095" s="2"/>
      <c r="AU1095" s="2">
        <v>0</v>
      </c>
      <c r="AV1095" s="2">
        <v>0</v>
      </c>
      <c r="AW1095" s="2"/>
      <c r="AX1095" s="9"/>
      <c r="AY1095" s="2"/>
      <c r="AZ1095" s="2"/>
      <c r="BA1095" s="2"/>
      <c r="BB1095" s="9"/>
      <c r="BC1095" s="19"/>
      <c r="BD1095" s="2"/>
      <c r="BE1095" s="2"/>
      <c r="BF1095" s="19"/>
      <c r="BG1095" s="19"/>
      <c r="BH1095" s="19"/>
      <c r="BI1095" s="19"/>
      <c r="BJ1095" s="19"/>
      <c r="BK1095" s="19"/>
      <c r="BL1095" s="19"/>
      <c r="BM1095" s="2">
        <v>0</v>
      </c>
      <c r="BN1095" s="2">
        <v>0</v>
      </c>
      <c r="BO1095" s="2">
        <v>0</v>
      </c>
      <c r="BP1095" s="2">
        <v>0</v>
      </c>
      <c r="BQ1095" s="2"/>
      <c r="BR1095" s="2"/>
      <c r="BS1095" s="2"/>
      <c r="BT1095" s="2"/>
      <c r="BU1095" s="2">
        <v>0</v>
      </c>
      <c r="BV1095" s="2"/>
      <c r="BW1095" s="9"/>
      <c r="BX1095" s="2"/>
      <c r="BY1095" s="2"/>
      <c r="BZ1095" s="9"/>
      <c r="CA1095" s="2"/>
      <c r="CB1095" s="2"/>
      <c r="CC1095" s="2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</row>
    <row r="1096" spans="1:152" hidden="1" x14ac:dyDescent="0.45">
      <c r="A1096" t="s">
        <v>148</v>
      </c>
      <c r="C1096" s="1">
        <v>40556</v>
      </c>
      <c r="D1096" s="2">
        <v>4</v>
      </c>
      <c r="E1096" t="s">
        <v>199</v>
      </c>
      <c r="F1096" t="s">
        <v>12</v>
      </c>
      <c r="G1096">
        <v>26</v>
      </c>
      <c r="H1096" t="s">
        <v>104</v>
      </c>
      <c r="I1096" s="19">
        <v>8</v>
      </c>
      <c r="J1096">
        <v>750</v>
      </c>
      <c r="K1096" s="2">
        <f t="shared" si="15"/>
        <v>166.66666666666666</v>
      </c>
      <c r="L1096" s="2"/>
      <c r="M1096" s="9"/>
      <c r="N1096" s="9"/>
      <c r="O1096" s="9"/>
      <c r="P1096" s="9"/>
      <c r="Q1096" s="2"/>
      <c r="R1096" s="2">
        <v>26</v>
      </c>
      <c r="S1096" s="2"/>
      <c r="T1096" s="2"/>
      <c r="U1096" s="2"/>
      <c r="V1096" s="2"/>
      <c r="W1096" s="2"/>
      <c r="X1096" s="9"/>
      <c r="Y1096" s="9"/>
      <c r="Z1096" s="9"/>
      <c r="AA1096" s="9"/>
      <c r="AB1096" s="9"/>
      <c r="AC1096" s="2"/>
      <c r="AD1096" s="9"/>
      <c r="AE1096" s="9"/>
      <c r="AF1096" s="2"/>
      <c r="AG1096" s="9">
        <v>0.16237499999999999</v>
      </c>
      <c r="AH1096" s="9"/>
      <c r="AI1096" s="9"/>
      <c r="AJ1096" s="9"/>
      <c r="AK1096" s="9"/>
      <c r="AL1096" s="9"/>
      <c r="AM1096" s="15"/>
      <c r="AN1096" s="9"/>
      <c r="AO1096" s="9"/>
      <c r="AP1096" s="9"/>
      <c r="AQ1096" s="2">
        <v>0</v>
      </c>
      <c r="AR1096" s="2"/>
      <c r="AS1096" s="2">
        <v>0</v>
      </c>
      <c r="AT1096" s="2"/>
      <c r="AU1096" s="2">
        <v>0</v>
      </c>
      <c r="AV1096" s="2">
        <v>0</v>
      </c>
      <c r="AW1096" s="2"/>
      <c r="AX1096" s="9"/>
      <c r="AY1096" s="2"/>
      <c r="AZ1096" s="2"/>
      <c r="BA1096" s="2"/>
      <c r="BB1096" s="9"/>
      <c r="BC1096" s="19"/>
      <c r="BD1096" s="2"/>
      <c r="BE1096" s="2"/>
      <c r="BF1096" s="19"/>
      <c r="BG1096" s="19"/>
      <c r="BH1096" s="19"/>
      <c r="BI1096" s="19"/>
      <c r="BJ1096" s="19"/>
      <c r="BK1096" s="19"/>
      <c r="BL1096" s="19"/>
      <c r="BM1096" s="2">
        <v>0</v>
      </c>
      <c r="BN1096" s="2">
        <v>0</v>
      </c>
      <c r="BO1096" s="2">
        <v>0</v>
      </c>
      <c r="BP1096" s="2">
        <v>0</v>
      </c>
      <c r="BQ1096" s="2"/>
      <c r="BR1096" s="2"/>
      <c r="BS1096" s="2"/>
      <c r="BT1096" s="2"/>
      <c r="BU1096" s="2">
        <v>0</v>
      </c>
      <c r="BV1096" s="2"/>
      <c r="BW1096" s="9"/>
      <c r="BX1096" s="2"/>
      <c r="BY1096" s="2"/>
      <c r="BZ1096" s="9"/>
      <c r="CA1096" s="2"/>
      <c r="CB1096" s="2"/>
      <c r="CC1096" s="2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</row>
    <row r="1097" spans="1:152" hidden="1" x14ac:dyDescent="0.45">
      <c r="A1097" t="s">
        <v>148</v>
      </c>
      <c r="C1097" s="1">
        <v>40561</v>
      </c>
      <c r="D1097" s="2"/>
      <c r="E1097" s="1"/>
      <c r="G1097">
        <v>31</v>
      </c>
      <c r="H1097" t="s">
        <v>104</v>
      </c>
      <c r="I1097" s="19">
        <v>8</v>
      </c>
      <c r="J1097">
        <v>750</v>
      </c>
      <c r="K1097" s="2">
        <f t="shared" si="15"/>
        <v>166.66666666666666</v>
      </c>
      <c r="L1097" s="2"/>
      <c r="M1097" s="9"/>
      <c r="N1097" s="19">
        <v>6.8</v>
      </c>
      <c r="O1097" s="19"/>
      <c r="P1097" s="19"/>
      <c r="Q1097" s="2"/>
      <c r="R1097" s="2"/>
      <c r="S1097" s="2"/>
      <c r="T1097" s="2"/>
      <c r="U1097" s="2"/>
      <c r="V1097" s="2"/>
      <c r="W1097" s="2"/>
      <c r="X1097" s="9"/>
      <c r="Y1097" s="9"/>
      <c r="Z1097" s="9"/>
      <c r="AA1097" s="9"/>
      <c r="AB1097" s="9"/>
      <c r="AC1097" s="2"/>
      <c r="AD1097" s="9"/>
      <c r="AE1097" s="9"/>
      <c r="AF1097" s="2"/>
      <c r="AG1097" s="9"/>
      <c r="AH1097" s="9"/>
      <c r="AI1097" s="9"/>
      <c r="AJ1097" s="9"/>
      <c r="AK1097" s="9"/>
      <c r="AL1097" s="9"/>
      <c r="AM1097" s="15"/>
      <c r="AN1097" s="9"/>
      <c r="AO1097" s="9"/>
      <c r="AP1097" s="9"/>
      <c r="AQ1097" s="2"/>
      <c r="AR1097" s="2"/>
      <c r="AS1097" s="2"/>
      <c r="AT1097" s="2"/>
      <c r="AU1097" s="2"/>
      <c r="AV1097" s="2"/>
      <c r="AW1097" s="2"/>
      <c r="AX1097" s="9"/>
      <c r="AY1097" s="2"/>
      <c r="AZ1097" s="2"/>
      <c r="BA1097" s="2"/>
      <c r="BB1097" s="9"/>
      <c r="BC1097" s="19"/>
      <c r="BD1097" s="2"/>
      <c r="BE1097" s="2"/>
      <c r="BF1097" s="19"/>
      <c r="BG1097" s="19"/>
      <c r="BH1097" s="19"/>
      <c r="BI1097" s="19"/>
      <c r="BJ1097" s="19"/>
      <c r="BK1097" s="19"/>
      <c r="BL1097" s="19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9"/>
      <c r="BX1097" s="2"/>
      <c r="BY1097" s="2"/>
      <c r="BZ1097" s="9"/>
      <c r="CA1097" s="2"/>
      <c r="CB1097" s="2"/>
      <c r="CC1097" s="2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</row>
    <row r="1098" spans="1:152" hidden="1" x14ac:dyDescent="0.45">
      <c r="A1098" t="s">
        <v>148</v>
      </c>
      <c r="C1098" s="1">
        <v>40568</v>
      </c>
      <c r="D1098" s="2"/>
      <c r="E1098" s="1"/>
      <c r="G1098">
        <v>38</v>
      </c>
      <c r="H1098" t="s">
        <v>104</v>
      </c>
      <c r="I1098" s="19">
        <v>8</v>
      </c>
      <c r="J1098">
        <v>750</v>
      </c>
      <c r="K1098" s="2">
        <f t="shared" si="15"/>
        <v>166.66666666666666</v>
      </c>
      <c r="L1098" s="2"/>
      <c r="M1098" s="9"/>
      <c r="N1098" s="19">
        <v>10.15</v>
      </c>
      <c r="O1098" s="19"/>
      <c r="P1098" s="19"/>
      <c r="Q1098" s="2"/>
      <c r="R1098" s="2"/>
      <c r="S1098" s="2"/>
      <c r="T1098" s="2"/>
      <c r="U1098" s="2"/>
      <c r="V1098" s="2"/>
      <c r="W1098" s="2"/>
      <c r="X1098" s="9"/>
      <c r="Y1098" s="9"/>
      <c r="Z1098" s="9"/>
      <c r="AA1098" s="9"/>
      <c r="AB1098" s="9"/>
      <c r="AC1098" s="2"/>
      <c r="AD1098" s="9"/>
      <c r="AE1098" s="9"/>
      <c r="AF1098" s="2"/>
      <c r="AG1098" s="9"/>
      <c r="AH1098" s="9"/>
      <c r="AI1098" s="9"/>
      <c r="AJ1098" s="9"/>
      <c r="AK1098" s="9"/>
      <c r="AL1098" s="9"/>
      <c r="AM1098" s="15"/>
      <c r="AN1098" s="9"/>
      <c r="AO1098" s="9"/>
      <c r="AP1098" s="9"/>
      <c r="AQ1098" s="2"/>
      <c r="AR1098" s="2"/>
      <c r="AS1098" s="2"/>
      <c r="AT1098" s="2"/>
      <c r="AU1098" s="2"/>
      <c r="AV1098" s="2"/>
      <c r="AW1098" s="2"/>
      <c r="AX1098" s="9"/>
      <c r="AY1098" s="2"/>
      <c r="AZ1098" s="2"/>
      <c r="BA1098" s="2"/>
      <c r="BB1098" s="9"/>
      <c r="BC1098" s="19"/>
      <c r="BD1098" s="2"/>
      <c r="BE1098" s="2"/>
      <c r="BF1098" s="19"/>
      <c r="BG1098" s="19"/>
      <c r="BH1098" s="19"/>
      <c r="BI1098" s="19"/>
      <c r="BJ1098" s="19"/>
      <c r="BK1098" s="19"/>
      <c r="BL1098" s="19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9"/>
      <c r="BX1098" s="2"/>
      <c r="BY1098" s="2"/>
      <c r="BZ1098" s="9"/>
      <c r="CA1098" s="2"/>
      <c r="CB1098" s="2"/>
      <c r="CC1098" s="2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</row>
    <row r="1099" spans="1:152" hidden="1" x14ac:dyDescent="0.45">
      <c r="A1099" t="s">
        <v>148</v>
      </c>
      <c r="C1099" s="1">
        <v>40571</v>
      </c>
      <c r="D1099" s="2"/>
      <c r="E1099" s="1"/>
      <c r="G1099">
        <v>41</v>
      </c>
      <c r="H1099" t="s">
        <v>104</v>
      </c>
      <c r="I1099" s="19">
        <v>8</v>
      </c>
      <c r="J1099">
        <v>750</v>
      </c>
      <c r="K1099" s="2">
        <f t="shared" si="15"/>
        <v>166.66666666666666</v>
      </c>
      <c r="L1099" s="2"/>
      <c r="M1099" s="9"/>
      <c r="N1099" s="9"/>
      <c r="O1099" s="9"/>
      <c r="P1099" s="9"/>
      <c r="Q1099" s="2"/>
      <c r="R1099" s="2"/>
      <c r="S1099" s="2"/>
      <c r="T1099" s="2"/>
      <c r="U1099" s="2"/>
      <c r="V1099" s="2"/>
      <c r="W1099" s="2"/>
      <c r="X1099" s="9"/>
      <c r="Y1099" s="9"/>
      <c r="Z1099" s="9"/>
      <c r="AA1099" s="9"/>
      <c r="AB1099" s="9"/>
      <c r="AC1099" s="2">
        <v>65.399198249883597</v>
      </c>
      <c r="AD1099" s="9"/>
      <c r="AE1099" s="9"/>
      <c r="AF1099" s="2">
        <v>87.475237782851579</v>
      </c>
      <c r="AG1099" s="9">
        <v>0.97672456974445154</v>
      </c>
      <c r="AH1099" s="9"/>
      <c r="AI1099" s="9"/>
      <c r="AJ1099" s="9"/>
      <c r="AK1099" s="9"/>
      <c r="AL1099" s="9"/>
      <c r="AM1099" s="15">
        <f>AG1099/AF1099</f>
        <v>1.1165726375835312E-2</v>
      </c>
      <c r="AN1099" s="9"/>
      <c r="AO1099" s="9"/>
      <c r="AP1099" s="9"/>
      <c r="AQ1099" s="2">
        <v>3.7114268051040833</v>
      </c>
      <c r="AR1099" s="2"/>
      <c r="AS1099" s="2">
        <v>0</v>
      </c>
      <c r="AT1099" s="2"/>
      <c r="AU1099" s="2">
        <v>0</v>
      </c>
      <c r="AV1099" s="2">
        <v>0</v>
      </c>
      <c r="AW1099" s="2"/>
      <c r="AX1099" s="9"/>
      <c r="AY1099" s="2"/>
      <c r="AZ1099" s="2">
        <f>AC1099+AF1099+AW1099</f>
        <v>152.87443603273516</v>
      </c>
      <c r="BA1099" s="2"/>
      <c r="BB1099" s="9">
        <f>AW1099/AZ1099</f>
        <v>0</v>
      </c>
      <c r="BC1099" s="19"/>
      <c r="BD1099" s="2"/>
      <c r="BE1099" s="2"/>
      <c r="BF1099" s="19"/>
      <c r="BG1099" s="19"/>
      <c r="BH1099" s="19"/>
      <c r="BI1099" s="19"/>
      <c r="BJ1099" s="9">
        <f>AC1099/AZ1099</f>
        <v>0.427796824289704</v>
      </c>
      <c r="BK1099" s="9">
        <f>AF1099/AZ1099</f>
        <v>0.57220317571029611</v>
      </c>
      <c r="BL1099" s="9">
        <f>AW1099/AZ1099</f>
        <v>0</v>
      </c>
      <c r="BM1099" s="2">
        <v>17.357263889450678</v>
      </c>
      <c r="BN1099" s="2">
        <v>17.357263889450678</v>
      </c>
      <c r="BO1099" s="2">
        <v>0</v>
      </c>
      <c r="BP1099" s="2">
        <v>0</v>
      </c>
      <c r="BQ1099" s="2"/>
      <c r="BR1099" s="2"/>
      <c r="BS1099" s="2"/>
      <c r="BT1099" s="2"/>
      <c r="BU1099" s="2">
        <v>0</v>
      </c>
      <c r="BV1099" s="2"/>
      <c r="BW1099" s="9"/>
      <c r="BX1099" s="2"/>
      <c r="BY1099" s="2"/>
      <c r="BZ1099" s="9"/>
      <c r="CA1099" s="2"/>
      <c r="CB1099" s="2"/>
      <c r="CC1099" s="2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</row>
    <row r="1100" spans="1:152" hidden="1" x14ac:dyDescent="0.45">
      <c r="A1100" t="s">
        <v>148</v>
      </c>
      <c r="C1100" s="1">
        <v>40574</v>
      </c>
      <c r="D1100" s="2"/>
      <c r="E1100" s="1"/>
      <c r="G1100">
        <v>44</v>
      </c>
      <c r="H1100" t="s">
        <v>104</v>
      </c>
      <c r="I1100" s="19">
        <v>8</v>
      </c>
      <c r="J1100">
        <v>750</v>
      </c>
      <c r="K1100" s="2">
        <f t="shared" si="15"/>
        <v>166.66666666666666</v>
      </c>
      <c r="L1100" s="2"/>
      <c r="M1100" s="9"/>
      <c r="N1100" s="19">
        <v>10.050000000000001</v>
      </c>
      <c r="O1100" s="19"/>
      <c r="P1100" s="19"/>
      <c r="Q1100" s="2"/>
      <c r="R1100" s="2"/>
      <c r="S1100" s="2"/>
      <c r="T1100" s="2"/>
      <c r="U1100" s="2"/>
      <c r="V1100" s="2"/>
      <c r="W1100" s="2"/>
      <c r="X1100" s="9"/>
      <c r="Y1100" s="9"/>
      <c r="Z1100" s="9"/>
      <c r="AA1100" s="9"/>
      <c r="AB1100" s="9"/>
      <c r="AD1100" s="9"/>
      <c r="AE1100" s="9"/>
      <c r="AF1100" s="2"/>
      <c r="AG1100" s="9"/>
      <c r="AH1100" s="9"/>
      <c r="AI1100" s="9"/>
      <c r="AJ1100" s="9"/>
      <c r="AK1100" s="9"/>
      <c r="AL1100" s="9"/>
      <c r="AM1100" s="15"/>
      <c r="AN1100" s="9"/>
      <c r="AO1100" s="9"/>
      <c r="AP1100" s="9"/>
      <c r="AQ1100" s="2"/>
      <c r="AR1100" s="2"/>
      <c r="AS1100" s="2"/>
      <c r="AT1100" s="2"/>
      <c r="AU1100" s="2"/>
      <c r="AV1100" s="2"/>
      <c r="AW1100" s="2"/>
      <c r="AX1100" s="9"/>
      <c r="AY1100" s="2"/>
      <c r="AZ1100" s="2"/>
      <c r="BA1100" s="2"/>
      <c r="BB1100" s="9"/>
      <c r="BC1100" s="19"/>
      <c r="BD1100" s="2"/>
      <c r="BE1100" s="2"/>
      <c r="BF1100" s="19"/>
      <c r="BG1100" s="19"/>
      <c r="BH1100" s="19"/>
      <c r="BI1100" s="19"/>
      <c r="BJ1100" s="19"/>
      <c r="BK1100" s="19"/>
      <c r="BL1100" s="19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9"/>
      <c r="BX1100" s="2"/>
      <c r="BY1100" s="2"/>
      <c r="BZ1100" s="9"/>
      <c r="CA1100" s="2"/>
      <c r="CB1100" s="2"/>
      <c r="CC1100" s="2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</row>
    <row r="1101" spans="1:152" hidden="1" x14ac:dyDescent="0.45">
      <c r="A1101" t="s">
        <v>148</v>
      </c>
      <c r="C1101" s="1">
        <v>40583</v>
      </c>
      <c r="D1101" s="2">
        <v>4</v>
      </c>
      <c r="E1101" t="s">
        <v>195</v>
      </c>
      <c r="F1101" t="s">
        <v>13</v>
      </c>
      <c r="G1101">
        <v>53</v>
      </c>
      <c r="H1101" t="s">
        <v>104</v>
      </c>
      <c r="I1101" s="19">
        <v>8</v>
      </c>
      <c r="J1101">
        <v>750</v>
      </c>
      <c r="K1101" s="2">
        <f t="shared" si="15"/>
        <v>166.66666666666666</v>
      </c>
      <c r="L1101" s="2"/>
      <c r="M1101" s="9"/>
      <c r="N1101" s="19">
        <v>13.5</v>
      </c>
      <c r="O1101" s="19"/>
      <c r="P1101" s="19"/>
      <c r="Q1101" s="2"/>
      <c r="R1101" s="2"/>
      <c r="S1101" s="2">
        <v>53</v>
      </c>
      <c r="T1101" s="2"/>
      <c r="U1101" s="2"/>
      <c r="V1101" s="2"/>
      <c r="W1101" s="2"/>
      <c r="X1101" s="9"/>
      <c r="Y1101" s="9"/>
      <c r="Z1101" s="9"/>
      <c r="AA1101" s="9"/>
      <c r="AB1101" s="9"/>
      <c r="AC1101" s="2">
        <v>107.58371677848308</v>
      </c>
      <c r="AD1101" s="9"/>
      <c r="AE1101" s="9"/>
      <c r="AF1101" s="2">
        <v>112.85657788910957</v>
      </c>
      <c r="AG1101" s="9">
        <v>1.3078062511823092</v>
      </c>
      <c r="AH1101" s="9"/>
      <c r="AI1101" s="9"/>
      <c r="AJ1101" s="9"/>
      <c r="AK1101" s="9"/>
      <c r="AL1101" s="9"/>
      <c r="AM1101" s="15">
        <f>AG1101/AF1101</f>
        <v>1.1588214667179889E-2</v>
      </c>
      <c r="AN1101" s="9"/>
      <c r="AO1101" s="9"/>
      <c r="AP1101" s="9"/>
      <c r="AQ1101" s="2">
        <v>25.445674310914793</v>
      </c>
      <c r="AR1101" s="2"/>
      <c r="AS1101" s="2">
        <v>0</v>
      </c>
      <c r="AT1101" s="2"/>
      <c r="AU1101" s="2">
        <v>0</v>
      </c>
      <c r="AV1101" s="2">
        <v>0</v>
      </c>
      <c r="AW1101" s="2"/>
      <c r="AX1101" s="9"/>
      <c r="AY1101" s="2"/>
      <c r="AZ1101" s="2">
        <f>AC1101+AF1101+AW1101</f>
        <v>220.44029466759264</v>
      </c>
      <c r="BA1101" s="2"/>
      <c r="BB1101" s="9">
        <f>AW1101/AZ1101</f>
        <v>0</v>
      </c>
      <c r="BC1101" s="19"/>
      <c r="BD1101" s="2"/>
      <c r="BE1101" s="2"/>
      <c r="BF1101" s="19"/>
      <c r="BG1101" s="19"/>
      <c r="BH1101" s="19"/>
      <c r="BI1101" s="19"/>
      <c r="BJ1101" s="9">
        <f>AC1101/AZ1101</f>
        <v>0.48804016044666981</v>
      </c>
      <c r="BK1101" s="9">
        <f>AF1101/AZ1101</f>
        <v>0.51195983955333024</v>
      </c>
      <c r="BL1101" s="9">
        <f>AW1101/AZ1101</f>
        <v>0</v>
      </c>
      <c r="BM1101" s="2">
        <v>57.454717074824124</v>
      </c>
      <c r="BN1101" s="2">
        <v>57.454717074824124</v>
      </c>
      <c r="BO1101" s="2">
        <v>0</v>
      </c>
      <c r="BP1101" s="2">
        <v>0</v>
      </c>
      <c r="BQ1101" s="2"/>
      <c r="BR1101" s="2"/>
      <c r="BS1101" s="2"/>
      <c r="BT1101" s="2"/>
      <c r="BU1101" s="2">
        <v>0</v>
      </c>
      <c r="BV1101" s="2"/>
      <c r="BW1101" s="9"/>
      <c r="BX1101" s="2"/>
      <c r="BY1101" s="2"/>
      <c r="BZ1101" s="9"/>
      <c r="CA1101" s="2"/>
      <c r="CB1101" s="2"/>
      <c r="CC1101" s="2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</row>
    <row r="1102" spans="1:152" hidden="1" x14ac:dyDescent="0.45">
      <c r="A1102" t="s">
        <v>148</v>
      </c>
      <c r="C1102" s="1">
        <v>40596</v>
      </c>
      <c r="D1102" s="2"/>
      <c r="E1102" s="1"/>
      <c r="G1102">
        <v>66</v>
      </c>
      <c r="H1102" t="s">
        <v>104</v>
      </c>
      <c r="I1102" s="19">
        <v>8</v>
      </c>
      <c r="J1102">
        <v>750</v>
      </c>
      <c r="K1102" s="2">
        <f t="shared" si="15"/>
        <v>166.66666666666666</v>
      </c>
      <c r="L1102" s="2"/>
      <c r="M1102" s="9"/>
      <c r="N1102" s="19">
        <v>17.2</v>
      </c>
      <c r="O1102" s="19"/>
      <c r="P1102" s="19"/>
      <c r="Q1102" s="2"/>
      <c r="R1102" s="2"/>
      <c r="S1102" s="2"/>
      <c r="T1102" s="2"/>
      <c r="U1102" s="2"/>
      <c r="V1102" s="2"/>
      <c r="W1102" s="2"/>
      <c r="X1102" s="9"/>
      <c r="Y1102" s="9"/>
      <c r="Z1102" s="9"/>
      <c r="AA1102" s="9"/>
      <c r="AB1102" s="9"/>
      <c r="AD1102" s="9"/>
      <c r="AE1102" s="9"/>
      <c r="AF1102" s="2"/>
      <c r="AG1102" s="9"/>
      <c r="AH1102" s="9"/>
      <c r="AI1102" s="9"/>
      <c r="AJ1102" s="9"/>
      <c r="AK1102" s="9"/>
      <c r="AL1102" s="9"/>
      <c r="AM1102" s="15"/>
      <c r="AN1102" s="9"/>
      <c r="AO1102" s="9"/>
      <c r="AP1102" s="9"/>
      <c r="AQ1102" s="2"/>
      <c r="AR1102" s="2"/>
      <c r="AS1102" s="2"/>
      <c r="AT1102" s="2"/>
      <c r="AU1102" s="2"/>
      <c r="AV1102" s="2"/>
      <c r="AW1102" s="2"/>
      <c r="AX1102" s="9"/>
      <c r="AY1102" s="2"/>
      <c r="AZ1102" s="2"/>
      <c r="BA1102" s="2"/>
      <c r="BB1102" s="9"/>
      <c r="BC1102" s="19"/>
      <c r="BD1102" s="2"/>
      <c r="BE1102" s="2"/>
      <c r="BF1102" s="19"/>
      <c r="BG1102" s="19"/>
      <c r="BH1102" s="19"/>
      <c r="BI1102" s="19"/>
      <c r="BJ1102" s="19"/>
      <c r="BK1102" s="19"/>
      <c r="BL1102" s="19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9"/>
      <c r="BX1102" s="2"/>
      <c r="BY1102" s="2"/>
      <c r="BZ1102" s="9"/>
      <c r="CA1102" s="2"/>
      <c r="CB1102" s="2"/>
      <c r="CC1102" s="2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</row>
    <row r="1103" spans="1:152" hidden="1" x14ac:dyDescent="0.45">
      <c r="A1103" t="s">
        <v>148</v>
      </c>
      <c r="C1103" s="1">
        <v>40597</v>
      </c>
      <c r="D1103" s="2"/>
      <c r="E1103" s="1"/>
      <c r="G1103">
        <v>67</v>
      </c>
      <c r="H1103" t="s">
        <v>104</v>
      </c>
      <c r="I1103" s="19">
        <v>8</v>
      </c>
      <c r="J1103">
        <v>750</v>
      </c>
      <c r="K1103" s="2">
        <f t="shared" si="15"/>
        <v>166.66666666666666</v>
      </c>
      <c r="L1103" s="2"/>
      <c r="M1103" s="9"/>
      <c r="N1103" s="9"/>
      <c r="O1103" s="9"/>
      <c r="P1103" s="9"/>
      <c r="Q1103" s="2"/>
      <c r="R1103" s="2"/>
      <c r="S1103" s="2"/>
      <c r="T1103" s="2"/>
      <c r="U1103" s="2"/>
      <c r="V1103" s="2"/>
      <c r="W1103" s="2"/>
      <c r="X1103" s="9"/>
      <c r="Y1103" s="9"/>
      <c r="Z1103" s="9"/>
      <c r="AA1103" s="9"/>
      <c r="AB1103" s="9"/>
      <c r="AC1103" s="2">
        <v>194.29102139330843</v>
      </c>
      <c r="AD1103" s="9"/>
      <c r="AE1103" s="9"/>
      <c r="AF1103" s="2">
        <v>193.6950952830943</v>
      </c>
      <c r="AG1103" s="9">
        <v>2.6987379505641047</v>
      </c>
      <c r="AH1103" s="9"/>
      <c r="AI1103" s="9"/>
      <c r="AJ1103" s="9"/>
      <c r="AK1103" s="9"/>
      <c r="AL1103" s="9"/>
      <c r="AM1103" s="15">
        <f>AG1103/AF1103</f>
        <v>1.3932918366465475E-2</v>
      </c>
      <c r="AN1103" s="9"/>
      <c r="AO1103" s="9"/>
      <c r="AP1103" s="9"/>
      <c r="AQ1103" s="2">
        <v>33.965877297920315</v>
      </c>
      <c r="AR1103" s="2"/>
      <c r="AS1103" s="2">
        <v>49.206902000088789</v>
      </c>
      <c r="AT1103" s="2"/>
      <c r="AU1103" s="2">
        <v>0</v>
      </c>
      <c r="AV1103" s="2">
        <v>0</v>
      </c>
      <c r="AW1103" s="2"/>
      <c r="AX1103" s="9"/>
      <c r="AY1103" s="2"/>
      <c r="AZ1103" s="2">
        <f>AC1103+AF1103+AW1103</f>
        <v>387.98611667640273</v>
      </c>
      <c r="BA1103" s="2"/>
      <c r="BB1103" s="9">
        <f>AW1103/AZ1103</f>
        <v>0</v>
      </c>
      <c r="BC1103" s="19"/>
      <c r="BD1103" s="2"/>
      <c r="BE1103" s="2"/>
      <c r="BF1103" s="19"/>
      <c r="BG1103" s="19"/>
      <c r="BH1103" s="19"/>
      <c r="BI1103" s="19"/>
      <c r="BJ1103" s="9">
        <f>AC1103/AZ1103</f>
        <v>0.50076797349776192</v>
      </c>
      <c r="BK1103" s="9">
        <f>AF1103/AZ1103</f>
        <v>0.49923202650223802</v>
      </c>
      <c r="BL1103" s="9">
        <f>AW1103/AZ1103</f>
        <v>0</v>
      </c>
      <c r="BM1103" s="2">
        <v>161.32779575111465</v>
      </c>
      <c r="BN1103" s="2">
        <v>71.389303411094687</v>
      </c>
      <c r="BO1103" s="2">
        <v>89.938492340019948</v>
      </c>
      <c r="BP1103" s="2">
        <v>0</v>
      </c>
      <c r="BQ1103" s="2"/>
      <c r="BR1103" s="2"/>
      <c r="BS1103" s="2"/>
      <c r="BT1103" s="2"/>
      <c r="BU1103" s="2">
        <v>0</v>
      </c>
      <c r="BV1103" s="2"/>
      <c r="BW1103" s="9"/>
      <c r="BX1103" s="2"/>
      <c r="BY1103" s="2"/>
      <c r="BZ1103" s="9"/>
      <c r="CA1103" s="2"/>
      <c r="CB1103" s="2"/>
      <c r="CC1103" s="2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</row>
    <row r="1104" spans="1:152" hidden="1" x14ac:dyDescent="0.45">
      <c r="A1104" t="s">
        <v>148</v>
      </c>
      <c r="C1104" s="1">
        <v>40610</v>
      </c>
      <c r="D1104" s="2"/>
      <c r="E1104" s="1"/>
      <c r="G1104">
        <v>80</v>
      </c>
      <c r="H1104" t="s">
        <v>104</v>
      </c>
      <c r="I1104" s="19">
        <v>8</v>
      </c>
      <c r="J1104">
        <v>750</v>
      </c>
      <c r="K1104" s="2">
        <f t="shared" si="15"/>
        <v>166.66666666666666</v>
      </c>
      <c r="L1104" s="2"/>
      <c r="M1104" s="9"/>
      <c r="N1104" s="19">
        <v>19.3</v>
      </c>
      <c r="O1104" s="19"/>
      <c r="P1104" s="19"/>
      <c r="Q1104" s="2"/>
      <c r="R1104" s="2"/>
      <c r="S1104" s="2"/>
      <c r="T1104" s="2"/>
      <c r="U1104" s="2"/>
      <c r="V1104" s="2"/>
      <c r="W1104" s="2"/>
      <c r="X1104" s="9"/>
      <c r="Y1104" s="9"/>
      <c r="Z1104" s="9"/>
      <c r="AA1104" s="9"/>
      <c r="AB1104" s="9"/>
      <c r="AD1104" s="9"/>
      <c r="AE1104" s="9"/>
      <c r="AF1104" s="2"/>
      <c r="AG1104" s="9"/>
      <c r="AH1104" s="9"/>
      <c r="AI1104" s="9"/>
      <c r="AJ1104" s="9"/>
      <c r="AK1104" s="9"/>
      <c r="AL1104" s="9"/>
      <c r="AM1104" s="15"/>
      <c r="AN1104" s="9"/>
      <c r="AO1104" s="9"/>
      <c r="AP1104" s="9"/>
      <c r="AQ1104" s="2"/>
      <c r="AR1104" s="2"/>
      <c r="AS1104" s="2"/>
      <c r="AT1104" s="2"/>
      <c r="AU1104" s="2"/>
      <c r="AV1104" s="2"/>
      <c r="AW1104" s="2"/>
      <c r="AX1104" s="9"/>
      <c r="AY1104" s="2"/>
      <c r="AZ1104" s="2"/>
      <c r="BA1104" s="2"/>
      <c r="BB1104" s="9"/>
      <c r="BC1104" s="19"/>
      <c r="BD1104" s="2"/>
      <c r="BE1104" s="2"/>
      <c r="BF1104" s="19"/>
      <c r="BG1104" s="19"/>
      <c r="BH1104" s="19"/>
      <c r="BI1104" s="19"/>
      <c r="BJ1104" s="19"/>
      <c r="BK1104" s="19"/>
      <c r="BL1104" s="19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9"/>
      <c r="BX1104" s="2"/>
      <c r="BY1104" s="2"/>
      <c r="BZ1104" s="9"/>
      <c r="CA1104" s="2"/>
      <c r="CB1104" s="2"/>
      <c r="CC1104" s="2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</row>
    <row r="1105" spans="1:152" hidden="1" x14ac:dyDescent="0.45">
      <c r="A1105" t="s">
        <v>148</v>
      </c>
      <c r="C1105" s="1">
        <v>40616</v>
      </c>
      <c r="D1105" s="2">
        <v>6</v>
      </c>
      <c r="E1105" s="1" t="s">
        <v>229</v>
      </c>
      <c r="F1105" t="s">
        <v>78</v>
      </c>
      <c r="G1105">
        <v>86</v>
      </c>
      <c r="H1105" t="s">
        <v>104</v>
      </c>
      <c r="I1105" s="19">
        <v>8</v>
      </c>
      <c r="J1105">
        <v>750</v>
      </c>
      <c r="K1105" s="2">
        <f t="shared" si="15"/>
        <v>166.66666666666666</v>
      </c>
      <c r="L1105" s="2"/>
      <c r="M1105" s="9"/>
      <c r="N1105" s="9"/>
      <c r="O1105" s="9"/>
      <c r="P1105" s="9"/>
      <c r="Q1105" s="2"/>
      <c r="R1105" s="2"/>
      <c r="S1105" s="2"/>
      <c r="T1105" s="2"/>
      <c r="U1105" s="2"/>
      <c r="V1105" s="2"/>
      <c r="W1105" s="2"/>
      <c r="X1105" s="9"/>
      <c r="Y1105" s="9"/>
      <c r="Z1105" s="9"/>
      <c r="AA1105" s="9"/>
      <c r="AB1105" s="9"/>
      <c r="AC1105" s="2">
        <v>390.60825457750474</v>
      </c>
      <c r="AD1105" s="9"/>
      <c r="AE1105" s="9"/>
      <c r="AF1105" s="2">
        <v>312.95973330528881</v>
      </c>
      <c r="AG1105" s="9">
        <v>3.7271195080940482</v>
      </c>
      <c r="AH1105" s="9"/>
      <c r="AI1105" s="9"/>
      <c r="AJ1105" s="9"/>
      <c r="AK1105" s="9"/>
      <c r="AL1105" s="9"/>
      <c r="AM1105" s="15">
        <f>AG1105/AF1105</f>
        <v>1.1909262155646982E-2</v>
      </c>
      <c r="AN1105" s="9"/>
      <c r="AO1105" s="9"/>
      <c r="AP1105" s="9"/>
      <c r="AQ1105" s="2">
        <v>30.533498656120845</v>
      </c>
      <c r="AR1105" s="2"/>
      <c r="AS1105" s="2">
        <v>398.76430038237646</v>
      </c>
      <c r="AT1105" s="2"/>
      <c r="AU1105" s="2">
        <v>0</v>
      </c>
      <c r="AV1105" s="2">
        <v>0</v>
      </c>
      <c r="AW1105" s="2"/>
      <c r="AX1105" s="9"/>
      <c r="AY1105" s="2"/>
      <c r="AZ1105" s="2">
        <f>AC1105+AF1105+AW1105</f>
        <v>703.56798788279355</v>
      </c>
      <c r="BA1105" s="2"/>
      <c r="BB1105" s="9">
        <f>AW1105/AZ1105</f>
        <v>0</v>
      </c>
      <c r="BC1105" s="19"/>
      <c r="BD1105" s="2"/>
      <c r="BE1105" s="2"/>
      <c r="BF1105" s="19"/>
      <c r="BG1105" s="19"/>
      <c r="BH1105" s="19"/>
      <c r="BI1105" s="19"/>
      <c r="BJ1105" s="9">
        <f>AC1105/AZ1105</f>
        <v>0.55518196010159526</v>
      </c>
      <c r="BK1105" s="9">
        <f>AF1105/AZ1105</f>
        <v>0.44481803989840474</v>
      </c>
      <c r="BL1105" s="9">
        <f>AW1105/AZ1105</f>
        <v>0</v>
      </c>
      <c r="BM1105" s="2">
        <v>175.64982153856457</v>
      </c>
      <c r="BN1105" s="2">
        <v>12.051797175879329</v>
      </c>
      <c r="BO1105" s="2">
        <v>163.59802436268524</v>
      </c>
      <c r="BP1105" s="2">
        <v>0</v>
      </c>
      <c r="BQ1105" s="2"/>
      <c r="BR1105" s="2"/>
      <c r="BS1105" s="2"/>
      <c r="BT1105" s="2"/>
      <c r="BU1105" s="2">
        <v>0</v>
      </c>
      <c r="BV1105" s="2"/>
      <c r="BW1105" s="9"/>
      <c r="BX1105" s="2"/>
      <c r="BY1105" s="2"/>
      <c r="BZ1105" s="9"/>
      <c r="CA1105" s="2"/>
      <c r="CB1105" s="2"/>
      <c r="CC1105" s="2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</row>
    <row r="1106" spans="1:152" hidden="1" x14ac:dyDescent="0.45">
      <c r="A1106" t="s">
        <v>148</v>
      </c>
      <c r="C1106" s="1">
        <v>40636</v>
      </c>
      <c r="D1106" s="2">
        <v>8</v>
      </c>
      <c r="E1106" t="s">
        <v>197</v>
      </c>
      <c r="F1106" t="s">
        <v>14</v>
      </c>
      <c r="G1106">
        <v>106</v>
      </c>
      <c r="H1106" t="s">
        <v>104</v>
      </c>
      <c r="I1106" s="19">
        <v>8</v>
      </c>
      <c r="J1106">
        <v>750</v>
      </c>
      <c r="K1106" s="2">
        <f t="shared" si="15"/>
        <v>166.66666666666666</v>
      </c>
      <c r="L1106" s="2"/>
      <c r="M1106" s="9"/>
      <c r="N1106" s="9"/>
      <c r="O1106" s="9"/>
      <c r="P1106" s="9"/>
      <c r="Q1106" s="2"/>
      <c r="R1106" s="2"/>
      <c r="S1106" s="2"/>
      <c r="T1106" s="2"/>
      <c r="U1106" s="2">
        <v>106</v>
      </c>
      <c r="V1106" s="2"/>
      <c r="W1106" s="2"/>
      <c r="X1106" s="9"/>
      <c r="Y1106" s="9"/>
      <c r="Z1106" s="9"/>
      <c r="AA1106" s="9"/>
      <c r="AB1106" s="9"/>
      <c r="AD1106" s="9"/>
      <c r="AE1106" s="9"/>
      <c r="AF1106" s="2"/>
      <c r="AG1106" s="9"/>
      <c r="AH1106" s="9"/>
      <c r="AI1106" s="9"/>
      <c r="AJ1106" s="9"/>
      <c r="AK1106" s="9"/>
      <c r="AL1106" s="9"/>
      <c r="AM1106" s="15"/>
      <c r="AN1106" s="9"/>
      <c r="AO1106" s="9"/>
      <c r="AP1106" s="9"/>
      <c r="AQ1106" s="2"/>
      <c r="AR1106" s="2"/>
      <c r="AS1106" s="2"/>
      <c r="AT1106" s="2"/>
      <c r="AU1106" s="2"/>
      <c r="AV1106" s="2"/>
      <c r="AW1106" s="2"/>
      <c r="AX1106" s="9"/>
      <c r="AY1106" s="2"/>
      <c r="AZ1106" s="2"/>
      <c r="BA1106" s="2"/>
      <c r="BB1106" s="9"/>
      <c r="BC1106" s="19"/>
      <c r="BD1106" s="2"/>
      <c r="BE1106" s="2"/>
      <c r="BF1106" s="19"/>
      <c r="BG1106" s="19"/>
      <c r="BH1106" s="19"/>
      <c r="BI1106" s="19"/>
      <c r="BJ1106" s="19"/>
      <c r="BK1106" s="19"/>
      <c r="BL1106" s="19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9"/>
      <c r="BX1106" s="2"/>
      <c r="BY1106" s="2"/>
      <c r="BZ1106" s="9"/>
      <c r="CA1106" s="2"/>
      <c r="CB1106" s="2"/>
      <c r="CC1106" s="2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</row>
    <row r="1107" spans="1:152" hidden="1" x14ac:dyDescent="0.45">
      <c r="A1107" t="s">
        <v>148</v>
      </c>
      <c r="C1107" s="1">
        <v>40639</v>
      </c>
      <c r="D1107" s="2"/>
      <c r="E1107" s="1"/>
      <c r="G1107">
        <v>109</v>
      </c>
      <c r="H1107" t="s">
        <v>104</v>
      </c>
      <c r="I1107" s="19">
        <v>8</v>
      </c>
      <c r="J1107">
        <v>750</v>
      </c>
      <c r="K1107" s="2">
        <f t="shared" si="15"/>
        <v>166.66666666666666</v>
      </c>
      <c r="L1107" s="2"/>
      <c r="M1107" s="9"/>
      <c r="N1107" s="9"/>
      <c r="O1107" s="9"/>
      <c r="P1107" s="9"/>
      <c r="Q1107" s="2"/>
      <c r="R1107" s="2"/>
      <c r="S1107" s="2"/>
      <c r="T1107" s="2"/>
      <c r="U1107" s="2"/>
      <c r="V1107" s="2"/>
      <c r="W1107" s="2"/>
      <c r="X1107" s="9"/>
      <c r="Y1107" s="9"/>
      <c r="Z1107" s="9"/>
      <c r="AA1107" s="9"/>
      <c r="AB1107" s="9"/>
      <c r="AC1107" s="2">
        <v>325.71900022209002</v>
      </c>
      <c r="AD1107" s="9"/>
      <c r="AE1107" s="9"/>
      <c r="AF1107" s="2">
        <v>183.31935027198824</v>
      </c>
      <c r="AG1107" s="9">
        <v>2.5619208339669584</v>
      </c>
      <c r="AH1107" s="9"/>
      <c r="AI1107" s="9"/>
      <c r="AJ1107" s="9"/>
      <c r="AK1107" s="9"/>
      <c r="AL1107" s="9"/>
      <c r="AM1107" s="15">
        <f>AG1107/AF1107</f>
        <v>1.3975179544144543E-2</v>
      </c>
      <c r="AN1107" s="9"/>
      <c r="AO1107" s="9"/>
      <c r="AP1107" s="9"/>
      <c r="AQ1107" s="2">
        <v>0</v>
      </c>
      <c r="AR1107" s="2"/>
      <c r="AS1107" s="2">
        <v>579.28008193794517</v>
      </c>
      <c r="AT1107" s="2"/>
      <c r="AU1107" s="2">
        <v>62.159025788329394</v>
      </c>
      <c r="AV1107" s="2">
        <v>36.491722440412133</v>
      </c>
      <c r="AW1107" s="2"/>
      <c r="AX1107" s="9"/>
      <c r="AY1107" s="2"/>
      <c r="AZ1107" s="2">
        <f>AC1107+AF1107+AW1107</f>
        <v>509.03835049407826</v>
      </c>
      <c r="BA1107" s="2"/>
      <c r="BB1107" s="9">
        <f>AW1107/AZ1107</f>
        <v>0</v>
      </c>
      <c r="BC1107" s="19"/>
      <c r="BD1107" s="2"/>
      <c r="BE1107" s="2"/>
      <c r="BF1107" s="19"/>
      <c r="BG1107" s="19"/>
      <c r="BH1107" s="19"/>
      <c r="BI1107" s="19"/>
      <c r="BJ1107" s="9">
        <f>AC1107/AZ1107</f>
        <v>0.6398712393790047</v>
      </c>
      <c r="BK1107" s="9">
        <f>AF1107/AZ1107</f>
        <v>0.36012876062099536</v>
      </c>
      <c r="BL1107" s="9">
        <f>AW1107/AZ1107</f>
        <v>0</v>
      </c>
      <c r="BM1107" s="2">
        <v>151.70883175161532</v>
      </c>
      <c r="BN1107" s="2">
        <v>0</v>
      </c>
      <c r="BO1107" s="2">
        <v>138.28146771517365</v>
      </c>
      <c r="BP1107" s="2">
        <v>5.9109317424647037</v>
      </c>
      <c r="BQ1107" s="2"/>
      <c r="BR1107" s="2"/>
      <c r="BS1107" s="2"/>
      <c r="BT1107" s="2"/>
      <c r="BU1107" s="2">
        <v>7.5164322939769672</v>
      </c>
      <c r="BV1107" s="2"/>
      <c r="BW1107" s="9"/>
      <c r="BX1107" s="2"/>
      <c r="BY1107" s="2"/>
      <c r="BZ1107" s="9"/>
      <c r="CA1107" s="2"/>
      <c r="CB1107" s="2"/>
      <c r="CC1107" s="2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</row>
    <row r="1108" spans="1:152" hidden="1" x14ac:dyDescent="0.45">
      <c r="A1108" t="s">
        <v>148</v>
      </c>
      <c r="C1108" s="1">
        <v>40641</v>
      </c>
      <c r="D1108" s="2"/>
      <c r="E1108" s="1"/>
      <c r="G1108">
        <v>111</v>
      </c>
      <c r="H1108" t="s">
        <v>104</v>
      </c>
      <c r="I1108" s="19">
        <v>8</v>
      </c>
      <c r="J1108">
        <v>750</v>
      </c>
      <c r="K1108" s="2">
        <f t="shared" si="15"/>
        <v>166.66666666666666</v>
      </c>
      <c r="L1108" s="2"/>
      <c r="M1108" s="9"/>
      <c r="N1108" s="19">
        <v>22.55</v>
      </c>
      <c r="O1108" s="19"/>
      <c r="P1108" s="19"/>
      <c r="Q1108" s="2"/>
      <c r="R1108" s="2"/>
      <c r="S1108" s="2"/>
      <c r="T1108" s="2"/>
      <c r="U1108" s="2"/>
      <c r="V1108" s="2"/>
      <c r="W1108" s="2"/>
      <c r="X1108" s="9"/>
      <c r="Y1108" s="9"/>
      <c r="Z1108" s="9"/>
      <c r="AA1108" s="9"/>
      <c r="AB1108" s="9"/>
      <c r="AD1108" s="9"/>
      <c r="AE1108" s="9"/>
      <c r="AF1108" s="2"/>
      <c r="AG1108" s="9"/>
      <c r="AH1108" s="9"/>
      <c r="AI1108" s="9"/>
      <c r="AJ1108" s="9"/>
      <c r="AK1108" s="9"/>
      <c r="AL1108" s="9"/>
      <c r="AM1108" s="15"/>
      <c r="AN1108" s="9"/>
      <c r="AO1108" s="9"/>
      <c r="AP1108" s="9"/>
      <c r="AQ1108" s="2"/>
      <c r="AR1108" s="2"/>
      <c r="AS1108" s="2"/>
      <c r="AT1108" s="2"/>
      <c r="AU1108" s="2"/>
      <c r="AV1108" s="2"/>
      <c r="AW1108" s="2"/>
      <c r="AX1108" s="9"/>
      <c r="AY1108" s="2"/>
      <c r="AZ1108" s="2"/>
      <c r="BA1108" s="2"/>
      <c r="BB1108" s="9"/>
      <c r="BC1108" s="19"/>
      <c r="BD1108" s="2"/>
      <c r="BE1108" s="2"/>
      <c r="BF1108" s="19"/>
      <c r="BG1108" s="19"/>
      <c r="BH1108" s="19"/>
      <c r="BI1108" s="19"/>
      <c r="BJ1108" s="19"/>
      <c r="BK1108" s="19"/>
      <c r="BL1108" s="19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9"/>
      <c r="BX1108" s="2"/>
      <c r="BY1108" s="2"/>
      <c r="BZ1108" s="9"/>
      <c r="CA1108" s="2"/>
      <c r="CB1108" s="2"/>
      <c r="CC1108" s="2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</row>
    <row r="1109" spans="1:152" hidden="1" x14ac:dyDescent="0.45">
      <c r="A1109" t="s">
        <v>148</v>
      </c>
      <c r="C1109" s="1">
        <v>40644</v>
      </c>
      <c r="D1109" s="2"/>
      <c r="E1109" s="1"/>
      <c r="G1109">
        <v>114</v>
      </c>
      <c r="H1109" t="s">
        <v>104</v>
      </c>
      <c r="I1109" s="19">
        <v>8</v>
      </c>
      <c r="J1109">
        <v>750</v>
      </c>
      <c r="K1109" s="2">
        <f t="shared" si="15"/>
        <v>166.66666666666666</v>
      </c>
      <c r="L1109" s="2"/>
      <c r="M1109" s="9"/>
      <c r="N1109" s="9"/>
      <c r="O1109" s="9"/>
      <c r="P1109" s="9"/>
      <c r="Q1109" s="2"/>
      <c r="R1109" s="2"/>
      <c r="S1109" s="2"/>
      <c r="T1109" s="2"/>
      <c r="U1109" s="2"/>
      <c r="V1109" s="2"/>
      <c r="W1109" s="2"/>
      <c r="X1109" s="9"/>
      <c r="Y1109" s="9"/>
      <c r="Z1109" s="9"/>
      <c r="AA1109" s="9"/>
      <c r="AB1109" s="9"/>
      <c r="AC1109" s="2"/>
      <c r="AD1109" s="9"/>
      <c r="AE1109" s="9"/>
      <c r="AF1109" s="2"/>
      <c r="AG1109" s="9"/>
      <c r="AH1109" s="9"/>
      <c r="AI1109" s="9"/>
      <c r="AJ1109" s="9"/>
      <c r="AK1109" s="9"/>
      <c r="AL1109" s="9"/>
      <c r="AM1109" s="15"/>
      <c r="AN1109" s="9"/>
      <c r="AO1109" s="9"/>
      <c r="AP1109" s="9"/>
      <c r="AQ1109" s="2"/>
      <c r="AR1109" s="2"/>
      <c r="AS1109" s="2"/>
      <c r="AT1109" s="2"/>
      <c r="AU1109" s="2"/>
      <c r="AV1109" s="2"/>
      <c r="AW1109" s="2"/>
      <c r="AX1109" s="9"/>
      <c r="AY1109" s="2"/>
      <c r="AZ1109" s="2"/>
      <c r="BA1109" s="2"/>
      <c r="BB1109" s="9"/>
      <c r="BC1109" s="19"/>
      <c r="BD1109" s="2"/>
      <c r="BE1109" s="2"/>
      <c r="BF1109" s="19"/>
      <c r="BG1109" s="19"/>
      <c r="BH1109" s="19"/>
      <c r="BI1109" s="19"/>
      <c r="BJ1109" s="19"/>
      <c r="BK1109" s="19"/>
      <c r="BL1109" s="19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>
        <v>11.050328227571116</v>
      </c>
      <c r="BW1109" s="9">
        <v>4.2554455445544557</v>
      </c>
      <c r="BX1109" s="2"/>
      <c r="BY1109" s="2"/>
      <c r="BZ1109" s="9"/>
      <c r="CA1109" s="2"/>
      <c r="CB1109" s="2"/>
      <c r="CC1109" s="2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</row>
    <row r="1110" spans="1:152" hidden="1" x14ac:dyDescent="0.45">
      <c r="A1110" t="s">
        <v>148</v>
      </c>
      <c r="C1110" s="1">
        <v>40647</v>
      </c>
      <c r="D1110" s="2"/>
      <c r="E1110" s="1"/>
      <c r="G1110">
        <v>117</v>
      </c>
      <c r="H1110" t="s">
        <v>104</v>
      </c>
      <c r="I1110" s="19">
        <v>8</v>
      </c>
      <c r="J1110">
        <v>750</v>
      </c>
      <c r="K1110" s="2">
        <f t="shared" si="15"/>
        <v>166.66666666666666</v>
      </c>
      <c r="L1110" s="2"/>
      <c r="M1110" s="9"/>
      <c r="N1110" s="9"/>
      <c r="O1110" s="9"/>
      <c r="P1110" s="9"/>
      <c r="Q1110" s="2"/>
      <c r="R1110" s="2"/>
      <c r="S1110" s="2"/>
      <c r="T1110" s="2"/>
      <c r="U1110" s="2"/>
      <c r="V1110" s="2"/>
      <c r="W1110" s="2"/>
      <c r="X1110" s="9"/>
      <c r="Y1110" s="9"/>
      <c r="Z1110" s="9"/>
      <c r="AA1110" s="9"/>
      <c r="AB1110" s="9"/>
      <c r="AC1110" s="2"/>
      <c r="AD1110" s="9"/>
      <c r="AE1110" s="9"/>
      <c r="AF1110" s="2"/>
      <c r="AG1110" s="9"/>
      <c r="AH1110" s="9"/>
      <c r="AI1110" s="9"/>
      <c r="AJ1110" s="9"/>
      <c r="AK1110" s="9"/>
      <c r="AL1110" s="9"/>
      <c r="AM1110" s="15"/>
      <c r="AN1110" s="9"/>
      <c r="AO1110" s="9"/>
      <c r="AP1110" s="9"/>
      <c r="AQ1110" s="2"/>
      <c r="AR1110" s="2"/>
      <c r="AS1110" s="2"/>
      <c r="AT1110" s="2"/>
      <c r="AU1110" s="2"/>
      <c r="AV1110" s="2"/>
      <c r="AW1110" s="2"/>
      <c r="AX1110" s="9"/>
      <c r="AY1110" s="2"/>
      <c r="AZ1110" s="2"/>
      <c r="BA1110" s="2"/>
      <c r="BB1110" s="9"/>
      <c r="BC1110" s="19"/>
      <c r="BD1110" s="2"/>
      <c r="BE1110" s="2"/>
      <c r="BF1110" s="19"/>
      <c r="BG1110" s="19"/>
      <c r="BH1110" s="19"/>
      <c r="BI1110" s="19"/>
      <c r="BJ1110" s="19"/>
      <c r="BK1110" s="19"/>
      <c r="BL1110" s="19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>
        <v>16.84901531728665</v>
      </c>
      <c r="BW1110" s="9">
        <v>4.5943396226415096</v>
      </c>
      <c r="BX1110" s="2"/>
      <c r="BY1110" s="2"/>
      <c r="BZ1110" s="9"/>
      <c r="CA1110" s="2"/>
      <c r="CB1110" s="2"/>
      <c r="CC1110" s="2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</row>
    <row r="1111" spans="1:152" hidden="1" x14ac:dyDescent="0.45">
      <c r="A1111" t="s">
        <v>148</v>
      </c>
      <c r="C1111" s="1">
        <v>40650</v>
      </c>
      <c r="D1111" s="2"/>
      <c r="E1111" s="1"/>
      <c r="G1111">
        <v>120</v>
      </c>
      <c r="H1111" t="s">
        <v>104</v>
      </c>
      <c r="I1111" s="19">
        <v>8</v>
      </c>
      <c r="J1111">
        <v>750</v>
      </c>
      <c r="K1111" s="2">
        <f t="shared" si="15"/>
        <v>166.66666666666666</v>
      </c>
      <c r="L1111" s="2"/>
      <c r="M1111" s="9"/>
      <c r="N1111" s="19">
        <v>23.6</v>
      </c>
      <c r="O1111" s="19"/>
      <c r="P1111" s="19"/>
      <c r="Q1111" s="2"/>
      <c r="R1111" s="2"/>
      <c r="S1111" s="2"/>
      <c r="T1111" s="2"/>
      <c r="U1111" s="2"/>
      <c r="V1111" s="2"/>
      <c r="W1111" s="2"/>
      <c r="X1111" s="9"/>
      <c r="Y1111" s="9"/>
      <c r="Z1111" s="9"/>
      <c r="AA1111" s="9"/>
      <c r="AB1111" s="9"/>
      <c r="AC1111" s="2"/>
      <c r="AD1111" s="9"/>
      <c r="AE1111" s="9"/>
      <c r="AF1111" s="2"/>
      <c r="AG1111" s="9"/>
      <c r="AH1111" s="9"/>
      <c r="AI1111" s="9"/>
      <c r="AJ1111" s="9"/>
      <c r="AK1111" s="9"/>
      <c r="AL1111" s="9"/>
      <c r="AM1111" s="15"/>
      <c r="AN1111" s="9"/>
      <c r="AO1111" s="9"/>
      <c r="AP1111" s="9"/>
      <c r="AQ1111" s="2"/>
      <c r="AR1111" s="2"/>
      <c r="AS1111" s="2"/>
      <c r="AT1111" s="2"/>
      <c r="AU1111" s="2"/>
      <c r="AV1111" s="2"/>
      <c r="AW1111" s="2"/>
      <c r="AX1111" s="9"/>
      <c r="AY1111" s="2"/>
      <c r="AZ1111" s="2"/>
      <c r="BA1111" s="2"/>
      <c r="BB1111" s="9"/>
      <c r="BC1111" s="19"/>
      <c r="BD1111" s="2"/>
      <c r="BE1111" s="2"/>
      <c r="BF1111" s="19"/>
      <c r="BG1111" s="19"/>
      <c r="BH1111" s="19"/>
      <c r="BI1111" s="19"/>
      <c r="BJ1111" s="19"/>
      <c r="BK1111" s="19"/>
      <c r="BL1111" s="19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9"/>
      <c r="BX1111" s="2"/>
      <c r="BY1111" s="2"/>
      <c r="BZ1111" s="9"/>
      <c r="CA1111" s="2"/>
      <c r="CB1111" s="2"/>
      <c r="CC1111" s="2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</row>
    <row r="1112" spans="1:152" hidden="1" x14ac:dyDescent="0.45">
      <c r="A1112" t="s">
        <v>148</v>
      </c>
      <c r="C1112" s="1">
        <v>40653</v>
      </c>
      <c r="D1112" s="2"/>
      <c r="E1112" s="1"/>
      <c r="G1112">
        <v>123</v>
      </c>
      <c r="H1112" t="s">
        <v>104</v>
      </c>
      <c r="I1112" s="19">
        <v>8</v>
      </c>
      <c r="J1112">
        <v>750</v>
      </c>
      <c r="K1112" s="2">
        <f t="shared" si="15"/>
        <v>166.66666666666666</v>
      </c>
      <c r="L1112" s="2"/>
      <c r="M1112" s="9"/>
      <c r="N1112" s="9"/>
      <c r="O1112" s="9"/>
      <c r="P1112" s="9"/>
      <c r="Q1112" s="2"/>
      <c r="R1112" s="2"/>
      <c r="S1112" s="2"/>
      <c r="T1112" s="2"/>
      <c r="U1112" s="2"/>
      <c r="V1112" s="2"/>
      <c r="W1112" s="2"/>
      <c r="X1112" s="9"/>
      <c r="Y1112" s="9"/>
      <c r="Z1112" s="9"/>
      <c r="AA1112" s="9"/>
      <c r="AB1112" s="9"/>
      <c r="AC1112" s="2"/>
      <c r="AD1112" s="9"/>
      <c r="AE1112" s="9"/>
      <c r="AF1112" s="2"/>
      <c r="AG1112" s="9"/>
      <c r="AH1112" s="9"/>
      <c r="AI1112" s="9"/>
      <c r="AJ1112" s="9"/>
      <c r="AK1112" s="9"/>
      <c r="AL1112" s="9"/>
      <c r="AM1112" s="15"/>
      <c r="AN1112" s="9"/>
      <c r="AO1112" s="9"/>
      <c r="AP1112" s="9"/>
      <c r="AQ1112" s="2"/>
      <c r="AR1112" s="2"/>
      <c r="AS1112" s="2"/>
      <c r="AT1112" s="2"/>
      <c r="AU1112" s="2"/>
      <c r="AV1112" s="2"/>
      <c r="AW1112" s="2"/>
      <c r="AX1112" s="9"/>
      <c r="AY1112" s="2"/>
      <c r="AZ1112" s="2"/>
      <c r="BA1112" s="2"/>
      <c r="BB1112" s="9"/>
      <c r="BC1112" s="19"/>
      <c r="BD1112" s="2"/>
      <c r="BE1112" s="2"/>
      <c r="BF1112" s="19"/>
      <c r="BG1112" s="19"/>
      <c r="BH1112" s="19"/>
      <c r="BI1112" s="19"/>
      <c r="BJ1112" s="19"/>
      <c r="BK1112" s="19"/>
      <c r="BL1112" s="19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>
        <v>34.026258205689274</v>
      </c>
      <c r="BW1112" s="9">
        <v>4.468152866242038</v>
      </c>
      <c r="BX1112" s="2"/>
      <c r="BY1112" s="2"/>
      <c r="BZ1112" s="9"/>
      <c r="CA1112" s="2"/>
      <c r="CB1112" s="2"/>
      <c r="CC1112" s="2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</row>
    <row r="1113" spans="1:152" hidden="1" x14ac:dyDescent="0.45">
      <c r="A1113" t="s">
        <v>148</v>
      </c>
      <c r="C1113" s="1">
        <v>40660</v>
      </c>
      <c r="D1113" s="2"/>
      <c r="E1113" s="1"/>
      <c r="G1113">
        <v>130</v>
      </c>
      <c r="H1113" t="s">
        <v>104</v>
      </c>
      <c r="I1113" s="19">
        <v>8</v>
      </c>
      <c r="J1113">
        <v>750</v>
      </c>
      <c r="K1113" s="2">
        <f t="shared" si="15"/>
        <v>166.66666666666666</v>
      </c>
      <c r="L1113" s="2"/>
      <c r="M1113" s="9"/>
      <c r="N1113" s="9"/>
      <c r="O1113" s="9"/>
      <c r="P1113" s="9"/>
      <c r="Q1113" s="2"/>
      <c r="R1113" s="2"/>
      <c r="S1113" s="2"/>
      <c r="T1113" s="2"/>
      <c r="U1113" s="2"/>
      <c r="V1113" s="2"/>
      <c r="W1113" s="2"/>
      <c r="X1113" s="9"/>
      <c r="Y1113" s="9"/>
      <c r="Z1113" s="9"/>
      <c r="AA1113" s="9"/>
      <c r="AB1113" s="9"/>
      <c r="AC1113" s="2">
        <v>340.62117763564629</v>
      </c>
      <c r="AD1113" s="9"/>
      <c r="AE1113" s="9"/>
      <c r="AF1113" s="2">
        <v>150.09209629624797</v>
      </c>
      <c r="AG1113" s="9">
        <v>2.111721811719542</v>
      </c>
      <c r="AH1113" s="9"/>
      <c r="AI1113" s="9"/>
      <c r="AJ1113" s="9"/>
      <c r="AK1113" s="9"/>
      <c r="AL1113" s="9"/>
      <c r="AM1113" s="15">
        <f>AG1113/AF1113</f>
        <v>1.4069507081515331E-2</v>
      </c>
      <c r="AN1113" s="9"/>
      <c r="AO1113" s="9"/>
      <c r="AP1113" s="9"/>
      <c r="AQ1113" s="2">
        <v>0</v>
      </c>
      <c r="AR1113" s="2"/>
      <c r="AS1113" s="2">
        <v>393.92506765637648</v>
      </c>
      <c r="AT1113" s="2"/>
      <c r="AU1113" s="2">
        <v>61.309410985426986</v>
      </c>
      <c r="AV1113" s="2">
        <v>309.28733434880468</v>
      </c>
      <c r="AW1113" s="2"/>
      <c r="AX1113" s="9"/>
      <c r="AY1113" s="2"/>
      <c r="AZ1113" s="2">
        <f>AC1113+AF1113+AW1113</f>
        <v>490.71327393189426</v>
      </c>
      <c r="BA1113" s="2"/>
      <c r="BB1113" s="9">
        <f>AW1113/AZ1113</f>
        <v>0</v>
      </c>
      <c r="BC1113" s="19"/>
      <c r="BD1113" s="2"/>
      <c r="BE1113" s="2"/>
      <c r="BF1113" s="19"/>
      <c r="BG1113" s="19"/>
      <c r="BH1113" s="19"/>
      <c r="BI1113" s="19"/>
      <c r="BJ1113" s="9">
        <f>AC1113/AZ1113</f>
        <v>0.69413483541291132</v>
      </c>
      <c r="BK1113" s="9">
        <f>AF1113/AZ1113</f>
        <v>0.30586516458708868</v>
      </c>
      <c r="BL1113" s="9">
        <f>AW1113/AZ1113</f>
        <v>0</v>
      </c>
      <c r="BM1113" s="2">
        <v>135.55540548935403</v>
      </c>
      <c r="BN1113" s="2">
        <v>0</v>
      </c>
      <c r="BO1113" s="2">
        <v>69.168243334422186</v>
      </c>
      <c r="BP1113" s="2">
        <v>53.838634306713615</v>
      </c>
      <c r="BQ1113" s="2"/>
      <c r="BR1113" s="2"/>
      <c r="BS1113" s="2"/>
      <c r="BT1113" s="2"/>
      <c r="BU1113" s="2">
        <v>12.548527848218242</v>
      </c>
      <c r="BV1113" s="2">
        <v>55.361050328227563</v>
      </c>
      <c r="BW1113" s="9">
        <v>4.5876923076923077</v>
      </c>
      <c r="BX1113" s="2"/>
      <c r="BY1113" s="2"/>
      <c r="BZ1113" s="9"/>
      <c r="CA1113" s="2"/>
      <c r="CB1113" s="2"/>
      <c r="CC1113" s="2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</row>
    <row r="1114" spans="1:152" hidden="1" x14ac:dyDescent="0.45">
      <c r="A1114" t="s">
        <v>148</v>
      </c>
      <c r="C1114" s="1">
        <v>40666</v>
      </c>
      <c r="D1114" s="2">
        <v>9</v>
      </c>
      <c r="E1114" s="1" t="s">
        <v>196</v>
      </c>
      <c r="F1114" t="s">
        <v>15</v>
      </c>
      <c r="G1114">
        <v>136</v>
      </c>
      <c r="H1114" t="s">
        <v>104</v>
      </c>
      <c r="I1114" s="19">
        <v>8</v>
      </c>
      <c r="J1114">
        <v>750</v>
      </c>
      <c r="K1114" s="2">
        <f t="shared" si="15"/>
        <v>166.66666666666666</v>
      </c>
      <c r="L1114" s="2"/>
      <c r="M1114" s="9"/>
      <c r="N1114" s="9"/>
      <c r="O1114" s="9"/>
      <c r="P1114" s="9"/>
      <c r="Q1114" s="2"/>
      <c r="R1114" s="2"/>
      <c r="S1114" s="2"/>
      <c r="T1114" s="2"/>
      <c r="U1114" s="2"/>
      <c r="V1114" s="2">
        <v>136</v>
      </c>
      <c r="W1114" s="2"/>
      <c r="X1114" s="9"/>
      <c r="Y1114" s="9"/>
      <c r="Z1114" s="9"/>
      <c r="AA1114" s="9"/>
      <c r="AB1114" s="9"/>
      <c r="AC1114" s="2"/>
      <c r="AD1114" s="9"/>
      <c r="AE1114" s="9"/>
      <c r="AF1114" s="2"/>
      <c r="AG1114" s="9"/>
      <c r="AH1114" s="9"/>
      <c r="AI1114" s="9"/>
      <c r="AJ1114" s="9"/>
      <c r="AK1114" s="9"/>
      <c r="AL1114" s="9"/>
      <c r="AM1114" s="15"/>
      <c r="AN1114" s="9"/>
      <c r="AO1114" s="9"/>
      <c r="AP1114" s="9"/>
      <c r="AQ1114" s="2"/>
      <c r="AR1114" s="2"/>
      <c r="AS1114" s="2"/>
      <c r="AT1114" s="2"/>
      <c r="AU1114" s="2"/>
      <c r="AV1114" s="2"/>
      <c r="AW1114" s="2"/>
      <c r="AX1114" s="9"/>
      <c r="AY1114" s="2"/>
      <c r="AZ1114" s="2"/>
      <c r="BA1114" s="2"/>
      <c r="BB1114" s="9"/>
      <c r="BC1114" s="19"/>
      <c r="BD1114" s="2"/>
      <c r="BE1114" s="2"/>
      <c r="BF1114" s="19"/>
      <c r="BG1114" s="19"/>
      <c r="BH1114" s="19"/>
      <c r="BI1114" s="19"/>
      <c r="BJ1114" s="19"/>
      <c r="BK1114" s="19"/>
      <c r="BL1114" s="19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9"/>
      <c r="BX1114" s="2"/>
      <c r="BY1114" s="2"/>
      <c r="BZ1114" s="9"/>
      <c r="CA1114" s="2"/>
      <c r="CB1114" s="2"/>
      <c r="CC1114" s="2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</row>
    <row r="1115" spans="1:152" hidden="1" x14ac:dyDescent="0.45">
      <c r="A1115" t="s">
        <v>148</v>
      </c>
      <c r="C1115" s="1">
        <v>40673</v>
      </c>
      <c r="D1115" s="2"/>
      <c r="E1115" s="1"/>
      <c r="G1115">
        <v>143</v>
      </c>
      <c r="H1115" t="s">
        <v>104</v>
      </c>
      <c r="I1115" s="19">
        <v>8</v>
      </c>
      <c r="J1115">
        <v>750</v>
      </c>
      <c r="K1115" s="2">
        <f t="shared" ref="K1115:K1178" si="16">1000000/I1115/J1115</f>
        <v>166.66666666666666</v>
      </c>
      <c r="L1115" s="2"/>
      <c r="M1115" s="9"/>
      <c r="N1115" s="9"/>
      <c r="O1115" s="9"/>
      <c r="P1115" s="9"/>
      <c r="Q1115" s="2"/>
      <c r="R1115" s="2"/>
      <c r="S1115" s="2"/>
      <c r="T1115" s="2"/>
      <c r="U1115" s="2"/>
      <c r="V1115" s="2"/>
      <c r="W1115" s="2"/>
      <c r="X1115" s="9"/>
      <c r="Y1115" s="9"/>
      <c r="Z1115" s="9"/>
      <c r="AA1115" s="9"/>
      <c r="AB1115" s="9"/>
      <c r="AC1115" s="2"/>
      <c r="AD1115" s="9"/>
      <c r="AE1115" s="9"/>
      <c r="AF1115" s="2"/>
      <c r="AG1115" s="9"/>
      <c r="AH1115" s="9"/>
      <c r="AI1115" s="9"/>
      <c r="AJ1115" s="9"/>
      <c r="AK1115" s="9"/>
      <c r="AL1115" s="9"/>
      <c r="AM1115" s="15"/>
      <c r="AN1115" s="9"/>
      <c r="AO1115" s="9"/>
      <c r="AP1115" s="9"/>
      <c r="AQ1115" s="2"/>
      <c r="AR1115" s="2"/>
      <c r="AS1115" s="2"/>
      <c r="AT1115" s="2"/>
      <c r="AU1115" s="2"/>
      <c r="AV1115" s="2"/>
      <c r="AW1115" s="2"/>
      <c r="AX1115" s="9"/>
      <c r="AY1115" s="2"/>
      <c r="AZ1115" s="2"/>
      <c r="BA1115" s="2"/>
      <c r="BB1115" s="9"/>
      <c r="BC1115" s="19"/>
      <c r="BD1115" s="2"/>
      <c r="BE1115" s="2"/>
      <c r="BF1115" s="19"/>
      <c r="BG1115" s="19"/>
      <c r="BH1115" s="19"/>
      <c r="BI1115" s="19"/>
      <c r="BJ1115" s="19"/>
      <c r="BK1115" s="19"/>
      <c r="BL1115" s="19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>
        <v>67.177242888402617</v>
      </c>
      <c r="BW1115" s="9">
        <v>4.8472222222222223</v>
      </c>
      <c r="BX1115" s="2"/>
      <c r="BY1115" s="2"/>
      <c r="BZ1115" s="9"/>
      <c r="CA1115" s="2"/>
      <c r="CB1115" s="2"/>
      <c r="CC1115" s="2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</row>
    <row r="1116" spans="1:152" hidden="1" x14ac:dyDescent="0.45">
      <c r="A1116" t="s">
        <v>148</v>
      </c>
      <c r="C1116" s="1">
        <v>40679</v>
      </c>
      <c r="D1116" s="2"/>
      <c r="E1116" s="1"/>
      <c r="G1116">
        <v>149</v>
      </c>
      <c r="H1116" t="s">
        <v>104</v>
      </c>
      <c r="I1116" s="19">
        <v>8</v>
      </c>
      <c r="J1116">
        <v>750</v>
      </c>
      <c r="K1116" s="2">
        <f t="shared" si="16"/>
        <v>166.66666666666666</v>
      </c>
      <c r="L1116" s="2"/>
      <c r="M1116" s="9"/>
      <c r="N1116" s="9"/>
      <c r="O1116" s="9"/>
      <c r="P1116" s="9"/>
      <c r="Q1116" s="2"/>
      <c r="R1116" s="2"/>
      <c r="S1116" s="2"/>
      <c r="T1116" s="2"/>
      <c r="U1116" s="2"/>
      <c r="V1116" s="2"/>
      <c r="W1116" s="2"/>
      <c r="X1116" s="9"/>
      <c r="Y1116" s="9"/>
      <c r="Z1116" s="9"/>
      <c r="AA1116" s="9"/>
      <c r="AB1116" s="9"/>
      <c r="AC1116" s="2"/>
      <c r="AD1116" s="9"/>
      <c r="AE1116" s="9"/>
      <c r="AF1116" s="2"/>
      <c r="AG1116" s="9"/>
      <c r="AH1116" s="9"/>
      <c r="AI1116" s="9"/>
      <c r="AJ1116" s="9"/>
      <c r="AK1116" s="9"/>
      <c r="AL1116" s="9"/>
      <c r="AM1116" s="15"/>
      <c r="AN1116" s="9"/>
      <c r="AO1116" s="9"/>
      <c r="AP1116" s="9"/>
      <c r="AQ1116" s="2"/>
      <c r="AR1116" s="2"/>
      <c r="AS1116" s="2"/>
      <c r="AT1116" s="2"/>
      <c r="AU1116" s="2"/>
      <c r="AV1116" s="2"/>
      <c r="AW1116" s="2"/>
      <c r="AX1116" s="9"/>
      <c r="AY1116" s="2"/>
      <c r="AZ1116" s="2"/>
      <c r="BA1116" s="2"/>
      <c r="BB1116" s="9"/>
      <c r="BC1116" s="19"/>
      <c r="BD1116" s="2"/>
      <c r="BE1116" s="2"/>
      <c r="BF1116" s="19"/>
      <c r="BG1116" s="19"/>
      <c r="BH1116" s="19"/>
      <c r="BI1116" s="19"/>
      <c r="BJ1116" s="19"/>
      <c r="BK1116" s="19"/>
      <c r="BL1116" s="19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>
        <v>80.634573304157541</v>
      </c>
      <c r="BW1116" s="9">
        <v>4.6934959349593495</v>
      </c>
      <c r="BX1116" s="2"/>
      <c r="BY1116" s="2"/>
      <c r="BZ1116" s="9"/>
      <c r="CA1116" s="2"/>
      <c r="CB1116" s="2"/>
      <c r="CC1116" s="2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</row>
    <row r="1117" spans="1:152" hidden="1" x14ac:dyDescent="0.45">
      <c r="A1117" t="s">
        <v>148</v>
      </c>
      <c r="C1117" s="1">
        <v>40686</v>
      </c>
      <c r="D1117" s="2"/>
      <c r="E1117" s="1"/>
      <c r="G1117">
        <v>156</v>
      </c>
      <c r="H1117" t="s">
        <v>104</v>
      </c>
      <c r="I1117" s="19">
        <v>8</v>
      </c>
      <c r="J1117">
        <v>750</v>
      </c>
      <c r="K1117" s="2">
        <f t="shared" si="16"/>
        <v>166.66666666666666</v>
      </c>
      <c r="L1117" s="2"/>
      <c r="M1117" s="9"/>
      <c r="N1117" s="9"/>
      <c r="O1117" s="9"/>
      <c r="P1117" s="9"/>
      <c r="Q1117" s="2"/>
      <c r="R1117" s="2"/>
      <c r="S1117" s="2"/>
      <c r="T1117" s="2"/>
      <c r="U1117" s="2"/>
      <c r="V1117" s="2"/>
      <c r="W1117" s="2"/>
      <c r="X1117" s="9"/>
      <c r="Y1117" s="9"/>
      <c r="Z1117" s="9"/>
      <c r="AA1117" s="9"/>
      <c r="AB1117" s="9"/>
      <c r="AC1117" s="2"/>
      <c r="AD1117" s="9"/>
      <c r="AE1117" s="9"/>
      <c r="AF1117" s="2"/>
      <c r="AG1117" s="9"/>
      <c r="AH1117" s="9"/>
      <c r="AI1117" s="9"/>
      <c r="AJ1117" s="9"/>
      <c r="AK1117" s="9"/>
      <c r="AL1117" s="9"/>
      <c r="AM1117" s="15"/>
      <c r="AN1117" s="9"/>
      <c r="AO1117" s="9"/>
      <c r="AP1117" s="9"/>
      <c r="AQ1117" s="2"/>
      <c r="AR1117" s="2"/>
      <c r="AS1117" s="2"/>
      <c r="AT1117" s="2"/>
      <c r="AU1117" s="2"/>
      <c r="AV1117" s="2"/>
      <c r="AW1117" s="2"/>
      <c r="AX1117" s="9"/>
      <c r="AY1117" s="2"/>
      <c r="AZ1117" s="2"/>
      <c r="BA1117" s="2"/>
      <c r="BB1117" s="9"/>
      <c r="BC1117" s="19"/>
      <c r="BD1117" s="2"/>
      <c r="BE1117" s="2"/>
      <c r="BF1117" s="19"/>
      <c r="BG1117" s="19"/>
      <c r="BH1117" s="19"/>
      <c r="BI1117" s="19"/>
      <c r="BJ1117" s="19"/>
      <c r="BK1117" s="19"/>
      <c r="BL1117" s="19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>
        <v>92.231947483588613</v>
      </c>
      <c r="BW1117" s="9">
        <v>5</v>
      </c>
      <c r="BX1117" s="2"/>
      <c r="BY1117" s="2"/>
      <c r="BZ1117" s="9"/>
      <c r="CA1117" s="2"/>
      <c r="CB1117" s="2"/>
      <c r="CC1117" s="2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</row>
    <row r="1118" spans="1:152" hidden="1" x14ac:dyDescent="0.45">
      <c r="A1118" t="s">
        <v>148</v>
      </c>
      <c r="C1118" s="1">
        <v>40691</v>
      </c>
      <c r="D1118" s="2">
        <v>10</v>
      </c>
      <c r="E1118" s="1" t="s">
        <v>97</v>
      </c>
      <c r="F1118" t="s">
        <v>16</v>
      </c>
      <c r="G1118">
        <v>161</v>
      </c>
      <c r="H1118" t="s">
        <v>104</v>
      </c>
      <c r="I1118" s="19">
        <v>8</v>
      </c>
      <c r="J1118">
        <v>750</v>
      </c>
      <c r="K1118" s="2">
        <f t="shared" si="16"/>
        <v>166.66666666666666</v>
      </c>
      <c r="L1118" s="2"/>
      <c r="M1118" s="9"/>
      <c r="N1118" s="9"/>
      <c r="O1118" s="9"/>
      <c r="P1118" s="9"/>
      <c r="Q1118" s="2"/>
      <c r="R1118" s="2"/>
      <c r="S1118" s="2"/>
      <c r="T1118" s="2"/>
      <c r="U1118" s="2"/>
      <c r="V1118" s="2"/>
      <c r="W1118" s="2"/>
      <c r="X1118" s="9"/>
      <c r="Y1118" s="9"/>
      <c r="Z1118" s="9"/>
      <c r="AA1118" s="9"/>
      <c r="AB1118" s="9"/>
      <c r="AC1118" s="2"/>
      <c r="AD1118" s="9"/>
      <c r="AE1118" s="9"/>
      <c r="AF1118" s="2"/>
      <c r="AG1118" s="9"/>
      <c r="AH1118" s="9"/>
      <c r="AI1118" s="9"/>
      <c r="AJ1118" s="9"/>
      <c r="AK1118" s="9"/>
      <c r="AL1118" s="9"/>
      <c r="AM1118" s="15"/>
      <c r="AN1118" s="9"/>
      <c r="AO1118" s="9"/>
      <c r="AP1118" s="9"/>
      <c r="AQ1118" s="2"/>
      <c r="AR1118" s="2"/>
      <c r="AS1118" s="2"/>
      <c r="AT1118" s="2"/>
      <c r="AU1118" s="2"/>
      <c r="AV1118" s="2">
        <v>482.2434991666666</v>
      </c>
      <c r="AW1118" s="2"/>
      <c r="AX1118" s="9"/>
      <c r="AY1118" s="2"/>
      <c r="AZ1118" s="2"/>
      <c r="BA1118" s="2"/>
      <c r="BB1118" s="9"/>
      <c r="BC1118" s="19">
        <v>36.75</v>
      </c>
      <c r="BD1118" s="2">
        <v>177.22448594374998</v>
      </c>
      <c r="BE1118" s="2"/>
      <c r="BF1118" s="19">
        <v>7.8072460768171803</v>
      </c>
      <c r="BG1118" s="19"/>
      <c r="BH1118" s="19"/>
      <c r="BI1118" s="19"/>
      <c r="BJ1118" s="19"/>
      <c r="BK1118" s="19"/>
      <c r="BL1118" s="19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9"/>
      <c r="BX1118" s="2"/>
      <c r="BY1118" s="2"/>
      <c r="BZ1118" s="9"/>
      <c r="CA1118" s="2"/>
      <c r="CB1118" s="2"/>
      <c r="CC1118" s="2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</row>
    <row r="1119" spans="1:152" hidden="1" x14ac:dyDescent="0.45">
      <c r="A1119" t="s">
        <v>148</v>
      </c>
      <c r="C1119" s="1">
        <v>40693</v>
      </c>
      <c r="D1119" s="2"/>
      <c r="E1119" s="1"/>
      <c r="G1119">
        <v>163</v>
      </c>
      <c r="H1119" t="s">
        <v>104</v>
      </c>
      <c r="I1119" s="19">
        <v>8</v>
      </c>
      <c r="J1119">
        <v>750</v>
      </c>
      <c r="K1119" s="2">
        <f t="shared" si="16"/>
        <v>166.66666666666666</v>
      </c>
      <c r="L1119" s="2"/>
      <c r="M1119" s="9"/>
      <c r="N1119" s="9"/>
      <c r="O1119" s="9"/>
      <c r="P1119" s="9"/>
      <c r="Q1119" s="2"/>
      <c r="R1119" s="2"/>
      <c r="S1119" s="2"/>
      <c r="T1119" s="2"/>
      <c r="U1119" s="2"/>
      <c r="V1119" s="2"/>
      <c r="W1119" s="2"/>
      <c r="X1119" s="9"/>
      <c r="Y1119" s="9"/>
      <c r="Z1119" s="9"/>
      <c r="AA1119" s="9"/>
      <c r="AB1119" s="9"/>
      <c r="AC1119" s="2"/>
      <c r="AD1119" s="9"/>
      <c r="AE1119" s="9"/>
      <c r="AF1119" s="2"/>
      <c r="AG1119" s="9"/>
      <c r="AH1119" s="9"/>
      <c r="AI1119" s="9"/>
      <c r="AJ1119" s="9"/>
      <c r="AK1119" s="9"/>
      <c r="AL1119" s="9"/>
      <c r="AM1119" s="15"/>
      <c r="AN1119" s="9"/>
      <c r="AO1119" s="9"/>
      <c r="AP1119" s="9"/>
      <c r="AQ1119" s="2"/>
      <c r="AR1119" s="2"/>
      <c r="AS1119" s="2"/>
      <c r="AT1119" s="2"/>
      <c r="AU1119" s="2"/>
      <c r="AV1119" s="2"/>
      <c r="AW1119" s="2"/>
      <c r="AX1119" s="9"/>
      <c r="AY1119" s="2"/>
      <c r="AZ1119" s="2"/>
      <c r="BA1119" s="2"/>
      <c r="BB1119" s="9"/>
      <c r="BC1119" s="19"/>
      <c r="BD1119" s="2"/>
      <c r="BE1119" s="2"/>
      <c r="BF1119" s="19"/>
      <c r="BG1119" s="19"/>
      <c r="BH1119" s="19"/>
      <c r="BI1119" s="19"/>
      <c r="BJ1119" s="19"/>
      <c r="BK1119" s="19"/>
      <c r="BL1119" s="19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>
        <v>100</v>
      </c>
      <c r="BW1119" s="9">
        <v>4.8718309859154925</v>
      </c>
      <c r="BX1119" s="2"/>
      <c r="BY1119" s="2"/>
      <c r="BZ1119" s="9"/>
      <c r="CA1119" s="2"/>
      <c r="CB1119" s="2"/>
      <c r="CC1119" s="2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</row>
    <row r="1120" spans="1:152" hidden="1" x14ac:dyDescent="0.45">
      <c r="A1120" t="s">
        <v>134</v>
      </c>
      <c r="C1120" s="1">
        <v>40530</v>
      </c>
      <c r="D1120" s="2">
        <v>1</v>
      </c>
      <c r="E1120" s="1" t="s">
        <v>198</v>
      </c>
      <c r="F1120" t="s">
        <v>10</v>
      </c>
      <c r="G1120">
        <v>0</v>
      </c>
      <c r="H1120" t="s">
        <v>105</v>
      </c>
      <c r="I1120" s="19">
        <v>8</v>
      </c>
      <c r="J1120">
        <v>750</v>
      </c>
      <c r="K1120" s="2">
        <f t="shared" si="16"/>
        <v>166.66666666666666</v>
      </c>
      <c r="L1120" s="2"/>
      <c r="M1120" s="9"/>
      <c r="N1120" s="9"/>
      <c r="O1120" s="9"/>
      <c r="P1120" s="9"/>
      <c r="Q1120" s="2"/>
      <c r="R1120" s="2"/>
      <c r="S1120" s="2"/>
      <c r="T1120" s="2"/>
      <c r="U1120" s="2"/>
      <c r="V1120" s="2"/>
      <c r="W1120" s="2"/>
      <c r="X1120" s="9"/>
      <c r="Y1120" s="9"/>
      <c r="Z1120" s="9"/>
      <c r="AA1120" s="9"/>
      <c r="AB1120" s="9"/>
      <c r="AC1120" s="2"/>
      <c r="AD1120" s="9"/>
      <c r="AE1120" s="9"/>
      <c r="AF1120" s="2"/>
      <c r="AG1120" s="9"/>
      <c r="AH1120" s="9"/>
      <c r="AI1120" s="9"/>
      <c r="AJ1120" s="9"/>
      <c r="AK1120" s="9"/>
      <c r="AL1120" s="9"/>
      <c r="AM1120" s="15"/>
      <c r="AN1120" s="9"/>
      <c r="AO1120" s="9"/>
      <c r="AP1120" s="9"/>
      <c r="AQ1120" s="2">
        <v>0</v>
      </c>
      <c r="AR1120" s="2"/>
      <c r="AS1120" s="2">
        <v>0</v>
      </c>
      <c r="AT1120" s="2"/>
      <c r="AU1120" s="2">
        <v>0</v>
      </c>
      <c r="AV1120" s="2">
        <v>0</v>
      </c>
      <c r="AW1120" s="2"/>
      <c r="AX1120" s="9"/>
      <c r="AY1120" s="2"/>
      <c r="AZ1120" s="2"/>
      <c r="BA1120" s="2"/>
      <c r="BB1120" s="9"/>
      <c r="BC1120" s="19"/>
      <c r="BD1120" s="2"/>
      <c r="BE1120" s="2"/>
      <c r="BF1120" s="19"/>
      <c r="BG1120" s="19"/>
      <c r="BH1120" s="19"/>
      <c r="BI1120" s="19"/>
      <c r="BJ1120" s="19"/>
      <c r="BK1120" s="19"/>
      <c r="BL1120" s="19"/>
      <c r="BM1120" s="2">
        <v>0</v>
      </c>
      <c r="BN1120" s="2">
        <v>0</v>
      </c>
      <c r="BO1120" s="2">
        <v>0</v>
      </c>
      <c r="BP1120" s="2">
        <v>0</v>
      </c>
      <c r="BQ1120" s="2"/>
      <c r="BR1120" s="2"/>
      <c r="BS1120" s="2"/>
      <c r="BT1120" s="2"/>
      <c r="BU1120" s="2">
        <v>0</v>
      </c>
      <c r="BV1120" s="2"/>
      <c r="BW1120" s="9"/>
      <c r="BX1120" s="2"/>
      <c r="BY1120" s="2"/>
      <c r="BZ1120" s="9"/>
      <c r="CA1120" s="2"/>
      <c r="CB1120" s="2"/>
      <c r="CC1120" s="2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</row>
    <row r="1121" spans="1:152" hidden="1" x14ac:dyDescent="0.45">
      <c r="A1121" t="s">
        <v>134</v>
      </c>
      <c r="C1121" s="1">
        <v>40556</v>
      </c>
      <c r="D1121" s="2">
        <v>4</v>
      </c>
      <c r="E1121" t="s">
        <v>199</v>
      </c>
      <c r="F1121" t="s">
        <v>12</v>
      </c>
      <c r="G1121">
        <v>26</v>
      </c>
      <c r="H1121" t="s">
        <v>105</v>
      </c>
      <c r="I1121" s="19">
        <v>8</v>
      </c>
      <c r="J1121">
        <v>750</v>
      </c>
      <c r="K1121" s="2">
        <f t="shared" si="16"/>
        <v>166.66666666666666</v>
      </c>
      <c r="L1121" s="2"/>
      <c r="M1121" s="9"/>
      <c r="N1121" s="9"/>
      <c r="O1121" s="9"/>
      <c r="P1121" s="9"/>
      <c r="Q1121" s="2"/>
      <c r="R1121" s="2">
        <v>26</v>
      </c>
      <c r="S1121" s="2"/>
      <c r="T1121" s="2"/>
      <c r="U1121" s="2"/>
      <c r="V1121" s="2"/>
      <c r="W1121" s="2"/>
      <c r="X1121" s="9"/>
      <c r="Y1121" s="9"/>
      <c r="Z1121" s="9"/>
      <c r="AA1121" s="9"/>
      <c r="AB1121" s="9"/>
      <c r="AC1121" s="2"/>
      <c r="AD1121" s="9"/>
      <c r="AE1121" s="9"/>
      <c r="AF1121" s="2"/>
      <c r="AG1121" s="9">
        <v>0.17742763157894736</v>
      </c>
      <c r="AH1121" s="9"/>
      <c r="AI1121" s="9"/>
      <c r="AJ1121" s="9"/>
      <c r="AK1121" s="9"/>
      <c r="AL1121" s="9"/>
      <c r="AM1121" s="15"/>
      <c r="AN1121" s="9"/>
      <c r="AO1121" s="9"/>
      <c r="AP1121" s="9"/>
      <c r="AQ1121" s="2">
        <v>0</v>
      </c>
      <c r="AR1121" s="2"/>
      <c r="AS1121" s="2">
        <v>0</v>
      </c>
      <c r="AT1121" s="2"/>
      <c r="AU1121" s="2">
        <v>0</v>
      </c>
      <c r="AV1121" s="2">
        <v>0</v>
      </c>
      <c r="AW1121" s="2"/>
      <c r="AX1121" s="9"/>
      <c r="AY1121" s="2"/>
      <c r="AZ1121" s="2"/>
      <c r="BA1121" s="2"/>
      <c r="BB1121" s="9"/>
      <c r="BC1121" s="19"/>
      <c r="BD1121" s="2"/>
      <c r="BE1121" s="2"/>
      <c r="BF1121" s="19"/>
      <c r="BG1121" s="19"/>
      <c r="BH1121" s="19"/>
      <c r="BI1121" s="19"/>
      <c r="BJ1121" s="19"/>
      <c r="BK1121" s="19"/>
      <c r="BL1121" s="19"/>
      <c r="BM1121" s="2">
        <v>0</v>
      </c>
      <c r="BN1121" s="2">
        <v>0</v>
      </c>
      <c r="BO1121" s="2">
        <v>0</v>
      </c>
      <c r="BP1121" s="2">
        <v>0</v>
      </c>
      <c r="BQ1121" s="2"/>
      <c r="BR1121" s="2"/>
      <c r="BS1121" s="2"/>
      <c r="BT1121" s="2"/>
      <c r="BU1121" s="2">
        <v>0</v>
      </c>
      <c r="BV1121" s="2"/>
      <c r="BW1121" s="9"/>
      <c r="BX1121" s="2"/>
      <c r="BY1121" s="2"/>
      <c r="BZ1121" s="9"/>
      <c r="CA1121" s="2"/>
      <c r="CB1121" s="2"/>
      <c r="CC1121" s="2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</row>
    <row r="1122" spans="1:152" hidden="1" x14ac:dyDescent="0.45">
      <c r="A1122" t="s">
        <v>134</v>
      </c>
      <c r="C1122" s="1">
        <v>40561</v>
      </c>
      <c r="D1122" s="2"/>
      <c r="E1122" s="1"/>
      <c r="G1122">
        <v>31</v>
      </c>
      <c r="H1122" t="s">
        <v>105</v>
      </c>
      <c r="I1122" s="19">
        <v>8</v>
      </c>
      <c r="J1122">
        <v>750</v>
      </c>
      <c r="K1122" s="2">
        <f t="shared" si="16"/>
        <v>166.66666666666666</v>
      </c>
      <c r="L1122" s="2"/>
      <c r="M1122" s="9"/>
      <c r="N1122" s="19">
        <v>7.2</v>
      </c>
      <c r="O1122" s="19"/>
      <c r="P1122" s="19"/>
      <c r="Q1122" s="2"/>
      <c r="R1122" s="2"/>
      <c r="S1122" s="2"/>
      <c r="T1122" s="2"/>
      <c r="U1122" s="2"/>
      <c r="V1122" s="2"/>
      <c r="W1122" s="2"/>
      <c r="X1122" s="9"/>
      <c r="Y1122" s="9"/>
      <c r="Z1122" s="9"/>
      <c r="AA1122" s="9"/>
      <c r="AB1122" s="9"/>
      <c r="AC1122" s="2"/>
      <c r="AD1122" s="9"/>
      <c r="AE1122" s="9"/>
      <c r="AF1122" s="2"/>
      <c r="AG1122" s="9"/>
      <c r="AH1122" s="9"/>
      <c r="AI1122" s="9"/>
      <c r="AJ1122" s="9"/>
      <c r="AK1122" s="9"/>
      <c r="AL1122" s="9"/>
      <c r="AM1122" s="15"/>
      <c r="AN1122" s="9"/>
      <c r="AO1122" s="9"/>
      <c r="AP1122" s="9"/>
      <c r="AQ1122" s="2"/>
      <c r="AR1122" s="2"/>
      <c r="AS1122" s="2"/>
      <c r="AT1122" s="2"/>
      <c r="AU1122" s="2"/>
      <c r="AV1122" s="2"/>
      <c r="AW1122" s="2"/>
      <c r="AX1122" s="9"/>
      <c r="AY1122" s="2"/>
      <c r="AZ1122" s="2"/>
      <c r="BA1122" s="2"/>
      <c r="BB1122" s="9"/>
      <c r="BC1122" s="19"/>
      <c r="BD1122" s="2"/>
      <c r="BE1122" s="2"/>
      <c r="BF1122" s="19"/>
      <c r="BG1122" s="19"/>
      <c r="BH1122" s="19"/>
      <c r="BI1122" s="19"/>
      <c r="BJ1122" s="19"/>
      <c r="BK1122" s="19"/>
      <c r="BL1122" s="19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9"/>
      <c r="BX1122" s="2"/>
      <c r="BY1122" s="2"/>
      <c r="BZ1122" s="9"/>
      <c r="CA1122" s="2"/>
      <c r="CB1122" s="2"/>
      <c r="CC1122" s="2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</row>
    <row r="1123" spans="1:152" hidden="1" x14ac:dyDescent="0.45">
      <c r="A1123" t="s">
        <v>134</v>
      </c>
      <c r="C1123" s="1">
        <v>40568</v>
      </c>
      <c r="D1123" s="2"/>
      <c r="E1123" s="1"/>
      <c r="G1123">
        <v>38</v>
      </c>
      <c r="H1123" t="s">
        <v>105</v>
      </c>
      <c r="I1123" s="19">
        <v>8</v>
      </c>
      <c r="J1123">
        <v>750</v>
      </c>
      <c r="K1123" s="2">
        <f t="shared" si="16"/>
        <v>166.66666666666666</v>
      </c>
      <c r="L1123" s="2"/>
      <c r="M1123" s="9"/>
      <c r="N1123" s="19">
        <v>10.8</v>
      </c>
      <c r="O1123" s="19"/>
      <c r="P1123" s="19"/>
      <c r="Q1123" s="2"/>
      <c r="R1123" s="2"/>
      <c r="S1123" s="2"/>
      <c r="T1123" s="2"/>
      <c r="U1123" s="2"/>
      <c r="V1123" s="2"/>
      <c r="W1123" s="2"/>
      <c r="X1123" s="9"/>
      <c r="Y1123" s="9"/>
      <c r="Z1123" s="9"/>
      <c r="AA1123" s="9"/>
      <c r="AB1123" s="9"/>
      <c r="AC1123" s="2"/>
      <c r="AD1123" s="9"/>
      <c r="AE1123" s="9"/>
      <c r="AF1123" s="2"/>
      <c r="AG1123" s="9"/>
      <c r="AH1123" s="9"/>
      <c r="AI1123" s="9"/>
      <c r="AJ1123" s="9"/>
      <c r="AK1123" s="9"/>
      <c r="AL1123" s="9"/>
      <c r="AM1123" s="15"/>
      <c r="AN1123" s="9"/>
      <c r="AO1123" s="9"/>
      <c r="AP1123" s="9"/>
      <c r="AQ1123" s="2"/>
      <c r="AR1123" s="2"/>
      <c r="AS1123" s="2"/>
      <c r="AT1123" s="2"/>
      <c r="AU1123" s="2"/>
      <c r="AV1123" s="2"/>
      <c r="AW1123" s="2"/>
      <c r="AX1123" s="9"/>
      <c r="AY1123" s="2"/>
      <c r="AZ1123" s="2"/>
      <c r="BA1123" s="2"/>
      <c r="BB1123" s="9"/>
      <c r="BC1123" s="19"/>
      <c r="BD1123" s="2"/>
      <c r="BE1123" s="2"/>
      <c r="BF1123" s="19"/>
      <c r="BG1123" s="19"/>
      <c r="BH1123" s="19"/>
      <c r="BI1123" s="19"/>
      <c r="BJ1123" s="19"/>
      <c r="BK1123" s="19"/>
      <c r="BL1123" s="19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9"/>
      <c r="BX1123" s="2"/>
      <c r="BY1123" s="2"/>
      <c r="BZ1123" s="9"/>
      <c r="CA1123" s="2"/>
      <c r="CB1123" s="2"/>
      <c r="CC1123" s="2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</row>
    <row r="1124" spans="1:152" hidden="1" x14ac:dyDescent="0.45">
      <c r="A1124" t="s">
        <v>134</v>
      </c>
      <c r="C1124" s="1">
        <v>40571</v>
      </c>
      <c r="D1124" s="2"/>
      <c r="E1124" s="1"/>
      <c r="G1124">
        <v>41</v>
      </c>
      <c r="H1124" t="s">
        <v>105</v>
      </c>
      <c r="I1124" s="19">
        <v>8</v>
      </c>
      <c r="J1124">
        <v>750</v>
      </c>
      <c r="K1124" s="2">
        <f t="shared" si="16"/>
        <v>166.66666666666666</v>
      </c>
      <c r="L1124" s="2"/>
      <c r="M1124" s="9"/>
      <c r="N1124" s="9"/>
      <c r="O1124" s="9"/>
      <c r="P1124" s="9"/>
      <c r="Q1124" s="2"/>
      <c r="R1124" s="2"/>
      <c r="S1124" s="2"/>
      <c r="T1124" s="2"/>
      <c r="U1124" s="2"/>
      <c r="V1124" s="2"/>
      <c r="W1124" s="2"/>
      <c r="X1124" s="9"/>
      <c r="Y1124" s="9"/>
      <c r="Z1124" s="9"/>
      <c r="AA1124" s="9"/>
      <c r="AB1124" s="9"/>
      <c r="AC1124" s="2">
        <v>112.284787015828</v>
      </c>
      <c r="AD1124" s="9"/>
      <c r="AE1124" s="9"/>
      <c r="AF1124" s="2">
        <v>95.238165838754114</v>
      </c>
      <c r="AG1124" s="9">
        <v>1.0321183351700007</v>
      </c>
      <c r="AH1124" s="9"/>
      <c r="AI1124" s="9"/>
      <c r="AJ1124" s="9"/>
      <c r="AK1124" s="9"/>
      <c r="AL1124" s="9"/>
      <c r="AM1124" s="15">
        <f>AG1124/AF1124</f>
        <v>1.0837234485568109E-2</v>
      </c>
      <c r="AN1124" s="9"/>
      <c r="AO1124" s="9"/>
      <c r="AP1124" s="9"/>
      <c r="AQ1124" s="2">
        <v>4.6920310622915782</v>
      </c>
      <c r="AR1124" s="2"/>
      <c r="AS1124" s="2">
        <v>0</v>
      </c>
      <c r="AT1124" s="2"/>
      <c r="AU1124" s="2">
        <v>0</v>
      </c>
      <c r="AV1124" s="2">
        <v>0</v>
      </c>
      <c r="AW1124" s="2"/>
      <c r="AX1124" s="9"/>
      <c r="AY1124" s="2"/>
      <c r="AZ1124" s="2">
        <f>AC1124+AF1124+AW1124</f>
        <v>207.52295285458212</v>
      </c>
      <c r="BA1124" s="2"/>
      <c r="BB1124" s="9">
        <f>AW1124/AZ1124</f>
        <v>0</v>
      </c>
      <c r="BC1124" s="19"/>
      <c r="BD1124" s="2"/>
      <c r="BE1124" s="2"/>
      <c r="BF1124" s="19"/>
      <c r="BG1124" s="19"/>
      <c r="BH1124" s="19"/>
      <c r="BI1124" s="19"/>
      <c r="BJ1124" s="9">
        <f>AC1124/AZ1124</f>
        <v>0.54107165241865796</v>
      </c>
      <c r="BK1124" s="9">
        <f>AF1124/AZ1124</f>
        <v>0.45892834758134204</v>
      </c>
      <c r="BL1124" s="9">
        <f>AW1124/AZ1124</f>
        <v>0</v>
      </c>
      <c r="BM1124" s="2">
        <v>15.777252116380652</v>
      </c>
      <c r="BN1124" s="2">
        <v>15.777252116380652</v>
      </c>
      <c r="BO1124" s="2">
        <v>0</v>
      </c>
      <c r="BP1124" s="2">
        <v>0</v>
      </c>
      <c r="BQ1124" s="2"/>
      <c r="BR1124" s="2"/>
      <c r="BS1124" s="2"/>
      <c r="BT1124" s="2"/>
      <c r="BU1124" s="2">
        <v>0</v>
      </c>
      <c r="BV1124" s="2"/>
      <c r="BW1124" s="9"/>
      <c r="BX1124" s="2"/>
      <c r="BY1124" s="2"/>
      <c r="BZ1124" s="9"/>
      <c r="CA1124" s="2"/>
      <c r="CB1124" s="2"/>
      <c r="CC1124" s="2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</row>
    <row r="1125" spans="1:152" hidden="1" x14ac:dyDescent="0.45">
      <c r="A1125" t="s">
        <v>134</v>
      </c>
      <c r="C1125" s="1">
        <v>40574</v>
      </c>
      <c r="D1125" s="2"/>
      <c r="E1125" s="1"/>
      <c r="G1125">
        <v>44</v>
      </c>
      <c r="H1125" t="s">
        <v>105</v>
      </c>
      <c r="I1125" s="19">
        <v>8</v>
      </c>
      <c r="J1125">
        <v>750</v>
      </c>
      <c r="K1125" s="2">
        <f t="shared" si="16"/>
        <v>166.66666666666666</v>
      </c>
      <c r="L1125" s="2"/>
      <c r="M1125" s="9"/>
      <c r="N1125" s="19">
        <v>10.55</v>
      </c>
      <c r="O1125" s="19"/>
      <c r="P1125" s="19"/>
      <c r="Q1125" s="2"/>
      <c r="R1125" s="2"/>
      <c r="S1125" s="2"/>
      <c r="T1125" s="2"/>
      <c r="U1125" s="2"/>
      <c r="V1125" s="2"/>
      <c r="W1125" s="2"/>
      <c r="X1125" s="9"/>
      <c r="Y1125" s="9"/>
      <c r="Z1125" s="9"/>
      <c r="AA1125" s="9"/>
      <c r="AB1125" s="9"/>
      <c r="AD1125" s="9"/>
      <c r="AE1125" s="9"/>
      <c r="AF1125" s="2"/>
      <c r="AG1125" s="9"/>
      <c r="AH1125" s="9"/>
      <c r="AI1125" s="9"/>
      <c r="AJ1125" s="9"/>
      <c r="AK1125" s="9"/>
      <c r="AL1125" s="9"/>
      <c r="AM1125" s="15"/>
      <c r="AN1125" s="9"/>
      <c r="AO1125" s="9"/>
      <c r="AP1125" s="9"/>
      <c r="AQ1125" s="2"/>
      <c r="AR1125" s="2"/>
      <c r="AS1125" s="2"/>
      <c r="AT1125" s="2"/>
      <c r="AU1125" s="2"/>
      <c r="AV1125" s="2"/>
      <c r="AW1125" s="2"/>
      <c r="AX1125" s="9"/>
      <c r="AY1125" s="2"/>
      <c r="AZ1125" s="2"/>
      <c r="BA1125" s="2"/>
      <c r="BB1125" s="9"/>
      <c r="BC1125" s="19"/>
      <c r="BD1125" s="2"/>
      <c r="BE1125" s="2"/>
      <c r="BF1125" s="19"/>
      <c r="BG1125" s="19"/>
      <c r="BH1125" s="19"/>
      <c r="BI1125" s="19"/>
      <c r="BJ1125" s="19"/>
      <c r="BK1125" s="19"/>
      <c r="BL1125" s="19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9"/>
      <c r="BX1125" s="2"/>
      <c r="BY1125" s="2"/>
      <c r="BZ1125" s="9"/>
      <c r="CA1125" s="2"/>
      <c r="CB1125" s="2"/>
      <c r="CC1125" s="2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</row>
    <row r="1126" spans="1:152" hidden="1" x14ac:dyDescent="0.45">
      <c r="A1126" t="s">
        <v>134</v>
      </c>
      <c r="C1126" s="1">
        <v>40583</v>
      </c>
      <c r="D1126" s="2">
        <v>4</v>
      </c>
      <c r="E1126" t="s">
        <v>195</v>
      </c>
      <c r="F1126" t="s">
        <v>13</v>
      </c>
      <c r="G1126">
        <v>53</v>
      </c>
      <c r="H1126" t="s">
        <v>105</v>
      </c>
      <c r="I1126" s="19">
        <v>8</v>
      </c>
      <c r="J1126">
        <v>750</v>
      </c>
      <c r="K1126" s="2">
        <f t="shared" si="16"/>
        <v>166.66666666666666</v>
      </c>
      <c r="L1126" s="2"/>
      <c r="M1126" s="9"/>
      <c r="N1126" s="19">
        <v>13.5</v>
      </c>
      <c r="O1126" s="19"/>
      <c r="P1126" s="19"/>
      <c r="Q1126" s="2"/>
      <c r="R1126" s="2"/>
      <c r="S1126" s="2">
        <v>53</v>
      </c>
      <c r="T1126" s="2"/>
      <c r="U1126" s="2"/>
      <c r="V1126" s="2"/>
      <c r="W1126" s="2"/>
      <c r="X1126" s="9"/>
      <c r="Y1126" s="9"/>
      <c r="Z1126" s="9"/>
      <c r="AA1126" s="9"/>
      <c r="AB1126" s="9"/>
      <c r="AC1126" s="2">
        <v>114.44374910023068</v>
      </c>
      <c r="AD1126" s="9"/>
      <c r="AE1126" s="9"/>
      <c r="AF1126" s="2">
        <v>123.38984771794961</v>
      </c>
      <c r="AG1126" s="9">
        <v>1.4801079424360355</v>
      </c>
      <c r="AH1126" s="9"/>
      <c r="AI1126" s="9"/>
      <c r="AJ1126" s="9"/>
      <c r="AK1126" s="9"/>
      <c r="AL1126" s="9"/>
      <c r="AM1126" s="15">
        <f>AG1126/AF1126</f>
        <v>1.1995378629685456E-2</v>
      </c>
      <c r="AN1126" s="9"/>
      <c r="AO1126" s="9"/>
      <c r="AP1126" s="9"/>
      <c r="AQ1126" s="2">
        <v>22.633869881432151</v>
      </c>
      <c r="AR1126" s="2"/>
      <c r="AS1126" s="2">
        <v>0</v>
      </c>
      <c r="AT1126" s="2"/>
      <c r="AU1126" s="2">
        <v>0</v>
      </c>
      <c r="AV1126" s="2">
        <v>0</v>
      </c>
      <c r="AW1126" s="2"/>
      <c r="AX1126" s="9"/>
      <c r="AY1126" s="2"/>
      <c r="AZ1126" s="2">
        <f>AC1126+AF1126+AW1126</f>
        <v>237.8335968181803</v>
      </c>
      <c r="BA1126" s="2"/>
      <c r="BB1126" s="9">
        <f>AW1126/AZ1126</f>
        <v>0</v>
      </c>
      <c r="BC1126" s="19"/>
      <c r="BD1126" s="2"/>
      <c r="BE1126" s="2"/>
      <c r="BF1126" s="19"/>
      <c r="BG1126" s="19"/>
      <c r="BH1126" s="19"/>
      <c r="BI1126" s="19"/>
      <c r="BJ1126" s="9">
        <f>AC1126/AZ1126</f>
        <v>0.48119252549386854</v>
      </c>
      <c r="BK1126" s="9">
        <f>AF1126/AZ1126</f>
        <v>0.51880747450613141</v>
      </c>
      <c r="BL1126" s="9">
        <f>AW1126/AZ1126</f>
        <v>0</v>
      </c>
      <c r="BM1126" s="2">
        <v>54.194319698808769</v>
      </c>
      <c r="BN1126" s="2">
        <v>54.194319698808769</v>
      </c>
      <c r="BO1126" s="2">
        <v>0</v>
      </c>
      <c r="BP1126" s="2">
        <v>0</v>
      </c>
      <c r="BQ1126" s="2"/>
      <c r="BR1126" s="2"/>
      <c r="BS1126" s="2"/>
      <c r="BT1126" s="2"/>
      <c r="BU1126" s="2">
        <v>0</v>
      </c>
      <c r="BV1126" s="2"/>
      <c r="BW1126" s="9"/>
      <c r="BX1126" s="2"/>
      <c r="BY1126" s="2"/>
      <c r="BZ1126" s="9"/>
      <c r="CA1126" s="2"/>
      <c r="CB1126" s="2"/>
      <c r="CC1126" s="2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</row>
    <row r="1127" spans="1:152" hidden="1" x14ac:dyDescent="0.45">
      <c r="A1127" t="s">
        <v>134</v>
      </c>
      <c r="C1127" s="1">
        <v>40596</v>
      </c>
      <c r="D1127" s="2"/>
      <c r="E1127" s="1"/>
      <c r="G1127">
        <v>66</v>
      </c>
      <c r="H1127" t="s">
        <v>105</v>
      </c>
      <c r="I1127" s="19">
        <v>8</v>
      </c>
      <c r="J1127">
        <v>750</v>
      </c>
      <c r="K1127" s="2">
        <f t="shared" si="16"/>
        <v>166.66666666666666</v>
      </c>
      <c r="L1127" s="2"/>
      <c r="M1127" s="9"/>
      <c r="N1127" s="19">
        <v>17.95</v>
      </c>
      <c r="O1127" s="19"/>
      <c r="P1127" s="19"/>
      <c r="Q1127" s="2"/>
      <c r="R1127" s="2"/>
      <c r="S1127" s="2"/>
      <c r="T1127" s="2"/>
      <c r="U1127" s="2"/>
      <c r="V1127" s="2"/>
      <c r="W1127" s="2"/>
      <c r="X1127" s="9"/>
      <c r="Y1127" s="9"/>
      <c r="Z1127" s="9"/>
      <c r="AA1127" s="9"/>
      <c r="AB1127" s="9"/>
      <c r="AD1127" s="9"/>
      <c r="AE1127" s="9"/>
      <c r="AF1127" s="2"/>
      <c r="AG1127" s="9"/>
      <c r="AH1127" s="9"/>
      <c r="AI1127" s="9"/>
      <c r="AJ1127" s="9"/>
      <c r="AK1127" s="9"/>
      <c r="AL1127" s="9"/>
      <c r="AM1127" s="15"/>
      <c r="AN1127" s="9"/>
      <c r="AO1127" s="9"/>
      <c r="AP1127" s="9"/>
      <c r="AQ1127" s="2"/>
      <c r="AR1127" s="2"/>
      <c r="AS1127" s="2"/>
      <c r="AT1127" s="2"/>
      <c r="AU1127" s="2"/>
      <c r="AV1127" s="2"/>
      <c r="AW1127" s="2"/>
      <c r="AX1127" s="9"/>
      <c r="AY1127" s="2"/>
      <c r="AZ1127" s="2"/>
      <c r="BA1127" s="2"/>
      <c r="BB1127" s="9"/>
      <c r="BC1127" s="19"/>
      <c r="BD1127" s="2"/>
      <c r="BE1127" s="2"/>
      <c r="BF1127" s="19"/>
      <c r="BG1127" s="19"/>
      <c r="BH1127" s="19"/>
      <c r="BI1127" s="19"/>
      <c r="BJ1127" s="19"/>
      <c r="BK1127" s="19"/>
      <c r="BL1127" s="19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9"/>
      <c r="BX1127" s="2"/>
      <c r="BY1127" s="2"/>
      <c r="BZ1127" s="9"/>
      <c r="CA1127" s="2"/>
      <c r="CB1127" s="2"/>
      <c r="CC1127" s="2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</row>
    <row r="1128" spans="1:152" hidden="1" x14ac:dyDescent="0.45">
      <c r="A1128" t="s">
        <v>134</v>
      </c>
      <c r="C1128" s="1">
        <v>40597</v>
      </c>
      <c r="D1128" s="2"/>
      <c r="E1128" s="1"/>
      <c r="G1128">
        <v>67</v>
      </c>
      <c r="H1128" t="s">
        <v>105</v>
      </c>
      <c r="I1128" s="19">
        <v>8</v>
      </c>
      <c r="J1128">
        <v>750</v>
      </c>
      <c r="K1128" s="2">
        <f t="shared" si="16"/>
        <v>166.66666666666666</v>
      </c>
      <c r="L1128" s="2"/>
      <c r="M1128" s="9"/>
      <c r="N1128" s="9"/>
      <c r="O1128" s="9"/>
      <c r="P1128" s="9"/>
      <c r="Q1128" s="2"/>
      <c r="R1128" s="2"/>
      <c r="S1128" s="2"/>
      <c r="T1128" s="2"/>
      <c r="U1128" s="2"/>
      <c r="V1128" s="2"/>
      <c r="W1128" s="2"/>
      <c r="X1128" s="9"/>
      <c r="Y1128" s="9"/>
      <c r="Z1128" s="9"/>
      <c r="AA1128" s="9"/>
      <c r="AB1128" s="9"/>
      <c r="AC1128" s="2">
        <v>185.14263536065693</v>
      </c>
      <c r="AD1128" s="9"/>
      <c r="AE1128" s="9"/>
      <c r="AF1128" s="2">
        <v>183.88308524259065</v>
      </c>
      <c r="AG1128" s="9">
        <v>2.6134904762503361</v>
      </c>
      <c r="AH1128" s="9"/>
      <c r="AI1128" s="9"/>
      <c r="AJ1128" s="9"/>
      <c r="AK1128" s="9"/>
      <c r="AL1128" s="9"/>
      <c r="AM1128" s="15">
        <f>AG1128/AF1128</f>
        <v>1.4212783480342673E-2</v>
      </c>
      <c r="AN1128" s="9"/>
      <c r="AO1128" s="9"/>
      <c r="AP1128" s="9"/>
      <c r="AQ1128" s="2">
        <v>30.465055123161697</v>
      </c>
      <c r="AR1128" s="2"/>
      <c r="AS1128" s="2">
        <v>32.273242275301264</v>
      </c>
      <c r="AT1128" s="2"/>
      <c r="AU1128" s="2">
        <v>0</v>
      </c>
      <c r="AV1128" s="2">
        <v>0</v>
      </c>
      <c r="AW1128" s="2"/>
      <c r="AX1128" s="9"/>
      <c r="AY1128" s="2"/>
      <c r="AZ1128" s="2">
        <f>AC1128+AF1128+AW1128</f>
        <v>369.02572060324758</v>
      </c>
      <c r="BA1128" s="2"/>
      <c r="BB1128" s="9">
        <f>AW1128/AZ1128</f>
        <v>0</v>
      </c>
      <c r="BC1128" s="19"/>
      <c r="BD1128" s="2"/>
      <c r="BE1128" s="2"/>
      <c r="BF1128" s="19"/>
      <c r="BG1128" s="19"/>
      <c r="BH1128" s="19"/>
      <c r="BI1128" s="19"/>
      <c r="BJ1128" s="9">
        <f>AC1128/AZ1128</f>
        <v>0.50170658852180716</v>
      </c>
      <c r="BK1128" s="9">
        <f>AF1128/AZ1128</f>
        <v>0.49829341147819278</v>
      </c>
      <c r="BL1128" s="9">
        <f>AW1128/AZ1128</f>
        <v>0</v>
      </c>
      <c r="BM1128" s="2">
        <v>123.35656699049258</v>
      </c>
      <c r="BN1128" s="2">
        <v>62.280542716291137</v>
      </c>
      <c r="BO1128" s="2">
        <v>61.076024274201444</v>
      </c>
      <c r="BP1128" s="2">
        <v>0</v>
      </c>
      <c r="BQ1128" s="2"/>
      <c r="BR1128" s="2"/>
      <c r="BS1128" s="2"/>
      <c r="BT1128" s="2"/>
      <c r="BU1128" s="2">
        <v>0</v>
      </c>
      <c r="BV1128" s="2"/>
      <c r="BW1128" s="9"/>
      <c r="BX1128" s="2"/>
      <c r="BY1128" s="2"/>
      <c r="BZ1128" s="9"/>
      <c r="CA1128" s="2"/>
      <c r="CB1128" s="2"/>
      <c r="CC1128" s="2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</row>
    <row r="1129" spans="1:152" hidden="1" x14ac:dyDescent="0.45">
      <c r="A1129" t="s">
        <v>134</v>
      </c>
      <c r="C1129" s="1">
        <v>40610</v>
      </c>
      <c r="D1129" s="2"/>
      <c r="E1129" s="1"/>
      <c r="G1129">
        <v>80</v>
      </c>
      <c r="H1129" t="s">
        <v>105</v>
      </c>
      <c r="I1129" s="19">
        <v>8</v>
      </c>
      <c r="J1129">
        <v>750</v>
      </c>
      <c r="K1129" s="2">
        <f t="shared" si="16"/>
        <v>166.66666666666666</v>
      </c>
      <c r="L1129" s="2"/>
      <c r="M1129" s="9"/>
      <c r="N1129" s="19">
        <v>20.5</v>
      </c>
      <c r="O1129" s="19"/>
      <c r="P1129" s="19"/>
      <c r="Q1129" s="2"/>
      <c r="R1129" s="2"/>
      <c r="S1129" s="2"/>
      <c r="T1129" s="2"/>
      <c r="U1129" s="2"/>
      <c r="V1129" s="2"/>
      <c r="W1129" s="2"/>
      <c r="X1129" s="9"/>
      <c r="Y1129" s="9"/>
      <c r="Z1129" s="9"/>
      <c r="AA1129" s="9"/>
      <c r="AB1129" s="9"/>
      <c r="AD1129" s="9"/>
      <c r="AE1129" s="9"/>
      <c r="AF1129" s="2"/>
      <c r="AG1129" s="9"/>
      <c r="AH1129" s="9"/>
      <c r="AI1129" s="9"/>
      <c r="AJ1129" s="9"/>
      <c r="AK1129" s="9"/>
      <c r="AL1129" s="9"/>
      <c r="AM1129" s="15"/>
      <c r="AN1129" s="9"/>
      <c r="AO1129" s="9"/>
      <c r="AP1129" s="9"/>
      <c r="AQ1129" s="2"/>
      <c r="AR1129" s="2"/>
      <c r="AS1129" s="2"/>
      <c r="AT1129" s="2"/>
      <c r="AU1129" s="2"/>
      <c r="AV1129" s="2"/>
      <c r="AW1129" s="2"/>
      <c r="AX1129" s="9"/>
      <c r="AY1129" s="2"/>
      <c r="AZ1129" s="2"/>
      <c r="BA1129" s="2"/>
      <c r="BB1129" s="9"/>
      <c r="BC1129" s="19"/>
      <c r="BD1129" s="2"/>
      <c r="BE1129" s="2"/>
      <c r="BF1129" s="19"/>
      <c r="BG1129" s="19"/>
      <c r="BH1129" s="19"/>
      <c r="BI1129" s="19"/>
      <c r="BJ1129" s="19"/>
      <c r="BK1129" s="19"/>
      <c r="BL1129" s="19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9"/>
      <c r="BX1129" s="2"/>
      <c r="BY1129" s="2"/>
      <c r="BZ1129" s="9"/>
      <c r="CA1129" s="2"/>
      <c r="CB1129" s="2"/>
      <c r="CC1129" s="2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</row>
    <row r="1130" spans="1:152" hidden="1" x14ac:dyDescent="0.45">
      <c r="A1130" t="s">
        <v>134</v>
      </c>
      <c r="C1130" s="1">
        <v>40616</v>
      </c>
      <c r="D1130" s="2">
        <v>6</v>
      </c>
      <c r="E1130" s="1" t="s">
        <v>229</v>
      </c>
      <c r="F1130" t="s">
        <v>78</v>
      </c>
      <c r="G1130">
        <v>86</v>
      </c>
      <c r="H1130" t="s">
        <v>105</v>
      </c>
      <c r="I1130" s="19">
        <v>8</v>
      </c>
      <c r="J1130">
        <v>750</v>
      </c>
      <c r="K1130" s="2">
        <f t="shared" si="16"/>
        <v>166.66666666666666</v>
      </c>
      <c r="L1130" s="2"/>
      <c r="M1130" s="9"/>
      <c r="N1130" s="9"/>
      <c r="O1130" s="9"/>
      <c r="P1130" s="9"/>
      <c r="Q1130" s="2"/>
      <c r="R1130" s="2"/>
      <c r="S1130" s="2"/>
      <c r="T1130" s="2"/>
      <c r="U1130" s="2"/>
      <c r="V1130" s="2"/>
      <c r="W1130" s="2"/>
      <c r="X1130" s="9"/>
      <c r="Y1130" s="9"/>
      <c r="Z1130" s="9"/>
      <c r="AA1130" s="9"/>
      <c r="AB1130" s="9"/>
      <c r="AC1130" s="2">
        <v>357.48600867969969</v>
      </c>
      <c r="AD1130" s="9"/>
      <c r="AE1130" s="9"/>
      <c r="AF1130" s="2">
        <v>272.35451930482054</v>
      </c>
      <c r="AG1130" s="9">
        <v>3.0184249567401968</v>
      </c>
      <c r="AH1130" s="9"/>
      <c r="AI1130" s="9"/>
      <c r="AJ1130" s="9"/>
      <c r="AK1130" s="9"/>
      <c r="AL1130" s="9"/>
      <c r="AM1130" s="15">
        <f>AG1130/AF1130</f>
        <v>1.1082705601671917E-2</v>
      </c>
      <c r="AN1130" s="9"/>
      <c r="AO1130" s="9"/>
      <c r="AP1130" s="9"/>
      <c r="AQ1130" s="2">
        <v>31.58428754153876</v>
      </c>
      <c r="AR1130" s="2"/>
      <c r="AS1130" s="2">
        <v>344.74965307518954</v>
      </c>
      <c r="AT1130" s="2"/>
      <c r="AU1130" s="2">
        <v>0</v>
      </c>
      <c r="AV1130" s="2">
        <v>0</v>
      </c>
      <c r="AW1130" s="2"/>
      <c r="AX1130" s="9"/>
      <c r="AY1130" s="2"/>
      <c r="AZ1130" s="2">
        <f>AC1130+AF1130+AW1130</f>
        <v>629.84052798452024</v>
      </c>
      <c r="BA1130" s="2"/>
      <c r="BB1130" s="9">
        <f>AW1130/AZ1130</f>
        <v>0</v>
      </c>
      <c r="BC1130" s="19"/>
      <c r="BD1130" s="2"/>
      <c r="BE1130" s="2"/>
      <c r="BF1130" s="19"/>
      <c r="BG1130" s="19"/>
      <c r="BH1130" s="19"/>
      <c r="BI1130" s="19"/>
      <c r="BJ1130" s="9">
        <f>AC1130/AZ1130</f>
        <v>0.56758178109568347</v>
      </c>
      <c r="BK1130" s="9">
        <f>AF1130/AZ1130</f>
        <v>0.43241821890431648</v>
      </c>
      <c r="BL1130" s="9">
        <f>AW1130/AZ1130</f>
        <v>0</v>
      </c>
      <c r="BM1130" s="2">
        <v>143.47394371664654</v>
      </c>
      <c r="BN1130" s="2">
        <v>15.384605014983279</v>
      </c>
      <c r="BO1130" s="2">
        <v>128.08933870166328</v>
      </c>
      <c r="BP1130" s="2">
        <v>0</v>
      </c>
      <c r="BQ1130" s="2"/>
      <c r="BR1130" s="2"/>
      <c r="BS1130" s="2"/>
      <c r="BT1130" s="2"/>
      <c r="BU1130" s="2">
        <v>0</v>
      </c>
      <c r="BV1130" s="2"/>
      <c r="BW1130" s="9"/>
      <c r="BX1130" s="2"/>
      <c r="BY1130" s="2"/>
      <c r="BZ1130" s="9"/>
      <c r="CA1130" s="2"/>
      <c r="CB1130" s="2"/>
      <c r="CC1130" s="2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</row>
    <row r="1131" spans="1:152" hidden="1" x14ac:dyDescent="0.45">
      <c r="A1131" t="s">
        <v>134</v>
      </c>
      <c r="C1131" s="1">
        <v>40636</v>
      </c>
      <c r="D1131" s="2">
        <v>8</v>
      </c>
      <c r="E1131" t="s">
        <v>197</v>
      </c>
      <c r="F1131" t="s">
        <v>14</v>
      </c>
      <c r="G1131">
        <v>106</v>
      </c>
      <c r="H1131" t="s">
        <v>105</v>
      </c>
      <c r="I1131" s="19">
        <v>8</v>
      </c>
      <c r="J1131">
        <v>750</v>
      </c>
      <c r="K1131" s="2">
        <f t="shared" si="16"/>
        <v>166.66666666666666</v>
      </c>
      <c r="L1131" s="2"/>
      <c r="M1131" s="9"/>
      <c r="N1131" s="9"/>
      <c r="O1131" s="9"/>
      <c r="P1131" s="9"/>
      <c r="Q1131" s="2"/>
      <c r="R1131" s="2"/>
      <c r="S1131" s="2"/>
      <c r="T1131" s="2"/>
      <c r="U1131" s="2">
        <v>106</v>
      </c>
      <c r="V1131" s="2"/>
      <c r="W1131" s="2"/>
      <c r="X1131" s="9"/>
      <c r="Y1131" s="9"/>
      <c r="Z1131" s="9"/>
      <c r="AA1131" s="9"/>
      <c r="AB1131" s="9"/>
      <c r="AD1131" s="9"/>
      <c r="AE1131" s="9"/>
      <c r="AF1131" s="2"/>
      <c r="AG1131" s="9"/>
      <c r="AH1131" s="9"/>
      <c r="AI1131" s="9"/>
      <c r="AJ1131" s="9"/>
      <c r="AK1131" s="9"/>
      <c r="AL1131" s="9"/>
      <c r="AM1131" s="15"/>
      <c r="AN1131" s="9"/>
      <c r="AO1131" s="9"/>
      <c r="AP1131" s="9"/>
      <c r="AQ1131" s="2"/>
      <c r="AR1131" s="2"/>
      <c r="AS1131" s="2"/>
      <c r="AT1131" s="2"/>
      <c r="AU1131" s="2"/>
      <c r="AV1131" s="2"/>
      <c r="AW1131" s="2"/>
      <c r="AX1131" s="9"/>
      <c r="AY1131" s="2"/>
      <c r="AZ1131" s="2"/>
      <c r="BA1131" s="2"/>
      <c r="BB1131" s="9"/>
      <c r="BC1131" s="19"/>
      <c r="BD1131" s="2"/>
      <c r="BE1131" s="2"/>
      <c r="BF1131" s="19"/>
      <c r="BG1131" s="19"/>
      <c r="BH1131" s="19"/>
      <c r="BI1131" s="19"/>
      <c r="BJ1131" s="19"/>
      <c r="BK1131" s="19"/>
      <c r="BL1131" s="19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9"/>
      <c r="BX1131" s="2"/>
      <c r="BY1131" s="2"/>
      <c r="BZ1131" s="9"/>
      <c r="CA1131" s="2"/>
      <c r="CB1131" s="2"/>
      <c r="CC1131" s="2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</row>
    <row r="1132" spans="1:152" hidden="1" x14ac:dyDescent="0.45">
      <c r="A1132" t="s">
        <v>134</v>
      </c>
      <c r="C1132" s="1">
        <v>40639</v>
      </c>
      <c r="D1132" s="2"/>
      <c r="E1132" s="1"/>
      <c r="G1132">
        <v>109</v>
      </c>
      <c r="H1132" t="s">
        <v>105</v>
      </c>
      <c r="I1132" s="19">
        <v>8</v>
      </c>
      <c r="J1132">
        <v>750</v>
      </c>
      <c r="K1132" s="2">
        <f t="shared" si="16"/>
        <v>166.66666666666666</v>
      </c>
      <c r="L1132" s="2"/>
      <c r="M1132" s="9"/>
      <c r="N1132" s="9"/>
      <c r="O1132" s="9"/>
      <c r="P1132" s="9"/>
      <c r="Q1132" s="2"/>
      <c r="R1132" s="2"/>
      <c r="S1132" s="2"/>
      <c r="T1132" s="2"/>
      <c r="U1132" s="2"/>
      <c r="V1132" s="2"/>
      <c r="W1132" s="2"/>
      <c r="X1132" s="9"/>
      <c r="Y1132" s="9"/>
      <c r="Z1132" s="9"/>
      <c r="AA1132" s="9"/>
      <c r="AB1132" s="9"/>
      <c r="AC1132" s="2">
        <v>327.07663078615667</v>
      </c>
      <c r="AD1132" s="9"/>
      <c r="AE1132" s="9"/>
      <c r="AF1132" s="2">
        <v>169.74573332352296</v>
      </c>
      <c r="AG1132" s="9">
        <v>2.2805529147213552</v>
      </c>
      <c r="AH1132" s="9"/>
      <c r="AI1132" s="9"/>
      <c r="AJ1132" s="9"/>
      <c r="AK1132" s="9"/>
      <c r="AL1132" s="9"/>
      <c r="AM1132" s="15">
        <f>AG1132/AF1132</f>
        <v>1.3435111858598461E-2</v>
      </c>
      <c r="AN1132" s="9"/>
      <c r="AO1132" s="9"/>
      <c r="AP1132" s="9"/>
      <c r="AQ1132" s="2">
        <v>0</v>
      </c>
      <c r="AR1132" s="2"/>
      <c r="AS1132" s="2">
        <v>542.06979584107285</v>
      </c>
      <c r="AT1132" s="2"/>
      <c r="AU1132" s="2">
        <v>153.43367085379072</v>
      </c>
      <c r="AV1132" s="2">
        <v>54.600758970140213</v>
      </c>
      <c r="AW1132" s="2"/>
      <c r="AX1132" s="9"/>
      <c r="AY1132" s="2"/>
      <c r="AZ1132" s="2">
        <f>AC1132+AF1132+AW1132</f>
        <v>496.8223641096796</v>
      </c>
      <c r="BA1132" s="2"/>
      <c r="BB1132" s="9">
        <f>AW1132/AZ1132</f>
        <v>0</v>
      </c>
      <c r="BC1132" s="19"/>
      <c r="BD1132" s="2"/>
      <c r="BE1132" s="2"/>
      <c r="BF1132" s="19"/>
      <c r="BG1132" s="19"/>
      <c r="BH1132" s="19"/>
      <c r="BI1132" s="19"/>
      <c r="BJ1132" s="9">
        <f>AC1132/AZ1132</f>
        <v>0.65833717323149832</v>
      </c>
      <c r="BK1132" s="9">
        <f>AF1132/AZ1132</f>
        <v>0.34166282676850174</v>
      </c>
      <c r="BL1132" s="9">
        <f>AW1132/AZ1132</f>
        <v>0</v>
      </c>
      <c r="BM1132" s="2">
        <v>133.13201326728813</v>
      </c>
      <c r="BN1132" s="2">
        <v>0.69152346755578353</v>
      </c>
      <c r="BO1132" s="2">
        <v>112.28810282912676</v>
      </c>
      <c r="BP1132" s="2">
        <v>9.3637877990954337</v>
      </c>
      <c r="BQ1132" s="2"/>
      <c r="BR1132" s="2"/>
      <c r="BS1132" s="2"/>
      <c r="BT1132" s="2"/>
      <c r="BU1132" s="2">
        <v>10.788599171510164</v>
      </c>
      <c r="BV1132" s="2"/>
      <c r="BW1132" s="9"/>
      <c r="BX1132" s="2"/>
      <c r="BY1132" s="2"/>
      <c r="BZ1132" s="9"/>
      <c r="CA1132" s="2"/>
      <c r="CB1132" s="2"/>
      <c r="CC1132" s="2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</row>
    <row r="1133" spans="1:152" hidden="1" x14ac:dyDescent="0.45">
      <c r="A1133" t="s">
        <v>134</v>
      </c>
      <c r="C1133" s="1">
        <v>40641</v>
      </c>
      <c r="D1133" s="2"/>
      <c r="E1133" s="1"/>
      <c r="G1133">
        <v>111</v>
      </c>
      <c r="H1133" t="s">
        <v>105</v>
      </c>
      <c r="I1133" s="19">
        <v>8</v>
      </c>
      <c r="J1133">
        <v>750</v>
      </c>
      <c r="K1133" s="2">
        <f t="shared" si="16"/>
        <v>166.66666666666666</v>
      </c>
      <c r="L1133" s="2"/>
      <c r="M1133" s="9"/>
      <c r="N1133" s="19">
        <v>23.2</v>
      </c>
      <c r="O1133" s="19"/>
      <c r="P1133" s="19"/>
      <c r="Q1133" s="2"/>
      <c r="R1133" s="2"/>
      <c r="S1133" s="2"/>
      <c r="T1133" s="2"/>
      <c r="U1133" s="2"/>
      <c r="V1133" s="2"/>
      <c r="W1133" s="2"/>
      <c r="X1133" s="9"/>
      <c r="Y1133" s="9"/>
      <c r="Z1133" s="9"/>
      <c r="AA1133" s="9"/>
      <c r="AB1133" s="9"/>
      <c r="AD1133" s="9"/>
      <c r="AE1133" s="9"/>
      <c r="AF1133" s="2"/>
      <c r="AG1133" s="9"/>
      <c r="AH1133" s="9"/>
      <c r="AI1133" s="9"/>
      <c r="AJ1133" s="9"/>
      <c r="AK1133" s="9"/>
      <c r="AL1133" s="9"/>
      <c r="AM1133" s="15"/>
      <c r="AN1133" s="9"/>
      <c r="AO1133" s="9"/>
      <c r="AP1133" s="9"/>
      <c r="AQ1133" s="2"/>
      <c r="AR1133" s="2"/>
      <c r="AS1133" s="2"/>
      <c r="AT1133" s="2"/>
      <c r="AU1133" s="2"/>
      <c r="AV1133" s="2"/>
      <c r="AW1133" s="2"/>
      <c r="AX1133" s="9"/>
      <c r="AY1133" s="2"/>
      <c r="AZ1133" s="2"/>
      <c r="BA1133" s="2"/>
      <c r="BB1133" s="9"/>
      <c r="BC1133" s="19"/>
      <c r="BD1133" s="2"/>
      <c r="BE1133" s="2"/>
      <c r="BF1133" s="19"/>
      <c r="BG1133" s="19"/>
      <c r="BH1133" s="19"/>
      <c r="BI1133" s="19"/>
      <c r="BJ1133" s="19"/>
      <c r="BK1133" s="19"/>
      <c r="BL1133" s="19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9"/>
      <c r="BX1133" s="2"/>
      <c r="BY1133" s="2"/>
      <c r="BZ1133" s="9"/>
      <c r="CA1133" s="2"/>
      <c r="CB1133" s="2"/>
      <c r="CC1133" s="2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</row>
    <row r="1134" spans="1:152" hidden="1" x14ac:dyDescent="0.45">
      <c r="A1134" t="s">
        <v>134</v>
      </c>
      <c r="C1134" s="1">
        <v>40644</v>
      </c>
      <c r="D1134" s="2"/>
      <c r="E1134" s="1"/>
      <c r="G1134">
        <v>114</v>
      </c>
      <c r="H1134" t="s">
        <v>105</v>
      </c>
      <c r="I1134" s="19">
        <v>8</v>
      </c>
      <c r="J1134">
        <v>750</v>
      </c>
      <c r="K1134" s="2">
        <f t="shared" si="16"/>
        <v>166.66666666666666</v>
      </c>
      <c r="L1134" s="2"/>
      <c r="M1134" s="9"/>
      <c r="N1134" s="9"/>
      <c r="O1134" s="9"/>
      <c r="P1134" s="9"/>
      <c r="Q1134" s="2"/>
      <c r="R1134" s="2"/>
      <c r="S1134" s="2"/>
      <c r="T1134" s="2"/>
      <c r="U1134" s="2"/>
      <c r="V1134" s="2"/>
      <c r="W1134" s="2"/>
      <c r="X1134" s="9"/>
      <c r="Y1134" s="9"/>
      <c r="Z1134" s="9"/>
      <c r="AA1134" s="9"/>
      <c r="AB1134" s="9"/>
      <c r="AC1134" s="2"/>
      <c r="AD1134" s="9"/>
      <c r="AE1134" s="9"/>
      <c r="AF1134" s="2"/>
      <c r="AG1134" s="9"/>
      <c r="AH1134" s="9"/>
      <c r="AI1134" s="9"/>
      <c r="AJ1134" s="9"/>
      <c r="AK1134" s="9"/>
      <c r="AL1134" s="9"/>
      <c r="AM1134" s="15"/>
      <c r="AN1134" s="9"/>
      <c r="AO1134" s="9"/>
      <c r="AP1134" s="9"/>
      <c r="AQ1134" s="2"/>
      <c r="AR1134" s="2"/>
      <c r="AS1134" s="2"/>
      <c r="AT1134" s="2"/>
      <c r="AU1134" s="2"/>
      <c r="AV1134" s="2"/>
      <c r="AW1134" s="2"/>
      <c r="AX1134" s="9"/>
      <c r="AY1134" s="2"/>
      <c r="AZ1134" s="2"/>
      <c r="BA1134" s="2"/>
      <c r="BB1134" s="9"/>
      <c r="BC1134" s="19"/>
      <c r="BD1134" s="2"/>
      <c r="BE1134" s="2"/>
      <c r="BF1134" s="19"/>
      <c r="BG1134" s="19"/>
      <c r="BH1134" s="19"/>
      <c r="BI1134" s="19"/>
      <c r="BJ1134" s="19"/>
      <c r="BK1134" s="19"/>
      <c r="BL1134" s="19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>
        <v>16.408491107286288</v>
      </c>
      <c r="BW1134" s="9">
        <v>3.965734265734266</v>
      </c>
      <c r="BX1134" s="2"/>
      <c r="BY1134" s="2"/>
      <c r="BZ1134" s="9"/>
      <c r="CA1134" s="2"/>
      <c r="CB1134" s="2"/>
      <c r="CC1134" s="2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</row>
    <row r="1135" spans="1:152" hidden="1" x14ac:dyDescent="0.45">
      <c r="A1135" t="s">
        <v>134</v>
      </c>
      <c r="C1135" s="1">
        <v>40647</v>
      </c>
      <c r="D1135" s="2"/>
      <c r="E1135" s="1"/>
      <c r="G1135">
        <v>117</v>
      </c>
      <c r="H1135" t="s">
        <v>105</v>
      </c>
      <c r="I1135" s="19">
        <v>8</v>
      </c>
      <c r="J1135">
        <v>750</v>
      </c>
      <c r="K1135" s="2">
        <f t="shared" si="16"/>
        <v>166.66666666666666</v>
      </c>
      <c r="L1135" s="2"/>
      <c r="M1135" s="9"/>
      <c r="N1135" s="9"/>
      <c r="O1135" s="9"/>
      <c r="P1135" s="9"/>
      <c r="Q1135" s="2"/>
      <c r="R1135" s="2"/>
      <c r="S1135" s="2"/>
      <c r="T1135" s="2"/>
      <c r="U1135" s="2"/>
      <c r="V1135" s="2"/>
      <c r="W1135" s="2"/>
      <c r="X1135" s="9"/>
      <c r="Y1135" s="9"/>
      <c r="Z1135" s="9"/>
      <c r="AA1135" s="9"/>
      <c r="AB1135" s="9"/>
      <c r="AC1135" s="2"/>
      <c r="AD1135" s="9"/>
      <c r="AE1135" s="9"/>
      <c r="AF1135" s="2"/>
      <c r="AG1135" s="9"/>
      <c r="AH1135" s="9"/>
      <c r="AI1135" s="9"/>
      <c r="AJ1135" s="9"/>
      <c r="AK1135" s="9"/>
      <c r="AL1135" s="9"/>
      <c r="AM1135" s="15"/>
      <c r="AN1135" s="9"/>
      <c r="AO1135" s="9"/>
      <c r="AP1135" s="9"/>
      <c r="AQ1135" s="2"/>
      <c r="AR1135" s="2"/>
      <c r="AS1135" s="2"/>
      <c r="AT1135" s="2"/>
      <c r="AU1135" s="2"/>
      <c r="AV1135" s="2"/>
      <c r="AW1135" s="2"/>
      <c r="AX1135" s="9"/>
      <c r="AY1135" s="2"/>
      <c r="AZ1135" s="2"/>
      <c r="BA1135" s="2"/>
      <c r="BB1135" s="9"/>
      <c r="BC1135" s="19"/>
      <c r="BD1135" s="2"/>
      <c r="BE1135" s="2"/>
      <c r="BF1135" s="19"/>
      <c r="BG1135" s="19"/>
      <c r="BH1135" s="19"/>
      <c r="BI1135" s="19"/>
      <c r="BJ1135" s="19"/>
      <c r="BK1135" s="19"/>
      <c r="BL1135" s="19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>
        <v>22.375215146299482</v>
      </c>
      <c r="BW1135" s="9">
        <v>4.6576923076923071</v>
      </c>
      <c r="BX1135" s="2"/>
      <c r="BY1135" s="2"/>
      <c r="BZ1135" s="9"/>
      <c r="CA1135" s="2"/>
      <c r="CB1135" s="2"/>
      <c r="CC1135" s="2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</row>
    <row r="1136" spans="1:152" hidden="1" x14ac:dyDescent="0.45">
      <c r="A1136" t="s">
        <v>134</v>
      </c>
      <c r="C1136" s="1">
        <v>40650</v>
      </c>
      <c r="D1136" s="2"/>
      <c r="E1136" s="1"/>
      <c r="G1136">
        <v>120</v>
      </c>
      <c r="H1136" t="s">
        <v>105</v>
      </c>
      <c r="I1136" s="19">
        <v>8</v>
      </c>
      <c r="J1136">
        <v>750</v>
      </c>
      <c r="K1136" s="2">
        <f t="shared" si="16"/>
        <v>166.66666666666666</v>
      </c>
      <c r="L1136" s="2"/>
      <c r="M1136" s="9"/>
      <c r="N1136" s="19">
        <v>24.2</v>
      </c>
      <c r="O1136" s="19"/>
      <c r="P1136" s="19"/>
      <c r="Q1136" s="2"/>
      <c r="R1136" s="2"/>
      <c r="S1136" s="2"/>
      <c r="T1136" s="2"/>
      <c r="U1136" s="2"/>
      <c r="V1136" s="2"/>
      <c r="W1136" s="2"/>
      <c r="X1136" s="9"/>
      <c r="Y1136" s="9"/>
      <c r="Z1136" s="9"/>
      <c r="AA1136" s="9"/>
      <c r="AB1136" s="9"/>
      <c r="AC1136" s="2"/>
      <c r="AD1136" s="9"/>
      <c r="AE1136" s="9"/>
      <c r="AF1136" s="2"/>
      <c r="AG1136" s="9"/>
      <c r="AH1136" s="9"/>
      <c r="AI1136" s="9"/>
      <c r="AJ1136" s="9"/>
      <c r="AK1136" s="9"/>
      <c r="AL1136" s="9"/>
      <c r="AM1136" s="15"/>
      <c r="AN1136" s="9"/>
      <c r="AO1136" s="9"/>
      <c r="AP1136" s="9"/>
      <c r="AQ1136" s="2"/>
      <c r="AR1136" s="2"/>
      <c r="AS1136" s="2"/>
      <c r="AT1136" s="2"/>
      <c r="AU1136" s="2"/>
      <c r="AV1136" s="2"/>
      <c r="AW1136" s="2"/>
      <c r="AX1136" s="9"/>
      <c r="AY1136" s="2"/>
      <c r="AZ1136" s="2"/>
      <c r="BA1136" s="2"/>
      <c r="BB1136" s="9"/>
      <c r="BC1136" s="19"/>
      <c r="BD1136" s="2"/>
      <c r="BE1136" s="2"/>
      <c r="BF1136" s="19"/>
      <c r="BG1136" s="19"/>
      <c r="BH1136" s="19"/>
      <c r="BI1136" s="19"/>
      <c r="BJ1136" s="19"/>
      <c r="BK1136" s="19"/>
      <c r="BL1136" s="19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9"/>
      <c r="BX1136" s="2"/>
      <c r="BY1136" s="2"/>
      <c r="BZ1136" s="9"/>
      <c r="CA1136" s="2"/>
      <c r="CB1136" s="2"/>
      <c r="CC1136" s="2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</row>
    <row r="1137" spans="1:152" hidden="1" x14ac:dyDescent="0.45">
      <c r="A1137" t="s">
        <v>134</v>
      </c>
      <c r="C1137" s="1">
        <v>40653</v>
      </c>
      <c r="D1137" s="2"/>
      <c r="E1137" s="1"/>
      <c r="G1137">
        <v>123</v>
      </c>
      <c r="H1137" t="s">
        <v>105</v>
      </c>
      <c r="I1137" s="19">
        <v>8</v>
      </c>
      <c r="J1137">
        <v>750</v>
      </c>
      <c r="K1137" s="2">
        <f t="shared" si="16"/>
        <v>166.66666666666666</v>
      </c>
      <c r="L1137" s="2"/>
      <c r="M1137" s="9"/>
      <c r="N1137" s="9"/>
      <c r="O1137" s="9"/>
      <c r="P1137" s="9"/>
      <c r="Q1137" s="2"/>
      <c r="R1137" s="2"/>
      <c r="S1137" s="2"/>
      <c r="T1137" s="2"/>
      <c r="U1137" s="2"/>
      <c r="V1137" s="2"/>
      <c r="W1137" s="2"/>
      <c r="X1137" s="9"/>
      <c r="Y1137" s="9"/>
      <c r="Z1137" s="9"/>
      <c r="AA1137" s="9"/>
      <c r="AB1137" s="9"/>
      <c r="AC1137" s="2"/>
      <c r="AD1137" s="9"/>
      <c r="AE1137" s="9"/>
      <c r="AF1137" s="2"/>
      <c r="AG1137" s="9"/>
      <c r="AH1137" s="9"/>
      <c r="AI1137" s="9"/>
      <c r="AJ1137" s="9"/>
      <c r="AK1137" s="9"/>
      <c r="AL1137" s="9"/>
      <c r="AM1137" s="15"/>
      <c r="AN1137" s="9"/>
      <c r="AO1137" s="9"/>
      <c r="AP1137" s="9"/>
      <c r="AQ1137" s="2"/>
      <c r="AR1137" s="2"/>
      <c r="AS1137" s="2"/>
      <c r="AT1137" s="2"/>
      <c r="AU1137" s="2"/>
      <c r="AV1137" s="2"/>
      <c r="AW1137" s="2"/>
      <c r="AX1137" s="9"/>
      <c r="AY1137" s="2"/>
      <c r="AZ1137" s="2"/>
      <c r="BA1137" s="2"/>
      <c r="BB1137" s="9"/>
      <c r="BC1137" s="19"/>
      <c r="BD1137" s="2"/>
      <c r="BE1137" s="2"/>
      <c r="BF1137" s="19"/>
      <c r="BG1137" s="19"/>
      <c r="BH1137" s="19"/>
      <c r="BI1137" s="19"/>
      <c r="BJ1137" s="19"/>
      <c r="BK1137" s="19"/>
      <c r="BL1137" s="19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>
        <v>39.127940332759607</v>
      </c>
      <c r="BW1137" s="9">
        <v>4.690410958904109</v>
      </c>
      <c r="BX1137" s="2"/>
      <c r="BY1137" s="2"/>
      <c r="BZ1137" s="9"/>
      <c r="CA1137" s="2"/>
      <c r="CB1137" s="2"/>
      <c r="CC1137" s="2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</row>
    <row r="1138" spans="1:152" hidden="1" x14ac:dyDescent="0.45">
      <c r="A1138" t="s">
        <v>134</v>
      </c>
      <c r="C1138" s="1">
        <v>40660</v>
      </c>
      <c r="D1138" s="2"/>
      <c r="E1138" s="1"/>
      <c r="G1138">
        <v>130</v>
      </c>
      <c r="H1138" t="s">
        <v>105</v>
      </c>
      <c r="I1138" s="19">
        <v>8</v>
      </c>
      <c r="J1138">
        <v>750</v>
      </c>
      <c r="K1138" s="2">
        <f t="shared" si="16"/>
        <v>166.66666666666666</v>
      </c>
      <c r="L1138" s="2"/>
      <c r="M1138" s="9"/>
      <c r="N1138" s="9"/>
      <c r="O1138" s="9"/>
      <c r="P1138" s="9"/>
      <c r="Q1138" s="2"/>
      <c r="R1138" s="2"/>
      <c r="S1138" s="2"/>
      <c r="T1138" s="2"/>
      <c r="U1138" s="2"/>
      <c r="V1138" s="2"/>
      <c r="W1138" s="2"/>
      <c r="X1138" s="9"/>
      <c r="Y1138" s="9"/>
      <c r="Z1138" s="9"/>
      <c r="AA1138" s="9"/>
      <c r="AB1138" s="9"/>
      <c r="AC1138" s="2">
        <v>384.76519857758365</v>
      </c>
      <c r="AD1138" s="9"/>
      <c r="AE1138" s="9"/>
      <c r="AF1138" s="2">
        <v>156.69458635225351</v>
      </c>
      <c r="AG1138" s="9">
        <v>2.1688803359076068</v>
      </c>
      <c r="AH1138" s="9"/>
      <c r="AI1138" s="9"/>
      <c r="AJ1138" s="9"/>
      <c r="AK1138" s="9"/>
      <c r="AL1138" s="9"/>
      <c r="AM1138" s="15">
        <f>AG1138/AF1138</f>
        <v>1.384145034233606E-2</v>
      </c>
      <c r="AN1138" s="9"/>
      <c r="AO1138" s="9"/>
      <c r="AP1138" s="9"/>
      <c r="AQ1138" s="2">
        <v>0</v>
      </c>
      <c r="AR1138" s="2"/>
      <c r="AS1138" s="2">
        <v>294.45059108776718</v>
      </c>
      <c r="AT1138" s="2"/>
      <c r="AU1138" s="2">
        <v>30.426516664494081</v>
      </c>
      <c r="AV1138" s="2">
        <v>411.94170411845414</v>
      </c>
      <c r="AW1138" s="2"/>
      <c r="AX1138" s="9"/>
      <c r="AY1138" s="2"/>
      <c r="AZ1138" s="2">
        <f>AC1138+AF1138+AW1138</f>
        <v>541.45978492983716</v>
      </c>
      <c r="BA1138" s="2"/>
      <c r="BB1138" s="9">
        <f>AW1138/AZ1138</f>
        <v>0</v>
      </c>
      <c r="BC1138" s="19"/>
      <c r="BD1138" s="2"/>
      <c r="BE1138" s="2"/>
      <c r="BF1138" s="19"/>
      <c r="BG1138" s="19"/>
      <c r="BH1138" s="19"/>
      <c r="BI1138" s="19"/>
      <c r="BJ1138" s="9">
        <f>AC1138/AZ1138</f>
        <v>0.71060715733014568</v>
      </c>
      <c r="BK1138" s="9">
        <f>AF1138/AZ1138</f>
        <v>0.28939284266985432</v>
      </c>
      <c r="BL1138" s="9">
        <f>AW1138/AZ1138</f>
        <v>0</v>
      </c>
      <c r="BM1138" s="2">
        <v>140.36642330763206</v>
      </c>
      <c r="BN1138" s="2">
        <v>0</v>
      </c>
      <c r="BO1138" s="2">
        <v>52.141633364844346</v>
      </c>
      <c r="BP1138" s="2">
        <v>75.586756330832657</v>
      </c>
      <c r="BQ1138" s="2"/>
      <c r="BR1138" s="2"/>
      <c r="BS1138" s="2"/>
      <c r="BT1138" s="2"/>
      <c r="BU1138" s="2">
        <v>12.638033611955059</v>
      </c>
      <c r="BV1138" s="2">
        <v>57.257601835915082</v>
      </c>
      <c r="BW1138" s="9">
        <v>4.9044303797468354</v>
      </c>
      <c r="BX1138" s="2"/>
      <c r="BY1138" s="2"/>
      <c r="BZ1138" s="9"/>
      <c r="CA1138" s="2"/>
      <c r="CB1138" s="2"/>
      <c r="CC1138" s="2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</row>
    <row r="1139" spans="1:152" hidden="1" x14ac:dyDescent="0.45">
      <c r="A1139" t="s">
        <v>134</v>
      </c>
      <c r="C1139" s="1">
        <v>40664</v>
      </c>
      <c r="D1139" s="2">
        <v>9</v>
      </c>
      <c r="E1139" s="1" t="s">
        <v>196</v>
      </c>
      <c r="F1139" t="s">
        <v>15</v>
      </c>
      <c r="G1139">
        <v>134</v>
      </c>
      <c r="H1139" t="s">
        <v>105</v>
      </c>
      <c r="I1139" s="19">
        <v>8</v>
      </c>
      <c r="J1139">
        <v>750</v>
      </c>
      <c r="K1139" s="2">
        <f t="shared" si="16"/>
        <v>166.66666666666666</v>
      </c>
      <c r="L1139" s="2"/>
      <c r="M1139" s="9"/>
      <c r="N1139" s="9"/>
      <c r="O1139" s="9"/>
      <c r="P1139" s="9"/>
      <c r="Q1139" s="2"/>
      <c r="R1139" s="2"/>
      <c r="S1139" s="2"/>
      <c r="T1139" s="2"/>
      <c r="U1139" s="2"/>
      <c r="V1139" s="2">
        <v>134</v>
      </c>
      <c r="W1139" s="2"/>
      <c r="X1139" s="9"/>
      <c r="Y1139" s="9"/>
      <c r="Z1139" s="9"/>
      <c r="AA1139" s="9"/>
      <c r="AB1139" s="9"/>
      <c r="AC1139" s="2"/>
      <c r="AD1139" s="9"/>
      <c r="AE1139" s="9"/>
      <c r="AF1139" s="2"/>
      <c r="AG1139" s="9"/>
      <c r="AH1139" s="9"/>
      <c r="AI1139" s="9"/>
      <c r="AJ1139" s="9"/>
      <c r="AK1139" s="9"/>
      <c r="AL1139" s="9"/>
      <c r="AM1139" s="15"/>
      <c r="AN1139" s="9"/>
      <c r="AO1139" s="9"/>
      <c r="AP1139" s="9"/>
      <c r="AQ1139" s="2"/>
      <c r="AR1139" s="2"/>
      <c r="AS1139" s="2"/>
      <c r="AT1139" s="2"/>
      <c r="AU1139" s="2"/>
      <c r="AV1139" s="2"/>
      <c r="AW1139" s="2"/>
      <c r="AX1139" s="9"/>
      <c r="AY1139" s="2"/>
      <c r="AZ1139" s="2"/>
      <c r="BA1139" s="2"/>
      <c r="BB1139" s="9"/>
      <c r="BC1139" s="19"/>
      <c r="BD1139" s="2"/>
      <c r="BE1139" s="2"/>
      <c r="BF1139" s="19"/>
      <c r="BG1139" s="19"/>
      <c r="BH1139" s="19"/>
      <c r="BI1139" s="19"/>
      <c r="BJ1139" s="19"/>
      <c r="BK1139" s="19"/>
      <c r="BL1139" s="19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9"/>
      <c r="BX1139" s="2"/>
      <c r="BY1139" s="2"/>
      <c r="BZ1139" s="9"/>
      <c r="CA1139" s="2"/>
      <c r="CB1139" s="2"/>
      <c r="CC1139" s="2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</row>
    <row r="1140" spans="1:152" hidden="1" x14ac:dyDescent="0.45">
      <c r="A1140" t="s">
        <v>134</v>
      </c>
      <c r="C1140" s="1">
        <v>40673</v>
      </c>
      <c r="D1140" s="2"/>
      <c r="E1140" s="1"/>
      <c r="G1140">
        <v>143</v>
      </c>
      <c r="H1140" t="s">
        <v>105</v>
      </c>
      <c r="I1140" s="19">
        <v>8</v>
      </c>
      <c r="J1140">
        <v>750</v>
      </c>
      <c r="K1140" s="2">
        <f t="shared" si="16"/>
        <v>166.66666666666666</v>
      </c>
      <c r="L1140" s="2"/>
      <c r="M1140" s="9"/>
      <c r="N1140" s="9"/>
      <c r="O1140" s="9"/>
      <c r="P1140" s="9"/>
      <c r="Q1140" s="2"/>
      <c r="R1140" s="2"/>
      <c r="S1140" s="2"/>
      <c r="T1140" s="2"/>
      <c r="U1140" s="2"/>
      <c r="V1140" s="2"/>
      <c r="W1140" s="2"/>
      <c r="X1140" s="9"/>
      <c r="Y1140" s="9"/>
      <c r="Z1140" s="9"/>
      <c r="AA1140" s="9"/>
      <c r="AB1140" s="9"/>
      <c r="AC1140" s="2"/>
      <c r="AD1140" s="9"/>
      <c r="AE1140" s="9"/>
      <c r="AF1140" s="2"/>
      <c r="AG1140" s="9"/>
      <c r="AH1140" s="9"/>
      <c r="AI1140" s="9"/>
      <c r="AJ1140" s="9"/>
      <c r="AK1140" s="9"/>
      <c r="AL1140" s="9"/>
      <c r="AM1140" s="15"/>
      <c r="AN1140" s="9"/>
      <c r="AO1140" s="9"/>
      <c r="AP1140" s="9"/>
      <c r="AQ1140" s="2"/>
      <c r="AR1140" s="2"/>
      <c r="AS1140" s="2"/>
      <c r="AT1140" s="2"/>
      <c r="AU1140" s="2"/>
      <c r="AV1140" s="2"/>
      <c r="AW1140" s="2"/>
      <c r="AX1140" s="9"/>
      <c r="AY1140" s="2"/>
      <c r="AZ1140" s="2"/>
      <c r="BA1140" s="2"/>
      <c r="BB1140" s="9"/>
      <c r="BC1140" s="19"/>
      <c r="BD1140" s="2"/>
      <c r="BE1140" s="2"/>
      <c r="BF1140" s="19"/>
      <c r="BG1140" s="19"/>
      <c r="BH1140" s="19"/>
      <c r="BI1140" s="19"/>
      <c r="BJ1140" s="19"/>
      <c r="BK1140" s="19"/>
      <c r="BL1140" s="19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>
        <v>71.026965002868607</v>
      </c>
      <c r="BW1140" s="9">
        <v>4.9416666666666664</v>
      </c>
      <c r="BX1140" s="2"/>
      <c r="BY1140" s="2"/>
      <c r="BZ1140" s="9"/>
      <c r="CA1140" s="2"/>
      <c r="CB1140" s="2"/>
      <c r="CC1140" s="2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</row>
    <row r="1141" spans="1:152" hidden="1" x14ac:dyDescent="0.45">
      <c r="A1141" t="s">
        <v>134</v>
      </c>
      <c r="C1141" s="1">
        <v>40679</v>
      </c>
      <c r="D1141" s="2"/>
      <c r="E1141" s="1"/>
      <c r="G1141">
        <v>149</v>
      </c>
      <c r="H1141" t="s">
        <v>105</v>
      </c>
      <c r="I1141" s="19">
        <v>8</v>
      </c>
      <c r="J1141">
        <v>750</v>
      </c>
      <c r="K1141" s="2">
        <f t="shared" si="16"/>
        <v>166.66666666666666</v>
      </c>
      <c r="L1141" s="2"/>
      <c r="M1141" s="9"/>
      <c r="N1141" s="9"/>
      <c r="O1141" s="9"/>
      <c r="P1141" s="9"/>
      <c r="Q1141" s="2"/>
      <c r="R1141" s="2"/>
      <c r="S1141" s="2"/>
      <c r="T1141" s="2"/>
      <c r="U1141" s="2"/>
      <c r="V1141" s="2"/>
      <c r="W1141" s="2"/>
      <c r="X1141" s="9"/>
      <c r="Y1141" s="9"/>
      <c r="Z1141" s="9"/>
      <c r="AA1141" s="9"/>
      <c r="AB1141" s="9"/>
      <c r="AC1141" s="2"/>
      <c r="AD1141" s="9"/>
      <c r="AE1141" s="9"/>
      <c r="AF1141" s="2"/>
      <c r="AG1141" s="9"/>
      <c r="AH1141" s="9"/>
      <c r="AI1141" s="9"/>
      <c r="AJ1141" s="9"/>
      <c r="AK1141" s="9"/>
      <c r="AL1141" s="9"/>
      <c r="AM1141" s="15"/>
      <c r="AN1141" s="9"/>
      <c r="AO1141" s="9"/>
      <c r="AP1141" s="9"/>
      <c r="AQ1141" s="2"/>
      <c r="AR1141" s="2"/>
      <c r="AS1141" s="2"/>
      <c r="AT1141" s="2"/>
      <c r="AU1141" s="2"/>
      <c r="AV1141" s="2"/>
      <c r="AW1141" s="2"/>
      <c r="AX1141" s="9"/>
      <c r="AY1141" s="2"/>
      <c r="AZ1141" s="2"/>
      <c r="BA1141" s="2"/>
      <c r="BB1141" s="9"/>
      <c r="BC1141" s="19"/>
      <c r="BD1141" s="2"/>
      <c r="BE1141" s="2"/>
      <c r="BF1141" s="19"/>
      <c r="BG1141" s="19"/>
      <c r="BH1141" s="19"/>
      <c r="BI1141" s="19"/>
      <c r="BJ1141" s="19"/>
      <c r="BK1141" s="19"/>
      <c r="BL1141" s="19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>
        <v>80.436029833620182</v>
      </c>
      <c r="BW1141" s="9">
        <v>5.1585365853658534</v>
      </c>
      <c r="BX1141" s="2"/>
      <c r="BY1141" s="2"/>
      <c r="BZ1141" s="9"/>
      <c r="CA1141" s="2"/>
      <c r="CB1141" s="2"/>
      <c r="CC1141" s="2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</row>
    <row r="1142" spans="1:152" hidden="1" x14ac:dyDescent="0.45">
      <c r="A1142" t="s">
        <v>134</v>
      </c>
      <c r="C1142" s="1">
        <v>40686</v>
      </c>
      <c r="D1142" s="2"/>
      <c r="E1142" s="1"/>
      <c r="G1142">
        <v>156</v>
      </c>
      <c r="H1142" t="s">
        <v>105</v>
      </c>
      <c r="I1142" s="19">
        <v>8</v>
      </c>
      <c r="J1142">
        <v>750</v>
      </c>
      <c r="K1142" s="2">
        <f t="shared" si="16"/>
        <v>166.66666666666666</v>
      </c>
      <c r="L1142" s="2"/>
      <c r="M1142" s="9"/>
      <c r="N1142" s="9"/>
      <c r="O1142" s="9"/>
      <c r="P1142" s="9"/>
      <c r="Q1142" s="2"/>
      <c r="R1142" s="2"/>
      <c r="S1142" s="2"/>
      <c r="T1142" s="2"/>
      <c r="U1142" s="2"/>
      <c r="V1142" s="2"/>
      <c r="W1142" s="2"/>
      <c r="X1142" s="9"/>
      <c r="Y1142" s="9"/>
      <c r="Z1142" s="9"/>
      <c r="AA1142" s="9"/>
      <c r="AB1142" s="9"/>
      <c r="AC1142" s="2"/>
      <c r="AD1142" s="9"/>
      <c r="AE1142" s="9"/>
      <c r="AF1142" s="2"/>
      <c r="AG1142" s="9"/>
      <c r="AH1142" s="9"/>
      <c r="AI1142" s="9"/>
      <c r="AJ1142" s="9"/>
      <c r="AK1142" s="9"/>
      <c r="AL1142" s="9"/>
      <c r="AM1142" s="15"/>
      <c r="AN1142" s="9"/>
      <c r="AO1142" s="9"/>
      <c r="AP1142" s="9"/>
      <c r="AQ1142" s="2"/>
      <c r="AR1142" s="2"/>
      <c r="AS1142" s="2"/>
      <c r="AT1142" s="2"/>
      <c r="AU1142" s="2"/>
      <c r="AV1142" s="2"/>
      <c r="AW1142" s="2"/>
      <c r="AX1142" s="9"/>
      <c r="AY1142" s="2"/>
      <c r="AZ1142" s="2"/>
      <c r="BA1142" s="2"/>
      <c r="BB1142" s="9"/>
      <c r="BC1142" s="19"/>
      <c r="BD1142" s="2"/>
      <c r="BE1142" s="2"/>
      <c r="BF1142" s="19"/>
      <c r="BG1142" s="19"/>
      <c r="BH1142" s="19"/>
      <c r="BI1142" s="19"/>
      <c r="BJ1142" s="19"/>
      <c r="BK1142" s="19"/>
      <c r="BL1142" s="19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>
        <v>93.861158921399877</v>
      </c>
      <c r="BW1142" s="9">
        <v>4.9786324786324787</v>
      </c>
      <c r="BX1142" s="2"/>
      <c r="BY1142" s="2"/>
      <c r="BZ1142" s="9"/>
      <c r="CA1142" s="2"/>
      <c r="CB1142" s="2"/>
      <c r="CC1142" s="2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</row>
    <row r="1143" spans="1:152" hidden="1" x14ac:dyDescent="0.45">
      <c r="A1143" t="s">
        <v>134</v>
      </c>
      <c r="C1143" s="1">
        <v>40693</v>
      </c>
      <c r="D1143" s="2"/>
      <c r="E1143" s="1"/>
      <c r="G1143">
        <v>163</v>
      </c>
      <c r="H1143" t="s">
        <v>105</v>
      </c>
      <c r="I1143" s="19">
        <v>8</v>
      </c>
      <c r="J1143">
        <v>750</v>
      </c>
      <c r="K1143" s="2">
        <f t="shared" si="16"/>
        <v>166.66666666666666</v>
      </c>
      <c r="L1143" s="2"/>
      <c r="M1143" s="9"/>
      <c r="N1143" s="9"/>
      <c r="O1143" s="9"/>
      <c r="P1143" s="9"/>
      <c r="Q1143" s="2"/>
      <c r="R1143" s="2"/>
      <c r="S1143" s="2"/>
      <c r="T1143" s="2"/>
      <c r="U1143" s="2"/>
      <c r="V1143" s="2"/>
      <c r="W1143" s="2"/>
      <c r="X1143" s="9"/>
      <c r="Y1143" s="9"/>
      <c r="Z1143" s="9"/>
      <c r="AA1143" s="9"/>
      <c r="AB1143" s="9"/>
      <c r="AC1143" s="2"/>
      <c r="AD1143" s="9"/>
      <c r="AE1143" s="9"/>
      <c r="AF1143" s="2"/>
      <c r="AG1143" s="9"/>
      <c r="AH1143" s="9"/>
      <c r="AI1143" s="9"/>
      <c r="AJ1143" s="9"/>
      <c r="AK1143" s="9"/>
      <c r="AL1143" s="9"/>
      <c r="AM1143" s="15"/>
      <c r="AN1143" s="9"/>
      <c r="AO1143" s="9"/>
      <c r="AP1143" s="9"/>
      <c r="AQ1143" s="2"/>
      <c r="AR1143" s="2"/>
      <c r="AS1143" s="2"/>
      <c r="AT1143" s="2"/>
      <c r="AU1143" s="2"/>
      <c r="AV1143" s="2"/>
      <c r="AW1143" s="2"/>
      <c r="AX1143" s="9"/>
      <c r="AY1143" s="2"/>
      <c r="AZ1143" s="2"/>
      <c r="BA1143" s="2"/>
      <c r="BB1143" s="9"/>
      <c r="BC1143" s="19"/>
      <c r="BD1143" s="2"/>
      <c r="BE1143" s="2"/>
      <c r="BF1143" s="19"/>
      <c r="BG1143" s="19"/>
      <c r="BH1143" s="19"/>
      <c r="BI1143" s="19"/>
      <c r="BJ1143" s="19"/>
      <c r="BK1143" s="19"/>
      <c r="BL1143" s="19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>
        <v>100</v>
      </c>
      <c r="BW1143" s="9">
        <v>4.6859813084112147</v>
      </c>
      <c r="BX1143" s="2"/>
      <c r="BY1143" s="2"/>
      <c r="BZ1143" s="9"/>
      <c r="CA1143" s="2"/>
      <c r="CB1143" s="2"/>
      <c r="CC1143" s="2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</row>
    <row r="1144" spans="1:152" hidden="1" x14ac:dyDescent="0.45">
      <c r="A1144" t="s">
        <v>134</v>
      </c>
      <c r="C1144" s="1">
        <v>40699</v>
      </c>
      <c r="D1144" s="2">
        <v>10</v>
      </c>
      <c r="E1144" s="1" t="s">
        <v>97</v>
      </c>
      <c r="F1144" t="s">
        <v>16</v>
      </c>
      <c r="G1144">
        <v>169</v>
      </c>
      <c r="H1144" t="s">
        <v>105</v>
      </c>
      <c r="I1144" s="19">
        <v>8</v>
      </c>
      <c r="J1144">
        <v>750</v>
      </c>
      <c r="K1144" s="2">
        <f t="shared" si="16"/>
        <v>166.66666666666666</v>
      </c>
      <c r="L1144" s="2"/>
      <c r="M1144" s="9"/>
      <c r="N1144" s="9"/>
      <c r="O1144" s="9"/>
      <c r="P1144" s="9"/>
      <c r="Q1144" s="2"/>
      <c r="R1144" s="2"/>
      <c r="S1144" s="2"/>
      <c r="T1144" s="2"/>
      <c r="U1144" s="2"/>
      <c r="V1144" s="2"/>
      <c r="W1144" s="2"/>
      <c r="X1144" s="9"/>
      <c r="Y1144" s="9"/>
      <c r="Z1144" s="9"/>
      <c r="AA1144" s="9"/>
      <c r="AB1144" s="9"/>
      <c r="AC1144" s="2"/>
      <c r="AD1144" s="9"/>
      <c r="AE1144" s="9"/>
      <c r="AF1144" s="2"/>
      <c r="AG1144" s="9"/>
      <c r="AH1144" s="9"/>
      <c r="AI1144" s="9"/>
      <c r="AJ1144" s="9"/>
      <c r="AK1144" s="9"/>
      <c r="AL1144" s="9"/>
      <c r="AM1144" s="15"/>
      <c r="AN1144" s="9"/>
      <c r="AO1144" s="9"/>
      <c r="AP1144" s="9"/>
      <c r="AQ1144" s="2"/>
      <c r="AR1144" s="2"/>
      <c r="AS1144" s="2"/>
      <c r="AT1144" s="2"/>
      <c r="AU1144" s="2"/>
      <c r="AV1144" s="2">
        <v>478.21582208333331</v>
      </c>
      <c r="AW1144" s="2"/>
      <c r="AX1144" s="9"/>
      <c r="AY1144" s="2"/>
      <c r="AZ1144" s="2"/>
      <c r="BA1144" s="2"/>
      <c r="BB1144" s="9"/>
      <c r="BC1144" s="19">
        <v>39.9</v>
      </c>
      <c r="BD1144" s="2">
        <v>190.80811301124999</v>
      </c>
      <c r="BE1144" s="2"/>
      <c r="BF1144" s="19">
        <v>8.4056437449889856</v>
      </c>
      <c r="BG1144" s="19"/>
      <c r="BH1144" s="19"/>
      <c r="BI1144" s="19"/>
      <c r="BJ1144" s="19"/>
      <c r="BK1144" s="19"/>
      <c r="BL1144" s="19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9"/>
      <c r="BX1144" s="2"/>
      <c r="BY1144" s="2"/>
      <c r="BZ1144" s="9"/>
      <c r="CA1144" s="2"/>
      <c r="CB1144" s="2"/>
      <c r="CC1144" s="2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</row>
    <row r="1145" spans="1:152" hidden="1" x14ac:dyDescent="0.45">
      <c r="A1145" t="s">
        <v>141</v>
      </c>
      <c r="C1145" s="1">
        <v>40530</v>
      </c>
      <c r="D1145" s="2">
        <v>1</v>
      </c>
      <c r="E1145" s="1" t="s">
        <v>198</v>
      </c>
      <c r="F1145" t="s">
        <v>10</v>
      </c>
      <c r="G1145">
        <v>0</v>
      </c>
      <c r="H1145" t="s">
        <v>106</v>
      </c>
      <c r="I1145" s="19">
        <v>8</v>
      </c>
      <c r="J1145">
        <v>750</v>
      </c>
      <c r="K1145" s="2">
        <f t="shared" si="16"/>
        <v>166.66666666666666</v>
      </c>
      <c r="L1145" s="2"/>
      <c r="M1145" s="9"/>
      <c r="N1145" s="9"/>
      <c r="O1145" s="9"/>
      <c r="P1145" s="9"/>
      <c r="Q1145" s="2"/>
      <c r="R1145" s="2"/>
      <c r="S1145" s="2"/>
      <c r="T1145" s="2"/>
      <c r="U1145" s="2"/>
      <c r="V1145" s="2"/>
      <c r="W1145" s="2"/>
      <c r="X1145" s="9"/>
      <c r="Y1145" s="9"/>
      <c r="Z1145" s="9"/>
      <c r="AA1145" s="9"/>
      <c r="AB1145" s="9"/>
      <c r="AC1145" s="2"/>
      <c r="AD1145" s="9"/>
      <c r="AE1145" s="9"/>
      <c r="AF1145" s="2"/>
      <c r="AG1145" s="9"/>
      <c r="AH1145" s="9"/>
      <c r="AI1145" s="9"/>
      <c r="AJ1145" s="9"/>
      <c r="AK1145" s="9"/>
      <c r="AL1145" s="9"/>
      <c r="AM1145" s="15"/>
      <c r="AN1145" s="9"/>
      <c r="AO1145" s="9"/>
      <c r="AP1145" s="9"/>
      <c r="AQ1145" s="2">
        <v>0</v>
      </c>
      <c r="AR1145" s="2"/>
      <c r="AS1145" s="2">
        <v>0</v>
      </c>
      <c r="AT1145" s="2"/>
      <c r="AU1145" s="2">
        <v>0</v>
      </c>
      <c r="AV1145" s="2">
        <v>0</v>
      </c>
      <c r="AW1145" s="2"/>
      <c r="AX1145" s="9"/>
      <c r="AY1145" s="2"/>
      <c r="AZ1145" s="2"/>
      <c r="BA1145" s="2"/>
      <c r="BB1145" s="9"/>
      <c r="BC1145" s="19"/>
      <c r="BD1145" s="2"/>
      <c r="BE1145" s="2"/>
      <c r="BF1145" s="19"/>
      <c r="BG1145" s="19"/>
      <c r="BH1145" s="19"/>
      <c r="BI1145" s="19"/>
      <c r="BJ1145" s="19"/>
      <c r="BK1145" s="19"/>
      <c r="BL1145" s="19"/>
      <c r="BM1145" s="2">
        <v>0</v>
      </c>
      <c r="BN1145" s="2">
        <v>0</v>
      </c>
      <c r="BO1145" s="2">
        <v>0</v>
      </c>
      <c r="BP1145" s="2">
        <v>0</v>
      </c>
      <c r="BQ1145" s="2"/>
      <c r="BR1145" s="2"/>
      <c r="BS1145" s="2"/>
      <c r="BT1145" s="2"/>
      <c r="BU1145" s="2">
        <v>0</v>
      </c>
      <c r="BV1145" s="2"/>
      <c r="BW1145" s="9"/>
      <c r="BX1145" s="2"/>
      <c r="BY1145" s="2"/>
      <c r="BZ1145" s="9"/>
      <c r="CA1145" s="2"/>
      <c r="CB1145" s="2"/>
      <c r="CC1145" s="2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</row>
    <row r="1146" spans="1:152" hidden="1" x14ac:dyDescent="0.45">
      <c r="A1146" t="s">
        <v>141</v>
      </c>
      <c r="C1146" s="1">
        <v>40556</v>
      </c>
      <c r="D1146" s="2">
        <v>4</v>
      </c>
      <c r="E1146" t="s">
        <v>199</v>
      </c>
      <c r="F1146" t="s">
        <v>12</v>
      </c>
      <c r="G1146">
        <v>26</v>
      </c>
      <c r="H1146" t="s">
        <v>106</v>
      </c>
      <c r="I1146" s="19">
        <v>8</v>
      </c>
      <c r="J1146">
        <v>750</v>
      </c>
      <c r="K1146" s="2">
        <f t="shared" si="16"/>
        <v>166.66666666666666</v>
      </c>
      <c r="L1146" s="2"/>
      <c r="M1146" s="9"/>
      <c r="N1146" s="9"/>
      <c r="O1146" s="9"/>
      <c r="P1146" s="9"/>
      <c r="Q1146" s="2"/>
      <c r="R1146" s="2">
        <v>26</v>
      </c>
      <c r="S1146" s="2"/>
      <c r="T1146" s="2"/>
      <c r="U1146" s="2"/>
      <c r="V1146" s="2"/>
      <c r="W1146" s="2"/>
      <c r="X1146" s="9"/>
      <c r="Y1146" s="9"/>
      <c r="Z1146" s="9"/>
      <c r="AA1146" s="9"/>
      <c r="AB1146" s="9"/>
      <c r="AC1146" s="2"/>
      <c r="AD1146" s="9"/>
      <c r="AE1146" s="9"/>
      <c r="AF1146" s="2"/>
      <c r="AG1146" s="9">
        <v>0.16131907894736844</v>
      </c>
      <c r="AH1146" s="9"/>
      <c r="AI1146" s="9"/>
      <c r="AJ1146" s="9"/>
      <c r="AK1146" s="9"/>
      <c r="AL1146" s="9"/>
      <c r="AM1146" s="15"/>
      <c r="AN1146" s="9"/>
      <c r="AO1146" s="9"/>
      <c r="AP1146" s="9"/>
      <c r="AQ1146" s="2">
        <v>0</v>
      </c>
      <c r="AR1146" s="2"/>
      <c r="AS1146" s="2">
        <v>0</v>
      </c>
      <c r="AT1146" s="2"/>
      <c r="AU1146" s="2">
        <v>0</v>
      </c>
      <c r="AV1146" s="2">
        <v>0</v>
      </c>
      <c r="AW1146" s="2"/>
      <c r="AX1146" s="9"/>
      <c r="AY1146" s="2"/>
      <c r="AZ1146" s="2"/>
      <c r="BA1146" s="2"/>
      <c r="BB1146" s="9"/>
      <c r="BC1146" s="19"/>
      <c r="BD1146" s="2"/>
      <c r="BE1146" s="2"/>
      <c r="BF1146" s="19"/>
      <c r="BG1146" s="19"/>
      <c r="BH1146" s="19"/>
      <c r="BI1146" s="19"/>
      <c r="BJ1146" s="19"/>
      <c r="BK1146" s="19"/>
      <c r="BL1146" s="19"/>
      <c r="BM1146" s="2">
        <v>0</v>
      </c>
      <c r="BN1146" s="2">
        <v>0</v>
      </c>
      <c r="BO1146" s="2">
        <v>0</v>
      </c>
      <c r="BP1146" s="2">
        <v>0</v>
      </c>
      <c r="BQ1146" s="2"/>
      <c r="BR1146" s="2"/>
      <c r="BS1146" s="2"/>
      <c r="BT1146" s="2"/>
      <c r="BU1146" s="2">
        <v>0</v>
      </c>
      <c r="BV1146" s="2"/>
      <c r="BW1146" s="9"/>
      <c r="BX1146" s="2"/>
      <c r="BY1146" s="2"/>
      <c r="BZ1146" s="9"/>
      <c r="CA1146" s="2"/>
      <c r="CB1146" s="2"/>
      <c r="CC1146" s="2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</row>
    <row r="1147" spans="1:152" hidden="1" x14ac:dyDescent="0.45">
      <c r="A1147" t="s">
        <v>141</v>
      </c>
      <c r="C1147" s="1">
        <v>40561</v>
      </c>
      <c r="D1147" s="2"/>
      <c r="E1147" s="1"/>
      <c r="G1147">
        <v>31</v>
      </c>
      <c r="H1147" t="s">
        <v>106</v>
      </c>
      <c r="I1147" s="19">
        <v>8</v>
      </c>
      <c r="J1147">
        <v>750</v>
      </c>
      <c r="K1147" s="2">
        <f t="shared" si="16"/>
        <v>166.66666666666666</v>
      </c>
      <c r="L1147" s="2"/>
      <c r="M1147" s="9"/>
      <c r="N1147" s="19">
        <v>8</v>
      </c>
      <c r="O1147" s="19"/>
      <c r="P1147" s="19"/>
      <c r="Q1147" s="2"/>
      <c r="R1147" s="2"/>
      <c r="S1147" s="2"/>
      <c r="T1147" s="2"/>
      <c r="U1147" s="2"/>
      <c r="V1147" s="2"/>
      <c r="W1147" s="2"/>
      <c r="X1147" s="9"/>
      <c r="Y1147" s="9"/>
      <c r="Z1147" s="9"/>
      <c r="AA1147" s="9"/>
      <c r="AB1147" s="9"/>
      <c r="AC1147" s="2"/>
      <c r="AD1147" s="9"/>
      <c r="AE1147" s="9"/>
      <c r="AF1147" s="2"/>
      <c r="AG1147" s="9"/>
      <c r="AH1147" s="9"/>
      <c r="AI1147" s="9"/>
      <c r="AJ1147" s="9"/>
      <c r="AK1147" s="9"/>
      <c r="AL1147" s="9"/>
      <c r="AM1147" s="15"/>
      <c r="AN1147" s="9"/>
      <c r="AO1147" s="9"/>
      <c r="AP1147" s="9"/>
      <c r="AQ1147" s="2"/>
      <c r="AR1147" s="2"/>
      <c r="AS1147" s="2"/>
      <c r="AT1147" s="2"/>
      <c r="AU1147" s="2"/>
      <c r="AV1147" s="2"/>
      <c r="AW1147" s="2"/>
      <c r="AX1147" s="9"/>
      <c r="AY1147" s="2"/>
      <c r="AZ1147" s="2"/>
      <c r="BA1147" s="2"/>
      <c r="BB1147" s="9"/>
      <c r="BC1147" s="19"/>
      <c r="BD1147" s="2"/>
      <c r="BE1147" s="2"/>
      <c r="BF1147" s="19"/>
      <c r="BG1147" s="19"/>
      <c r="BH1147" s="19"/>
      <c r="BI1147" s="19"/>
      <c r="BJ1147" s="19"/>
      <c r="BK1147" s="19"/>
      <c r="BL1147" s="19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9"/>
      <c r="BX1147" s="2"/>
      <c r="BY1147" s="2"/>
      <c r="BZ1147" s="9"/>
      <c r="CA1147" s="2"/>
      <c r="CB1147" s="2"/>
      <c r="CC1147" s="2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</row>
    <row r="1148" spans="1:152" hidden="1" x14ac:dyDescent="0.45">
      <c r="A1148" t="s">
        <v>141</v>
      </c>
      <c r="C1148" s="1">
        <v>40568</v>
      </c>
      <c r="D1148" s="2"/>
      <c r="E1148" s="1"/>
      <c r="G1148">
        <v>38</v>
      </c>
      <c r="H1148" t="s">
        <v>106</v>
      </c>
      <c r="I1148" s="19">
        <v>8</v>
      </c>
      <c r="J1148">
        <v>750</v>
      </c>
      <c r="K1148" s="2">
        <f t="shared" si="16"/>
        <v>166.66666666666666</v>
      </c>
      <c r="L1148" s="2"/>
      <c r="M1148" s="9"/>
      <c r="N1148" s="19">
        <v>11.55</v>
      </c>
      <c r="O1148" s="19"/>
      <c r="P1148" s="19"/>
      <c r="Q1148" s="2"/>
      <c r="R1148" s="2"/>
      <c r="S1148" s="2"/>
      <c r="T1148" s="2"/>
      <c r="U1148" s="2"/>
      <c r="V1148" s="2"/>
      <c r="W1148" s="2"/>
      <c r="X1148" s="9"/>
      <c r="Y1148" s="9"/>
      <c r="Z1148" s="9"/>
      <c r="AA1148" s="9"/>
      <c r="AB1148" s="9"/>
      <c r="AC1148" s="2"/>
      <c r="AD1148" s="9"/>
      <c r="AE1148" s="9"/>
      <c r="AF1148" s="2"/>
      <c r="AG1148" s="9"/>
      <c r="AH1148" s="9"/>
      <c r="AI1148" s="9"/>
      <c r="AJ1148" s="9"/>
      <c r="AK1148" s="9"/>
      <c r="AL1148" s="9"/>
      <c r="AM1148" s="15"/>
      <c r="AN1148" s="9"/>
      <c r="AO1148" s="9"/>
      <c r="AP1148" s="9"/>
      <c r="AQ1148" s="2"/>
      <c r="AR1148" s="2"/>
      <c r="AS1148" s="2"/>
      <c r="AT1148" s="2"/>
      <c r="AU1148" s="2"/>
      <c r="AV1148" s="2"/>
      <c r="AW1148" s="2"/>
      <c r="AX1148" s="9"/>
      <c r="AY1148" s="2"/>
      <c r="AZ1148" s="2"/>
      <c r="BA1148" s="2"/>
      <c r="BB1148" s="9"/>
      <c r="BC1148" s="19"/>
      <c r="BD1148" s="2"/>
      <c r="BE1148" s="2"/>
      <c r="BF1148" s="19"/>
      <c r="BG1148" s="19"/>
      <c r="BH1148" s="19"/>
      <c r="BI1148" s="19"/>
      <c r="BJ1148" s="19"/>
      <c r="BK1148" s="19"/>
      <c r="BL1148" s="19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9"/>
      <c r="BX1148" s="2"/>
      <c r="BY1148" s="2"/>
      <c r="BZ1148" s="9"/>
      <c r="CA1148" s="2"/>
      <c r="CB1148" s="2"/>
      <c r="CC1148" s="2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</row>
    <row r="1149" spans="1:152" hidden="1" x14ac:dyDescent="0.45">
      <c r="A1149" t="s">
        <v>141</v>
      </c>
      <c r="C1149" s="1">
        <v>40571</v>
      </c>
      <c r="D1149" s="2"/>
      <c r="E1149" s="1"/>
      <c r="G1149">
        <v>41</v>
      </c>
      <c r="H1149" t="s">
        <v>106</v>
      </c>
      <c r="I1149" s="19">
        <v>8</v>
      </c>
      <c r="J1149">
        <v>750</v>
      </c>
      <c r="K1149" s="2">
        <f t="shared" si="16"/>
        <v>166.66666666666666</v>
      </c>
      <c r="L1149" s="2"/>
      <c r="M1149" s="9"/>
      <c r="N1149" s="9"/>
      <c r="O1149" s="9"/>
      <c r="P1149" s="9"/>
      <c r="Q1149" s="2"/>
      <c r="R1149" s="2"/>
      <c r="S1149" s="2"/>
      <c r="T1149" s="2"/>
      <c r="U1149" s="2"/>
      <c r="V1149" s="2"/>
      <c r="W1149" s="2"/>
      <c r="X1149" s="9"/>
      <c r="Y1149" s="9"/>
      <c r="Z1149" s="9"/>
      <c r="AA1149" s="9"/>
      <c r="AB1149" s="9"/>
      <c r="AC1149" s="2">
        <v>79.832864002459502</v>
      </c>
      <c r="AD1149" s="9"/>
      <c r="AE1149" s="9"/>
      <c r="AF1149" s="2">
        <v>84.734991535760486</v>
      </c>
      <c r="AG1149" s="9">
        <v>0.93613458250872972</v>
      </c>
      <c r="AH1149" s="9"/>
      <c r="AI1149" s="9"/>
      <c r="AJ1149" s="9"/>
      <c r="AK1149" s="9"/>
      <c r="AL1149" s="9"/>
      <c r="AM1149" s="15">
        <f>AG1149/AF1149</f>
        <v>1.1047792246650019E-2</v>
      </c>
      <c r="AN1149" s="9"/>
      <c r="AO1149" s="9"/>
      <c r="AP1149" s="9"/>
      <c r="AQ1149" s="2">
        <v>3.7588119863005445</v>
      </c>
      <c r="AR1149" s="2"/>
      <c r="AS1149" s="2">
        <v>0</v>
      </c>
      <c r="AT1149" s="2"/>
      <c r="AU1149" s="2">
        <v>0</v>
      </c>
      <c r="AV1149" s="2">
        <v>0</v>
      </c>
      <c r="AW1149" s="2"/>
      <c r="AX1149" s="9"/>
      <c r="AY1149" s="2"/>
      <c r="AZ1149" s="2">
        <f>AC1149+AF1149+AW1149</f>
        <v>164.56785553821999</v>
      </c>
      <c r="BA1149" s="2"/>
      <c r="BB1149" s="9">
        <f>AW1149/AZ1149</f>
        <v>0</v>
      </c>
      <c r="BC1149" s="19"/>
      <c r="BD1149" s="2"/>
      <c r="BE1149" s="2"/>
      <c r="BF1149" s="19"/>
      <c r="BG1149" s="19"/>
      <c r="BH1149" s="19"/>
      <c r="BI1149" s="19"/>
      <c r="BJ1149" s="9">
        <f>AC1149/AZ1149</f>
        <v>0.48510605999796086</v>
      </c>
      <c r="BK1149" s="9">
        <f>AF1149/AZ1149</f>
        <v>0.51489394000203914</v>
      </c>
      <c r="BL1149" s="9">
        <f>AW1149/AZ1149</f>
        <v>0</v>
      </c>
      <c r="BM1149" s="2">
        <v>20.709515791837347</v>
      </c>
      <c r="BN1149" s="2">
        <v>20.709515791837347</v>
      </c>
      <c r="BO1149" s="2">
        <v>0</v>
      </c>
      <c r="BP1149" s="2">
        <v>0</v>
      </c>
      <c r="BQ1149" s="2"/>
      <c r="BR1149" s="2"/>
      <c r="BS1149" s="2"/>
      <c r="BT1149" s="2"/>
      <c r="BU1149" s="2">
        <v>0</v>
      </c>
      <c r="BV1149" s="2"/>
      <c r="BW1149" s="9"/>
      <c r="BX1149" s="2"/>
      <c r="BY1149" s="2"/>
      <c r="BZ1149" s="9"/>
      <c r="CA1149" s="2"/>
      <c r="CB1149" s="2"/>
      <c r="CC1149" s="2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</row>
    <row r="1150" spans="1:152" hidden="1" x14ac:dyDescent="0.45">
      <c r="A1150" t="s">
        <v>141</v>
      </c>
      <c r="C1150" s="1">
        <v>40574</v>
      </c>
      <c r="D1150" s="2"/>
      <c r="E1150" s="1"/>
      <c r="G1150">
        <v>44</v>
      </c>
      <c r="H1150" t="s">
        <v>106</v>
      </c>
      <c r="I1150" s="19">
        <v>8</v>
      </c>
      <c r="J1150">
        <v>750</v>
      </c>
      <c r="K1150" s="2">
        <f t="shared" si="16"/>
        <v>166.66666666666666</v>
      </c>
      <c r="L1150" s="2"/>
      <c r="M1150" s="9"/>
      <c r="N1150" s="19">
        <v>12.15</v>
      </c>
      <c r="O1150" s="19"/>
      <c r="P1150" s="19"/>
      <c r="Q1150" s="2"/>
      <c r="R1150" s="2"/>
      <c r="S1150" s="2"/>
      <c r="T1150" s="2"/>
      <c r="U1150" s="2"/>
      <c r="V1150" s="2"/>
      <c r="W1150" s="2"/>
      <c r="X1150" s="9"/>
      <c r="Y1150" s="9"/>
      <c r="Z1150" s="9"/>
      <c r="AA1150" s="9"/>
      <c r="AB1150" s="9"/>
      <c r="AD1150" s="9"/>
      <c r="AE1150" s="9"/>
      <c r="AF1150" s="2"/>
      <c r="AG1150" s="9"/>
      <c r="AH1150" s="9"/>
      <c r="AI1150" s="9"/>
      <c r="AJ1150" s="9"/>
      <c r="AK1150" s="9"/>
      <c r="AL1150" s="9"/>
      <c r="AM1150" s="15"/>
      <c r="AN1150" s="9"/>
      <c r="AO1150" s="9"/>
      <c r="AP1150" s="9"/>
      <c r="AQ1150" s="2"/>
      <c r="AR1150" s="2"/>
      <c r="AS1150" s="2"/>
      <c r="AT1150" s="2"/>
      <c r="AU1150" s="2"/>
      <c r="AV1150" s="2"/>
      <c r="AW1150" s="2"/>
      <c r="AX1150" s="9"/>
      <c r="AY1150" s="2"/>
      <c r="AZ1150" s="2"/>
      <c r="BA1150" s="2"/>
      <c r="BB1150" s="9"/>
      <c r="BC1150" s="19"/>
      <c r="BD1150" s="2"/>
      <c r="BE1150" s="2"/>
      <c r="BF1150" s="19"/>
      <c r="BG1150" s="19"/>
      <c r="BH1150" s="19"/>
      <c r="BI1150" s="19"/>
      <c r="BJ1150" s="19"/>
      <c r="BK1150" s="19"/>
      <c r="BL1150" s="19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9"/>
      <c r="BX1150" s="2"/>
      <c r="BY1150" s="2"/>
      <c r="BZ1150" s="9"/>
      <c r="CA1150" s="2"/>
      <c r="CB1150" s="2"/>
      <c r="CC1150" s="2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</row>
    <row r="1151" spans="1:152" hidden="1" x14ac:dyDescent="0.45">
      <c r="A1151" t="s">
        <v>141</v>
      </c>
      <c r="C1151" s="1">
        <v>40583</v>
      </c>
      <c r="D1151" s="2">
        <v>4</v>
      </c>
      <c r="E1151" t="s">
        <v>195</v>
      </c>
      <c r="F1151" t="s">
        <v>13</v>
      </c>
      <c r="G1151">
        <v>53</v>
      </c>
      <c r="H1151" t="s">
        <v>106</v>
      </c>
      <c r="I1151" s="19">
        <v>8</v>
      </c>
      <c r="J1151">
        <v>750</v>
      </c>
      <c r="K1151" s="2">
        <f t="shared" si="16"/>
        <v>166.66666666666666</v>
      </c>
      <c r="L1151" s="2"/>
      <c r="M1151" s="9"/>
      <c r="N1151" s="19">
        <v>14.15</v>
      </c>
      <c r="O1151" s="19"/>
      <c r="P1151" s="19"/>
      <c r="Q1151" s="2"/>
      <c r="R1151" s="2"/>
      <c r="S1151" s="2">
        <v>53</v>
      </c>
      <c r="T1151" s="2"/>
      <c r="U1151" s="2"/>
      <c r="V1151" s="2"/>
      <c r="W1151" s="2"/>
      <c r="X1151" s="9"/>
      <c r="Y1151" s="9"/>
      <c r="Z1151" s="9"/>
      <c r="AA1151" s="9"/>
      <c r="AB1151" s="9"/>
      <c r="AC1151" s="2">
        <v>152.32285059923268</v>
      </c>
      <c r="AD1151" s="9"/>
      <c r="AE1151" s="9"/>
      <c r="AF1151" s="2">
        <v>124.65512532545188</v>
      </c>
      <c r="AG1151" s="9">
        <v>1.5326291870783606</v>
      </c>
      <c r="AH1151" s="9"/>
      <c r="AI1151" s="9"/>
      <c r="AJ1151" s="9"/>
      <c r="AK1151" s="9"/>
      <c r="AL1151" s="9"/>
      <c r="AM1151" s="15">
        <f>AG1151/AF1151</f>
        <v>1.2294955246139654E-2</v>
      </c>
      <c r="AN1151" s="9"/>
      <c r="AO1151" s="9"/>
      <c r="AP1151" s="9"/>
      <c r="AQ1151" s="2">
        <v>26.570509953929001</v>
      </c>
      <c r="AR1151" s="2"/>
      <c r="AS1151" s="2">
        <v>0</v>
      </c>
      <c r="AT1151" s="2"/>
      <c r="AU1151" s="2">
        <v>0</v>
      </c>
      <c r="AV1151" s="2">
        <v>0</v>
      </c>
      <c r="AW1151" s="2"/>
      <c r="AX1151" s="9"/>
      <c r="AY1151" s="2"/>
      <c r="AZ1151" s="2">
        <f>AC1151+AF1151+AW1151</f>
        <v>276.97797592468453</v>
      </c>
      <c r="BA1151" s="2"/>
      <c r="BB1151" s="9">
        <f>AW1151/AZ1151</f>
        <v>0</v>
      </c>
      <c r="BC1151" s="19"/>
      <c r="BD1151" s="2"/>
      <c r="BE1151" s="2"/>
      <c r="BF1151" s="19"/>
      <c r="BG1151" s="19"/>
      <c r="BH1151" s="19"/>
      <c r="BI1151" s="19"/>
      <c r="BJ1151" s="9">
        <f>AC1151/AZ1151</f>
        <v>0.54994571352002408</v>
      </c>
      <c r="BK1151" s="9">
        <f>AF1151/AZ1151</f>
        <v>0.45005428647997603</v>
      </c>
      <c r="BL1151" s="9">
        <f>AW1151/AZ1151</f>
        <v>0</v>
      </c>
      <c r="BM1151" s="2">
        <v>63.789318314850235</v>
      </c>
      <c r="BN1151" s="2">
        <v>63.789318314850235</v>
      </c>
      <c r="BO1151" s="2">
        <v>0</v>
      </c>
      <c r="BP1151" s="2">
        <v>0</v>
      </c>
      <c r="BQ1151" s="2"/>
      <c r="BR1151" s="2"/>
      <c r="BS1151" s="2"/>
      <c r="BT1151" s="2"/>
      <c r="BU1151" s="2">
        <v>0</v>
      </c>
      <c r="BV1151" s="2"/>
      <c r="BW1151" s="9"/>
      <c r="BX1151" s="2"/>
      <c r="BY1151" s="2"/>
      <c r="BZ1151" s="9"/>
      <c r="CA1151" s="2"/>
      <c r="CB1151" s="2"/>
      <c r="CC1151" s="2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</row>
    <row r="1152" spans="1:152" hidden="1" x14ac:dyDescent="0.45">
      <c r="A1152" t="s">
        <v>141</v>
      </c>
      <c r="C1152" s="1">
        <v>40596</v>
      </c>
      <c r="D1152" s="2"/>
      <c r="E1152" s="1"/>
      <c r="G1152">
        <v>66</v>
      </c>
      <c r="H1152" t="s">
        <v>106</v>
      </c>
      <c r="I1152" s="19">
        <v>8</v>
      </c>
      <c r="J1152">
        <v>750</v>
      </c>
      <c r="K1152" s="2">
        <f t="shared" si="16"/>
        <v>166.66666666666666</v>
      </c>
      <c r="L1152" s="2"/>
      <c r="M1152" s="9"/>
      <c r="N1152" s="19">
        <v>18.850000000000001</v>
      </c>
      <c r="O1152" s="19"/>
      <c r="P1152" s="19"/>
      <c r="Q1152" s="2"/>
      <c r="R1152" s="2"/>
      <c r="S1152" s="2"/>
      <c r="T1152" s="2"/>
      <c r="U1152" s="2"/>
      <c r="V1152" s="2"/>
      <c r="W1152" s="2"/>
      <c r="X1152" s="9"/>
      <c r="Y1152" s="9"/>
      <c r="Z1152" s="9"/>
      <c r="AA1152" s="9"/>
      <c r="AB1152" s="9"/>
      <c r="AD1152" s="9"/>
      <c r="AE1152" s="9"/>
      <c r="AF1152" s="2"/>
      <c r="AG1152" s="9"/>
      <c r="AH1152" s="9"/>
      <c r="AI1152" s="9"/>
      <c r="AJ1152" s="9"/>
      <c r="AK1152" s="9"/>
      <c r="AL1152" s="9"/>
      <c r="AM1152" s="15"/>
      <c r="AN1152" s="9"/>
      <c r="AO1152" s="9"/>
      <c r="AP1152" s="9"/>
      <c r="AQ1152" s="2"/>
      <c r="AR1152" s="2"/>
      <c r="AS1152" s="2"/>
      <c r="AT1152" s="2"/>
      <c r="AU1152" s="2"/>
      <c r="AV1152" s="2"/>
      <c r="AW1152" s="2"/>
      <c r="AX1152" s="9"/>
      <c r="AY1152" s="2"/>
      <c r="AZ1152" s="2"/>
      <c r="BA1152" s="2"/>
      <c r="BB1152" s="9"/>
      <c r="BC1152" s="19"/>
      <c r="BD1152" s="2"/>
      <c r="BE1152" s="2"/>
      <c r="BF1152" s="19"/>
      <c r="BG1152" s="19"/>
      <c r="BH1152" s="19"/>
      <c r="BI1152" s="19"/>
      <c r="BJ1152" s="19"/>
      <c r="BK1152" s="19"/>
      <c r="BL1152" s="19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9"/>
      <c r="BX1152" s="2"/>
      <c r="BY1152" s="2"/>
      <c r="BZ1152" s="9"/>
      <c r="CA1152" s="2"/>
      <c r="CB1152" s="2"/>
      <c r="CC1152" s="2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</row>
    <row r="1153" spans="1:152" hidden="1" x14ac:dyDescent="0.45">
      <c r="A1153" t="s">
        <v>141</v>
      </c>
      <c r="C1153" s="1">
        <v>40597</v>
      </c>
      <c r="D1153" s="2"/>
      <c r="E1153" s="1"/>
      <c r="G1153">
        <v>67</v>
      </c>
      <c r="H1153" t="s">
        <v>106</v>
      </c>
      <c r="I1153" s="19">
        <v>8</v>
      </c>
      <c r="J1153">
        <v>750</v>
      </c>
      <c r="K1153" s="2">
        <f t="shared" si="16"/>
        <v>166.66666666666666</v>
      </c>
      <c r="L1153" s="2"/>
      <c r="M1153" s="9"/>
      <c r="N1153" s="9"/>
      <c r="O1153" s="9"/>
      <c r="P1153" s="9"/>
      <c r="Q1153" s="2"/>
      <c r="R1153" s="2"/>
      <c r="S1153" s="2"/>
      <c r="T1153" s="2"/>
      <c r="U1153" s="2"/>
      <c r="V1153" s="2"/>
      <c r="W1153" s="2"/>
      <c r="X1153" s="9"/>
      <c r="Y1153" s="9"/>
      <c r="Z1153" s="9"/>
      <c r="AA1153" s="9"/>
      <c r="AB1153" s="9"/>
      <c r="AC1153" s="2">
        <v>269.77905641274941</v>
      </c>
      <c r="AD1153" s="9"/>
      <c r="AE1153" s="9"/>
      <c r="AF1153" s="2">
        <v>188.69342078018906</v>
      </c>
      <c r="AG1153" s="9">
        <v>2.7149474921776156</v>
      </c>
      <c r="AH1153" s="9"/>
      <c r="AI1153" s="9"/>
      <c r="AJ1153" s="9"/>
      <c r="AK1153" s="9"/>
      <c r="AL1153" s="9"/>
      <c r="AM1153" s="15">
        <f>AG1153/AF1153</f>
        <v>1.4388140725586222E-2</v>
      </c>
      <c r="AN1153" s="9"/>
      <c r="AO1153" s="9"/>
      <c r="AP1153" s="9"/>
      <c r="AQ1153" s="2">
        <v>38.339530590702104</v>
      </c>
      <c r="AR1153" s="2"/>
      <c r="AS1153" s="2">
        <v>84.732712166024754</v>
      </c>
      <c r="AT1153" s="2"/>
      <c r="AU1153" s="2">
        <v>0</v>
      </c>
      <c r="AV1153" s="2">
        <v>0</v>
      </c>
      <c r="AW1153" s="2"/>
      <c r="AX1153" s="9"/>
      <c r="AY1153" s="2"/>
      <c r="AZ1153" s="2">
        <f>AC1153+AF1153+AW1153</f>
        <v>458.47247719293847</v>
      </c>
      <c r="BA1153" s="2"/>
      <c r="BB1153" s="9">
        <f>AW1153/AZ1153</f>
        <v>0</v>
      </c>
      <c r="BC1153" s="19"/>
      <c r="BD1153" s="2"/>
      <c r="BE1153" s="2"/>
      <c r="BF1153" s="19"/>
      <c r="BG1153" s="19"/>
      <c r="BH1153" s="19"/>
      <c r="BI1153" s="19"/>
      <c r="BJ1153" s="9">
        <f>AC1153/AZ1153</f>
        <v>0.58843021082641478</v>
      </c>
      <c r="BK1153" s="9">
        <f>AF1153/AZ1153</f>
        <v>0.41156978917358528</v>
      </c>
      <c r="BL1153" s="9">
        <f>AW1153/AZ1153</f>
        <v>0</v>
      </c>
      <c r="BM1153" s="2">
        <v>177.71154568612297</v>
      </c>
      <c r="BN1153" s="2">
        <v>71.369284664894195</v>
      </c>
      <c r="BO1153" s="2">
        <v>106.34226102122878</v>
      </c>
      <c r="BP1153" s="2">
        <v>0</v>
      </c>
      <c r="BQ1153" s="2"/>
      <c r="BR1153" s="2"/>
      <c r="BS1153" s="2"/>
      <c r="BT1153" s="2"/>
      <c r="BU1153" s="2">
        <v>0</v>
      </c>
      <c r="BV1153" s="2"/>
      <c r="BW1153" s="9"/>
      <c r="BX1153" s="2"/>
      <c r="BY1153" s="2"/>
      <c r="BZ1153" s="9"/>
      <c r="CA1153" s="2"/>
      <c r="CB1153" s="2"/>
      <c r="CC1153" s="2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</row>
    <row r="1154" spans="1:152" hidden="1" x14ac:dyDescent="0.45">
      <c r="A1154" t="s">
        <v>141</v>
      </c>
      <c r="C1154" s="1">
        <v>40610</v>
      </c>
      <c r="D1154" s="2"/>
      <c r="E1154" s="1"/>
      <c r="G1154">
        <v>80</v>
      </c>
      <c r="H1154" t="s">
        <v>106</v>
      </c>
      <c r="I1154" s="19">
        <v>8</v>
      </c>
      <c r="J1154">
        <v>750</v>
      </c>
      <c r="K1154" s="2">
        <f t="shared" si="16"/>
        <v>166.66666666666666</v>
      </c>
      <c r="L1154" s="2"/>
      <c r="M1154" s="9"/>
      <c r="N1154" s="19">
        <v>21.6</v>
      </c>
      <c r="O1154" s="19"/>
      <c r="P1154" s="19"/>
      <c r="Q1154" s="2"/>
      <c r="R1154" s="2"/>
      <c r="S1154" s="2"/>
      <c r="T1154" s="2"/>
      <c r="U1154" s="2"/>
      <c r="V1154" s="2"/>
      <c r="W1154" s="2"/>
      <c r="X1154" s="9"/>
      <c r="Y1154" s="9"/>
      <c r="Z1154" s="9"/>
      <c r="AA1154" s="9"/>
      <c r="AB1154" s="9"/>
      <c r="AD1154" s="9"/>
      <c r="AE1154" s="9"/>
      <c r="AF1154" s="2"/>
      <c r="AG1154" s="9"/>
      <c r="AH1154" s="9"/>
      <c r="AI1154" s="9"/>
      <c r="AJ1154" s="9"/>
      <c r="AK1154" s="9"/>
      <c r="AL1154" s="9"/>
      <c r="AM1154" s="15"/>
      <c r="AN1154" s="9"/>
      <c r="AO1154" s="9"/>
      <c r="AP1154" s="9"/>
      <c r="AQ1154" s="2"/>
      <c r="AR1154" s="2"/>
      <c r="AS1154" s="2"/>
      <c r="AT1154" s="2"/>
      <c r="AU1154" s="2"/>
      <c r="AV1154" s="2"/>
      <c r="AW1154" s="2"/>
      <c r="AX1154" s="9"/>
      <c r="AY1154" s="2"/>
      <c r="AZ1154" s="2"/>
      <c r="BA1154" s="2"/>
      <c r="BB1154" s="9"/>
      <c r="BC1154" s="19"/>
      <c r="BD1154" s="2"/>
      <c r="BE1154" s="2"/>
      <c r="BF1154" s="19"/>
      <c r="BG1154" s="19"/>
      <c r="BH1154" s="19"/>
      <c r="BI1154" s="19"/>
      <c r="BJ1154" s="19"/>
      <c r="BK1154" s="19"/>
      <c r="BL1154" s="19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9"/>
      <c r="BX1154" s="2"/>
      <c r="BY1154" s="2"/>
      <c r="BZ1154" s="9"/>
      <c r="CA1154" s="2"/>
      <c r="CB1154" s="2"/>
      <c r="CC1154" s="2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</row>
    <row r="1155" spans="1:152" hidden="1" x14ac:dyDescent="0.45">
      <c r="A1155" t="s">
        <v>141</v>
      </c>
      <c r="C1155" s="1">
        <v>40616</v>
      </c>
      <c r="D1155" s="2">
        <v>6</v>
      </c>
      <c r="E1155" s="1" t="s">
        <v>229</v>
      </c>
      <c r="F1155" t="s">
        <v>78</v>
      </c>
      <c r="G1155">
        <v>86</v>
      </c>
      <c r="H1155" t="s">
        <v>106</v>
      </c>
      <c r="I1155" s="19">
        <v>8</v>
      </c>
      <c r="J1155">
        <v>750</v>
      </c>
      <c r="K1155" s="2">
        <f t="shared" si="16"/>
        <v>166.66666666666666</v>
      </c>
      <c r="L1155" s="2"/>
      <c r="M1155" s="9"/>
      <c r="N1155" s="9"/>
      <c r="O1155" s="9"/>
      <c r="P1155" s="9"/>
      <c r="Q1155" s="2"/>
      <c r="R1155" s="2"/>
      <c r="S1155" s="2"/>
      <c r="T1155" s="2"/>
      <c r="U1155" s="2"/>
      <c r="V1155" s="2"/>
      <c r="W1155" s="2"/>
      <c r="X1155" s="9"/>
      <c r="Y1155" s="9"/>
      <c r="Z1155" s="9"/>
      <c r="AA1155" s="9"/>
      <c r="AB1155" s="9"/>
      <c r="AC1155" s="2">
        <v>358.65578163851882</v>
      </c>
      <c r="AD1155" s="9"/>
      <c r="AE1155" s="9"/>
      <c r="AF1155" s="2">
        <v>258.60581399347933</v>
      </c>
      <c r="AG1155" s="9">
        <v>2.7438295329760223</v>
      </c>
      <c r="AH1155" s="9"/>
      <c r="AI1155" s="9"/>
      <c r="AJ1155" s="9"/>
      <c r="AK1155" s="9"/>
      <c r="AL1155" s="9"/>
      <c r="AM1155" s="15">
        <f>AG1155/AF1155</f>
        <v>1.0610084478012574E-2</v>
      </c>
      <c r="AN1155" s="9"/>
      <c r="AO1155" s="9"/>
      <c r="AP1155" s="9"/>
      <c r="AQ1155" s="2">
        <v>28.736172627822224</v>
      </c>
      <c r="AR1155" s="2"/>
      <c r="AS1155" s="2">
        <v>375.33970265043621</v>
      </c>
      <c r="AT1155" s="2"/>
      <c r="AU1155" s="2">
        <v>0</v>
      </c>
      <c r="AV1155" s="2">
        <v>0</v>
      </c>
      <c r="AW1155" s="2"/>
      <c r="AX1155" s="9"/>
      <c r="AY1155" s="2"/>
      <c r="AZ1155" s="2">
        <f>AC1155+AF1155+AW1155</f>
        <v>617.26159563199815</v>
      </c>
      <c r="BA1155" s="2"/>
      <c r="BB1155" s="9">
        <f>AW1155/AZ1155</f>
        <v>0</v>
      </c>
      <c r="BC1155" s="19"/>
      <c r="BD1155" s="2"/>
      <c r="BE1155" s="2"/>
      <c r="BF1155" s="19"/>
      <c r="BG1155" s="19"/>
      <c r="BH1155" s="19"/>
      <c r="BI1155" s="19"/>
      <c r="BJ1155" s="9">
        <f>AC1155/AZ1155</f>
        <v>0.58104340878570371</v>
      </c>
      <c r="BK1155" s="9">
        <f>AF1155/AZ1155</f>
        <v>0.41895659121429635</v>
      </c>
      <c r="BL1155" s="9">
        <f>AW1155/AZ1155</f>
        <v>0</v>
      </c>
      <c r="BM1155" s="2">
        <v>162.96512103523173</v>
      </c>
      <c r="BN1155" s="2">
        <v>17.623895794359512</v>
      </c>
      <c r="BO1155" s="2">
        <v>145.34122524087223</v>
      </c>
      <c r="BP1155" s="2">
        <v>0</v>
      </c>
      <c r="BQ1155" s="2"/>
      <c r="BR1155" s="2"/>
      <c r="BS1155" s="2"/>
      <c r="BT1155" s="2"/>
      <c r="BU1155" s="2">
        <v>0</v>
      </c>
      <c r="BV1155" s="2"/>
      <c r="BW1155" s="9"/>
      <c r="BX1155" s="2"/>
      <c r="BY1155" s="2"/>
      <c r="BZ1155" s="9"/>
      <c r="CA1155" s="2"/>
      <c r="CB1155" s="2"/>
      <c r="CC1155" s="2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</row>
    <row r="1156" spans="1:152" hidden="1" x14ac:dyDescent="0.45">
      <c r="A1156" t="s">
        <v>141</v>
      </c>
      <c r="C1156" s="1">
        <v>40636</v>
      </c>
      <c r="D1156" s="2">
        <v>8</v>
      </c>
      <c r="E1156" t="s">
        <v>197</v>
      </c>
      <c r="F1156" t="s">
        <v>14</v>
      </c>
      <c r="G1156">
        <v>106</v>
      </c>
      <c r="H1156" t="s">
        <v>106</v>
      </c>
      <c r="I1156" s="19">
        <v>8</v>
      </c>
      <c r="J1156">
        <v>750</v>
      </c>
      <c r="K1156" s="2">
        <f t="shared" si="16"/>
        <v>166.66666666666666</v>
      </c>
      <c r="L1156" s="2"/>
      <c r="M1156" s="9"/>
      <c r="N1156" s="9"/>
      <c r="O1156" s="9"/>
      <c r="P1156" s="9"/>
      <c r="Q1156" s="2"/>
      <c r="R1156" s="2"/>
      <c r="S1156" s="2"/>
      <c r="T1156" s="2"/>
      <c r="U1156" s="2">
        <v>106</v>
      </c>
      <c r="V1156" s="2"/>
      <c r="W1156" s="2"/>
      <c r="X1156" s="9"/>
      <c r="Y1156" s="9"/>
      <c r="Z1156" s="9"/>
      <c r="AA1156" s="9"/>
      <c r="AB1156" s="9"/>
      <c r="AD1156" s="9"/>
      <c r="AE1156" s="9"/>
      <c r="AF1156" s="2"/>
      <c r="AG1156" s="9"/>
      <c r="AH1156" s="9"/>
      <c r="AI1156" s="9"/>
      <c r="AJ1156" s="9"/>
      <c r="AK1156" s="9"/>
      <c r="AL1156" s="9"/>
      <c r="AM1156" s="15"/>
      <c r="AN1156" s="9"/>
      <c r="AO1156" s="9"/>
      <c r="AP1156" s="9"/>
      <c r="AQ1156" s="2"/>
      <c r="AR1156" s="2"/>
      <c r="AS1156" s="2"/>
      <c r="AT1156" s="2"/>
      <c r="AU1156" s="2"/>
      <c r="AV1156" s="2"/>
      <c r="AW1156" s="2"/>
      <c r="AX1156" s="9"/>
      <c r="AY1156" s="2"/>
      <c r="AZ1156" s="2"/>
      <c r="BA1156" s="2"/>
      <c r="BB1156" s="9"/>
      <c r="BC1156" s="19"/>
      <c r="BD1156" s="2"/>
      <c r="BE1156" s="2"/>
      <c r="BF1156" s="19"/>
      <c r="BG1156" s="19"/>
      <c r="BH1156" s="19"/>
      <c r="BI1156" s="19"/>
      <c r="BJ1156" s="19"/>
      <c r="BK1156" s="19"/>
      <c r="BL1156" s="19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9"/>
      <c r="BX1156" s="2"/>
      <c r="BY1156" s="2"/>
      <c r="BZ1156" s="9"/>
      <c r="CA1156" s="2"/>
      <c r="CB1156" s="2"/>
      <c r="CC1156" s="2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</row>
    <row r="1157" spans="1:152" hidden="1" x14ac:dyDescent="0.45">
      <c r="A1157" t="s">
        <v>141</v>
      </c>
      <c r="C1157" s="1">
        <v>40639</v>
      </c>
      <c r="D1157" s="2"/>
      <c r="E1157" s="1"/>
      <c r="G1157">
        <v>109</v>
      </c>
      <c r="H1157" t="s">
        <v>106</v>
      </c>
      <c r="I1157" s="19">
        <v>8</v>
      </c>
      <c r="J1157">
        <v>750</v>
      </c>
      <c r="K1157" s="2">
        <f t="shared" si="16"/>
        <v>166.66666666666666</v>
      </c>
      <c r="L1157" s="2"/>
      <c r="M1157" s="9"/>
      <c r="N1157" s="9"/>
      <c r="O1157" s="9"/>
      <c r="P1157" s="9"/>
      <c r="Q1157" s="2"/>
      <c r="R1157" s="2"/>
      <c r="S1157" s="2"/>
      <c r="T1157" s="2"/>
      <c r="U1157" s="2"/>
      <c r="V1157" s="2"/>
      <c r="W1157" s="2"/>
      <c r="X1157" s="9"/>
      <c r="Y1157" s="9"/>
      <c r="Z1157" s="9"/>
      <c r="AA1157" s="9"/>
      <c r="AB1157" s="9"/>
      <c r="AC1157" s="2">
        <v>341.45921660566466</v>
      </c>
      <c r="AD1157" s="9"/>
      <c r="AE1157" s="9"/>
      <c r="AF1157" s="2">
        <v>147.21950232205464</v>
      </c>
      <c r="AG1157" s="9">
        <v>1.9333414603829515</v>
      </c>
      <c r="AH1157" s="9"/>
      <c r="AI1157" s="9"/>
      <c r="AJ1157" s="9"/>
      <c r="AK1157" s="9"/>
      <c r="AL1157" s="9"/>
      <c r="AM1157" s="15">
        <f>AG1157/AF1157</f>
        <v>1.3132373292185228E-2</v>
      </c>
      <c r="AN1157" s="9"/>
      <c r="AO1157" s="9"/>
      <c r="AP1157" s="9"/>
      <c r="AQ1157" s="2">
        <v>0</v>
      </c>
      <c r="AR1157" s="2"/>
      <c r="AS1157" s="2">
        <v>625.23796823502676</v>
      </c>
      <c r="AT1157" s="2"/>
      <c r="AU1157" s="2">
        <v>9.4066737224852055</v>
      </c>
      <c r="AV1157" s="2">
        <v>33.795315218080802</v>
      </c>
      <c r="AW1157" s="2"/>
      <c r="AX1157" s="9"/>
      <c r="AY1157" s="2"/>
      <c r="AZ1157" s="2">
        <f>AC1157+AF1157+AW1157</f>
        <v>488.67871892771927</v>
      </c>
      <c r="BA1157" s="2"/>
      <c r="BB1157" s="9">
        <f>AW1157/AZ1157</f>
        <v>0</v>
      </c>
      <c r="BC1157" s="19"/>
      <c r="BD1157" s="2"/>
      <c r="BE1157" s="2"/>
      <c r="BF1157" s="19"/>
      <c r="BG1157" s="19"/>
      <c r="BH1157" s="19"/>
      <c r="BI1157" s="19"/>
      <c r="BJ1157" s="9">
        <f>AC1157/AZ1157</f>
        <v>0.69873969006653236</v>
      </c>
      <c r="BK1157" s="9">
        <f>AF1157/AZ1157</f>
        <v>0.30126030993346764</v>
      </c>
      <c r="BL1157" s="9">
        <f>AW1157/AZ1157</f>
        <v>0</v>
      </c>
      <c r="BM1157" s="2">
        <v>144.39567831947335</v>
      </c>
      <c r="BN1157" s="2">
        <v>0</v>
      </c>
      <c r="BO1157" s="2">
        <v>135.72307182868533</v>
      </c>
      <c r="BP1157" s="2">
        <v>5.9123953715941671</v>
      </c>
      <c r="BQ1157" s="2"/>
      <c r="BR1157" s="2"/>
      <c r="BS1157" s="2"/>
      <c r="BT1157" s="2"/>
      <c r="BU1157" s="2">
        <v>2.7602111191938681</v>
      </c>
      <c r="BV1157" s="2"/>
      <c r="BW1157" s="9"/>
      <c r="BX1157" s="2"/>
      <c r="BY1157" s="2"/>
      <c r="BZ1157" s="9"/>
      <c r="CA1157" s="2"/>
      <c r="CB1157" s="2"/>
      <c r="CC1157" s="2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</row>
    <row r="1158" spans="1:152" hidden="1" x14ac:dyDescent="0.45">
      <c r="A1158" t="s">
        <v>141</v>
      </c>
      <c r="C1158" s="1">
        <v>40641</v>
      </c>
      <c r="D1158" s="2"/>
      <c r="E1158" s="1"/>
      <c r="G1158">
        <v>111</v>
      </c>
      <c r="H1158" t="s">
        <v>106</v>
      </c>
      <c r="I1158" s="19">
        <v>8</v>
      </c>
      <c r="J1158">
        <v>750</v>
      </c>
      <c r="K1158" s="2">
        <f t="shared" si="16"/>
        <v>166.66666666666666</v>
      </c>
      <c r="L1158" s="2"/>
      <c r="M1158" s="9"/>
      <c r="N1158" s="19">
        <v>24.65</v>
      </c>
      <c r="O1158" s="19"/>
      <c r="P1158" s="19"/>
      <c r="Q1158" s="2"/>
      <c r="R1158" s="2"/>
      <c r="S1158" s="2"/>
      <c r="T1158" s="2"/>
      <c r="U1158" s="2"/>
      <c r="V1158" s="2"/>
      <c r="W1158" s="2"/>
      <c r="X1158" s="9"/>
      <c r="Y1158" s="9"/>
      <c r="Z1158" s="9"/>
      <c r="AA1158" s="9"/>
      <c r="AB1158" s="9"/>
      <c r="AD1158" s="9"/>
      <c r="AE1158" s="9"/>
      <c r="AF1158" s="2"/>
      <c r="AG1158" s="9"/>
      <c r="AH1158" s="9"/>
      <c r="AI1158" s="9"/>
      <c r="AJ1158" s="9"/>
      <c r="AK1158" s="9"/>
      <c r="AL1158" s="9"/>
      <c r="AM1158" s="15"/>
      <c r="AN1158" s="9"/>
      <c r="AO1158" s="9"/>
      <c r="AP1158" s="9"/>
      <c r="AQ1158" s="2"/>
      <c r="AR1158" s="2"/>
      <c r="AS1158" s="2"/>
      <c r="AT1158" s="2"/>
      <c r="AU1158" s="2"/>
      <c r="AV1158" s="2"/>
      <c r="AW1158" s="2"/>
      <c r="AX1158" s="9"/>
      <c r="AY1158" s="2"/>
      <c r="AZ1158" s="2"/>
      <c r="BA1158" s="2"/>
      <c r="BB1158" s="9"/>
      <c r="BC1158" s="19"/>
      <c r="BD1158" s="2"/>
      <c r="BE1158" s="2"/>
      <c r="BF1158" s="19"/>
      <c r="BG1158" s="19"/>
      <c r="BH1158" s="19"/>
      <c r="BI1158" s="19"/>
      <c r="BJ1158" s="19"/>
      <c r="BK1158" s="19"/>
      <c r="BL1158" s="19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9"/>
      <c r="BX1158" s="2"/>
      <c r="BY1158" s="2"/>
      <c r="BZ1158" s="9"/>
      <c r="CA1158" s="2"/>
      <c r="CB1158" s="2"/>
      <c r="CC1158" s="2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</row>
    <row r="1159" spans="1:152" hidden="1" x14ac:dyDescent="0.45">
      <c r="A1159" t="s">
        <v>141</v>
      </c>
      <c r="C1159" s="1">
        <v>40644</v>
      </c>
      <c r="D1159" s="2"/>
      <c r="E1159" s="1"/>
      <c r="G1159">
        <v>114</v>
      </c>
      <c r="H1159" t="s">
        <v>106</v>
      </c>
      <c r="I1159" s="19">
        <v>8</v>
      </c>
      <c r="J1159">
        <v>750</v>
      </c>
      <c r="K1159" s="2">
        <f t="shared" si="16"/>
        <v>166.66666666666666</v>
      </c>
      <c r="L1159" s="2"/>
      <c r="M1159" s="9"/>
      <c r="N1159" s="9"/>
      <c r="O1159" s="9"/>
      <c r="P1159" s="9"/>
      <c r="Q1159" s="2"/>
      <c r="R1159" s="2"/>
      <c r="S1159" s="2"/>
      <c r="T1159" s="2"/>
      <c r="U1159" s="2"/>
      <c r="V1159" s="2"/>
      <c r="W1159" s="2"/>
      <c r="X1159" s="9"/>
      <c r="Y1159" s="9"/>
      <c r="Z1159" s="9"/>
      <c r="AA1159" s="9"/>
      <c r="AB1159" s="9"/>
      <c r="AC1159" s="2"/>
      <c r="AD1159" s="9"/>
      <c r="AE1159" s="9"/>
      <c r="AF1159" s="2"/>
      <c r="AG1159" s="9"/>
      <c r="AH1159" s="9"/>
      <c r="AI1159" s="9"/>
      <c r="AJ1159" s="9"/>
      <c r="AK1159" s="9"/>
      <c r="AL1159" s="9"/>
      <c r="AM1159" s="15"/>
      <c r="AN1159" s="9"/>
      <c r="AO1159" s="9"/>
      <c r="AP1159" s="9"/>
      <c r="AQ1159" s="2"/>
      <c r="AR1159" s="2"/>
      <c r="AS1159" s="2"/>
      <c r="AT1159" s="2"/>
      <c r="AU1159" s="2"/>
      <c r="AV1159" s="2"/>
      <c r="AW1159" s="2"/>
      <c r="AX1159" s="9"/>
      <c r="AY1159" s="2"/>
      <c r="AZ1159" s="2"/>
      <c r="BA1159" s="2"/>
      <c r="BB1159" s="9"/>
      <c r="BC1159" s="19"/>
      <c r="BD1159" s="2"/>
      <c r="BE1159" s="2"/>
      <c r="BF1159" s="19"/>
      <c r="BG1159" s="19"/>
      <c r="BH1159" s="19"/>
      <c r="BI1159" s="19"/>
      <c r="BJ1159" s="19"/>
      <c r="BK1159" s="19"/>
      <c r="BL1159" s="19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>
        <v>9.1525423728813564</v>
      </c>
      <c r="BW1159" s="9">
        <v>5.0296296296296292</v>
      </c>
      <c r="BX1159" s="2"/>
      <c r="BY1159" s="2"/>
      <c r="BZ1159" s="9"/>
      <c r="CA1159" s="2"/>
      <c r="CB1159" s="2"/>
      <c r="CC1159" s="2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</row>
    <row r="1160" spans="1:152" hidden="1" x14ac:dyDescent="0.45">
      <c r="A1160" t="s">
        <v>141</v>
      </c>
      <c r="C1160" s="1">
        <v>40647</v>
      </c>
      <c r="D1160" s="2"/>
      <c r="E1160" s="1"/>
      <c r="G1160">
        <v>117</v>
      </c>
      <c r="H1160" t="s">
        <v>106</v>
      </c>
      <c r="I1160" s="19">
        <v>8</v>
      </c>
      <c r="J1160">
        <v>750</v>
      </c>
      <c r="K1160" s="2">
        <f t="shared" si="16"/>
        <v>166.66666666666666</v>
      </c>
      <c r="L1160" s="2"/>
      <c r="M1160" s="9"/>
      <c r="N1160" s="9"/>
      <c r="O1160" s="9"/>
      <c r="P1160" s="9"/>
      <c r="Q1160" s="2"/>
      <c r="R1160" s="2"/>
      <c r="S1160" s="2"/>
      <c r="T1160" s="2"/>
      <c r="U1160" s="2"/>
      <c r="V1160" s="2"/>
      <c r="W1160" s="2"/>
      <c r="X1160" s="9"/>
      <c r="Y1160" s="9"/>
      <c r="Z1160" s="9"/>
      <c r="AA1160" s="9"/>
      <c r="AB1160" s="9"/>
      <c r="AC1160" s="2"/>
      <c r="AD1160" s="9"/>
      <c r="AE1160" s="9"/>
      <c r="AF1160" s="2"/>
      <c r="AG1160" s="9"/>
      <c r="AH1160" s="9"/>
      <c r="AI1160" s="9"/>
      <c r="AJ1160" s="9"/>
      <c r="AK1160" s="9"/>
      <c r="AL1160" s="9"/>
      <c r="AM1160" s="15"/>
      <c r="AN1160" s="9"/>
      <c r="AO1160" s="9"/>
      <c r="AP1160" s="9"/>
      <c r="AQ1160" s="2"/>
      <c r="AR1160" s="2"/>
      <c r="AS1160" s="2"/>
      <c r="AT1160" s="2"/>
      <c r="AU1160" s="2"/>
      <c r="AV1160" s="2"/>
      <c r="AW1160" s="2"/>
      <c r="AX1160" s="9"/>
      <c r="AY1160" s="2"/>
      <c r="AZ1160" s="2"/>
      <c r="BA1160" s="2"/>
      <c r="BB1160" s="9"/>
      <c r="BC1160" s="19"/>
      <c r="BD1160" s="2"/>
      <c r="BE1160" s="2"/>
      <c r="BF1160" s="19"/>
      <c r="BG1160" s="19"/>
      <c r="BH1160" s="19"/>
      <c r="BI1160" s="19"/>
      <c r="BJ1160" s="19"/>
      <c r="BK1160" s="19"/>
      <c r="BL1160" s="19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16.158192090395481</v>
      </c>
      <c r="BW1160" s="9">
        <v>4.830645161290323</v>
      </c>
      <c r="BX1160" s="2"/>
      <c r="BY1160" s="2"/>
      <c r="BZ1160" s="9"/>
      <c r="CA1160" s="2"/>
      <c r="CB1160" s="2"/>
      <c r="CC1160" s="2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</row>
    <row r="1161" spans="1:152" hidden="1" x14ac:dyDescent="0.45">
      <c r="A1161" t="s">
        <v>141</v>
      </c>
      <c r="C1161" s="1">
        <v>40650</v>
      </c>
      <c r="D1161" s="2"/>
      <c r="E1161" s="1"/>
      <c r="G1161">
        <v>120</v>
      </c>
      <c r="H1161" t="s">
        <v>106</v>
      </c>
      <c r="I1161" s="19">
        <v>8</v>
      </c>
      <c r="J1161">
        <v>750</v>
      </c>
      <c r="K1161" s="2">
        <f t="shared" si="16"/>
        <v>166.66666666666666</v>
      </c>
      <c r="L1161" s="2"/>
      <c r="M1161" s="9"/>
      <c r="N1161" s="19">
        <v>25.7</v>
      </c>
      <c r="O1161" s="19"/>
      <c r="P1161" s="19"/>
      <c r="Q1161" s="2"/>
      <c r="R1161" s="2"/>
      <c r="S1161" s="2"/>
      <c r="T1161" s="2"/>
      <c r="U1161" s="2"/>
      <c r="V1161" s="2"/>
      <c r="W1161" s="2"/>
      <c r="X1161" s="9"/>
      <c r="Y1161" s="9"/>
      <c r="Z1161" s="9"/>
      <c r="AA1161" s="9"/>
      <c r="AB1161" s="9"/>
      <c r="AC1161" s="2"/>
      <c r="AD1161" s="9"/>
      <c r="AE1161" s="9"/>
      <c r="AF1161" s="2"/>
      <c r="AG1161" s="9"/>
      <c r="AH1161" s="9"/>
      <c r="AI1161" s="9"/>
      <c r="AJ1161" s="9"/>
      <c r="AK1161" s="9"/>
      <c r="AL1161" s="9"/>
      <c r="AM1161" s="15"/>
      <c r="AN1161" s="9"/>
      <c r="AO1161" s="9"/>
      <c r="AP1161" s="9"/>
      <c r="AQ1161" s="2"/>
      <c r="AR1161" s="2"/>
      <c r="AS1161" s="2"/>
      <c r="AT1161" s="2"/>
      <c r="AU1161" s="2"/>
      <c r="AV1161" s="2"/>
      <c r="AW1161" s="2"/>
      <c r="AX1161" s="9"/>
      <c r="AY1161" s="2"/>
      <c r="AZ1161" s="2"/>
      <c r="BA1161" s="2"/>
      <c r="BB1161" s="9"/>
      <c r="BC1161" s="19"/>
      <c r="BD1161" s="2"/>
      <c r="BE1161" s="2"/>
      <c r="BF1161" s="19"/>
      <c r="BG1161" s="19"/>
      <c r="BH1161" s="19"/>
      <c r="BI1161" s="19"/>
      <c r="BJ1161" s="19"/>
      <c r="BK1161" s="19"/>
      <c r="BL1161" s="19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9"/>
      <c r="BX1161" s="2"/>
      <c r="BY1161" s="2"/>
      <c r="BZ1161" s="9"/>
      <c r="CA1161" s="2"/>
      <c r="CB1161" s="2"/>
      <c r="CC1161" s="2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</row>
    <row r="1162" spans="1:152" hidden="1" x14ac:dyDescent="0.45">
      <c r="A1162" t="s">
        <v>141</v>
      </c>
      <c r="C1162" s="1">
        <v>40653</v>
      </c>
      <c r="D1162" s="2"/>
      <c r="E1162" s="1"/>
      <c r="G1162">
        <v>123</v>
      </c>
      <c r="H1162" t="s">
        <v>106</v>
      </c>
      <c r="I1162" s="19">
        <v>8</v>
      </c>
      <c r="J1162">
        <v>750</v>
      </c>
      <c r="K1162" s="2">
        <f t="shared" si="16"/>
        <v>166.66666666666666</v>
      </c>
      <c r="L1162" s="2"/>
      <c r="M1162" s="9"/>
      <c r="N1162" s="9"/>
      <c r="O1162" s="9"/>
      <c r="P1162" s="9"/>
      <c r="Q1162" s="2"/>
      <c r="R1162" s="2"/>
      <c r="S1162" s="2"/>
      <c r="T1162" s="2"/>
      <c r="U1162" s="2"/>
      <c r="V1162" s="2"/>
      <c r="W1162" s="2"/>
      <c r="X1162" s="9"/>
      <c r="Y1162" s="9"/>
      <c r="Z1162" s="9"/>
      <c r="AA1162" s="9"/>
      <c r="AB1162" s="9"/>
      <c r="AC1162" s="2"/>
      <c r="AD1162" s="9"/>
      <c r="AE1162" s="9"/>
      <c r="AF1162" s="2"/>
      <c r="AG1162" s="9"/>
      <c r="AH1162" s="9"/>
      <c r="AI1162" s="9"/>
      <c r="AJ1162" s="9"/>
      <c r="AK1162" s="9"/>
      <c r="AL1162" s="9"/>
      <c r="AM1162" s="15"/>
      <c r="AN1162" s="9"/>
      <c r="AO1162" s="9"/>
      <c r="AP1162" s="9"/>
      <c r="AQ1162" s="2"/>
      <c r="AR1162" s="2"/>
      <c r="AS1162" s="2"/>
      <c r="AT1162" s="2"/>
      <c r="AU1162" s="2"/>
      <c r="AV1162" s="2"/>
      <c r="AW1162" s="2"/>
      <c r="AX1162" s="9"/>
      <c r="AY1162" s="2"/>
      <c r="AZ1162" s="2"/>
      <c r="BA1162" s="2"/>
      <c r="BB1162" s="9"/>
      <c r="BC1162" s="19"/>
      <c r="BD1162" s="2"/>
      <c r="BE1162" s="2"/>
      <c r="BF1162" s="19"/>
      <c r="BG1162" s="19"/>
      <c r="BH1162" s="19"/>
      <c r="BI1162" s="19"/>
      <c r="BJ1162" s="19"/>
      <c r="BK1162" s="19"/>
      <c r="BL1162" s="19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32.994350282485875</v>
      </c>
      <c r="BW1162" s="9">
        <v>4.8114093959731541</v>
      </c>
      <c r="BX1162" s="2"/>
      <c r="BY1162" s="2"/>
      <c r="BZ1162" s="9"/>
      <c r="CA1162" s="2"/>
      <c r="CB1162" s="2"/>
      <c r="CC1162" s="2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</row>
    <row r="1163" spans="1:152" hidden="1" x14ac:dyDescent="0.45">
      <c r="A1163" t="s">
        <v>141</v>
      </c>
      <c r="C1163" s="1">
        <v>40660</v>
      </c>
      <c r="D1163" s="2"/>
      <c r="E1163" s="1"/>
      <c r="G1163">
        <v>130</v>
      </c>
      <c r="H1163" t="s">
        <v>106</v>
      </c>
      <c r="I1163" s="19">
        <v>8</v>
      </c>
      <c r="J1163">
        <v>750</v>
      </c>
      <c r="K1163" s="2">
        <f t="shared" si="16"/>
        <v>166.66666666666666</v>
      </c>
      <c r="L1163" s="2"/>
      <c r="M1163" s="9"/>
      <c r="N1163" s="9"/>
      <c r="O1163" s="9"/>
      <c r="P1163" s="9"/>
      <c r="Q1163" s="2"/>
      <c r="R1163" s="2"/>
      <c r="S1163" s="2"/>
      <c r="T1163" s="2"/>
      <c r="U1163" s="2"/>
      <c r="V1163" s="2"/>
      <c r="W1163" s="2"/>
      <c r="X1163" s="9"/>
      <c r="Y1163" s="9"/>
      <c r="Z1163" s="9"/>
      <c r="AA1163" s="9"/>
      <c r="AB1163" s="9"/>
      <c r="AC1163" s="2">
        <v>425.81549911653576</v>
      </c>
      <c r="AD1163" s="9"/>
      <c r="AE1163" s="9"/>
      <c r="AF1163" s="2">
        <v>130.0593457133742</v>
      </c>
      <c r="AG1163" s="9">
        <v>1.6795480964188507</v>
      </c>
      <c r="AH1163" s="9"/>
      <c r="AI1163" s="9"/>
      <c r="AJ1163" s="9"/>
      <c r="AK1163" s="9"/>
      <c r="AL1163" s="9"/>
      <c r="AM1163" s="15">
        <f>AG1163/AF1163</f>
        <v>1.2913705564229517E-2</v>
      </c>
      <c r="AN1163" s="9"/>
      <c r="AO1163" s="9"/>
      <c r="AP1163" s="9"/>
      <c r="AQ1163" s="2">
        <v>0</v>
      </c>
      <c r="AR1163" s="2"/>
      <c r="AS1163" s="2">
        <v>287.59459547285155</v>
      </c>
      <c r="AT1163" s="2"/>
      <c r="AU1163" s="2">
        <v>26.210025179128387</v>
      </c>
      <c r="AV1163" s="2">
        <v>530.16387467403501</v>
      </c>
      <c r="AW1163" s="2"/>
      <c r="AX1163" s="9"/>
      <c r="AY1163" s="2"/>
      <c r="AZ1163" s="2">
        <f>AC1163+AF1163+AW1163</f>
        <v>555.87484482990999</v>
      </c>
      <c r="BA1163" s="2"/>
      <c r="BB1163" s="9">
        <f>AW1163/AZ1163</f>
        <v>0</v>
      </c>
      <c r="BC1163" s="19"/>
      <c r="BD1163" s="2"/>
      <c r="BE1163" s="2"/>
      <c r="BF1163" s="19"/>
      <c r="BG1163" s="19"/>
      <c r="BH1163" s="19"/>
      <c r="BI1163" s="19"/>
      <c r="BJ1163" s="9">
        <f>AC1163/AZ1163</f>
        <v>0.76602764646928645</v>
      </c>
      <c r="BK1163" s="9">
        <f>AF1163/AZ1163</f>
        <v>0.23397235353071349</v>
      </c>
      <c r="BL1163" s="9">
        <f>AW1163/AZ1163</f>
        <v>0</v>
      </c>
      <c r="BM1163" s="2">
        <v>160.01180982887183</v>
      </c>
      <c r="BN1163" s="2">
        <v>0</v>
      </c>
      <c r="BO1163" s="2">
        <v>58.105125983034753</v>
      </c>
      <c r="BP1163" s="2">
        <v>93.41224298803165</v>
      </c>
      <c r="BQ1163" s="2"/>
      <c r="BR1163" s="2"/>
      <c r="BS1163" s="2"/>
      <c r="BT1163" s="2"/>
      <c r="BU1163" s="2">
        <v>8.4944408578054436</v>
      </c>
      <c r="BV1163" s="2">
        <v>56.610169491525426</v>
      </c>
      <c r="BW1163" s="9">
        <v>5.0411483253588516</v>
      </c>
      <c r="BX1163" s="2"/>
      <c r="BY1163" s="2"/>
      <c r="BZ1163" s="9"/>
      <c r="CA1163" s="2"/>
      <c r="CB1163" s="2"/>
      <c r="CC1163" s="2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</row>
    <row r="1164" spans="1:152" hidden="1" x14ac:dyDescent="0.45">
      <c r="A1164" t="s">
        <v>141</v>
      </c>
      <c r="C1164" s="1">
        <v>40664</v>
      </c>
      <c r="D1164" s="2">
        <v>9</v>
      </c>
      <c r="E1164" s="1" t="s">
        <v>196</v>
      </c>
      <c r="F1164" t="s">
        <v>15</v>
      </c>
      <c r="G1164">
        <v>134</v>
      </c>
      <c r="H1164" t="s">
        <v>106</v>
      </c>
      <c r="I1164" s="19">
        <v>8</v>
      </c>
      <c r="J1164">
        <v>750</v>
      </c>
      <c r="K1164" s="2">
        <f t="shared" si="16"/>
        <v>166.66666666666666</v>
      </c>
      <c r="L1164" s="2"/>
      <c r="M1164" s="9"/>
      <c r="N1164" s="9"/>
      <c r="O1164" s="9"/>
      <c r="P1164" s="9"/>
      <c r="Q1164" s="2"/>
      <c r="R1164" s="2"/>
      <c r="S1164" s="2"/>
      <c r="T1164" s="2"/>
      <c r="U1164" s="2"/>
      <c r="V1164" s="2">
        <v>134</v>
      </c>
      <c r="W1164" s="2"/>
      <c r="X1164" s="9"/>
      <c r="Y1164" s="9"/>
      <c r="Z1164" s="9"/>
      <c r="AA1164" s="9"/>
      <c r="AB1164" s="9"/>
      <c r="AC1164" s="2"/>
      <c r="AD1164" s="9"/>
      <c r="AE1164" s="9"/>
      <c r="AF1164" s="2"/>
      <c r="AG1164" s="9"/>
      <c r="AH1164" s="9"/>
      <c r="AI1164" s="9"/>
      <c r="AJ1164" s="9"/>
      <c r="AK1164" s="9"/>
      <c r="AL1164" s="9"/>
      <c r="AM1164" s="15"/>
      <c r="AN1164" s="9"/>
      <c r="AO1164" s="9"/>
      <c r="AP1164" s="9"/>
      <c r="AQ1164" s="2"/>
      <c r="AR1164" s="2"/>
      <c r="AS1164" s="2"/>
      <c r="AT1164" s="2"/>
      <c r="AU1164" s="2"/>
      <c r="AV1164" s="2"/>
      <c r="AW1164" s="2"/>
      <c r="AX1164" s="9"/>
      <c r="AY1164" s="2"/>
      <c r="AZ1164" s="2"/>
      <c r="BA1164" s="2"/>
      <c r="BB1164" s="9"/>
      <c r="BC1164" s="19"/>
      <c r="BD1164" s="2"/>
      <c r="BE1164" s="2"/>
      <c r="BF1164" s="19"/>
      <c r="BG1164" s="19"/>
      <c r="BH1164" s="19"/>
      <c r="BI1164" s="19"/>
      <c r="BJ1164" s="19"/>
      <c r="BK1164" s="19"/>
      <c r="BL1164" s="19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9"/>
      <c r="BX1164" s="2"/>
      <c r="BY1164" s="2"/>
      <c r="BZ1164" s="9"/>
      <c r="CA1164" s="2"/>
      <c r="CB1164" s="2"/>
      <c r="CC1164" s="2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</row>
    <row r="1165" spans="1:152" hidden="1" x14ac:dyDescent="0.45">
      <c r="A1165" t="s">
        <v>141</v>
      </c>
      <c r="C1165" s="1">
        <v>40673</v>
      </c>
      <c r="D1165" s="2"/>
      <c r="E1165" s="1"/>
      <c r="G1165">
        <v>143</v>
      </c>
      <c r="H1165" t="s">
        <v>106</v>
      </c>
      <c r="I1165" s="19">
        <v>8</v>
      </c>
      <c r="J1165">
        <v>750</v>
      </c>
      <c r="K1165" s="2">
        <f t="shared" si="16"/>
        <v>166.66666666666666</v>
      </c>
      <c r="L1165" s="2"/>
      <c r="M1165" s="9"/>
      <c r="N1165" s="9"/>
      <c r="O1165" s="9"/>
      <c r="P1165" s="9"/>
      <c r="Q1165" s="2"/>
      <c r="R1165" s="2"/>
      <c r="S1165" s="2"/>
      <c r="T1165" s="2"/>
      <c r="U1165" s="2"/>
      <c r="V1165" s="2"/>
      <c r="W1165" s="2"/>
      <c r="X1165" s="9"/>
      <c r="Y1165" s="9"/>
      <c r="Z1165" s="9"/>
      <c r="AA1165" s="9"/>
      <c r="AB1165" s="9"/>
      <c r="AC1165" s="2"/>
      <c r="AD1165" s="9"/>
      <c r="AE1165" s="9"/>
      <c r="AF1165" s="2"/>
      <c r="AG1165" s="9"/>
      <c r="AH1165" s="9"/>
      <c r="AI1165" s="9"/>
      <c r="AJ1165" s="9"/>
      <c r="AK1165" s="9"/>
      <c r="AL1165" s="9"/>
      <c r="AM1165" s="15"/>
      <c r="AN1165" s="9"/>
      <c r="AO1165" s="9"/>
      <c r="AP1165" s="9"/>
      <c r="AQ1165" s="2"/>
      <c r="AR1165" s="2"/>
      <c r="AS1165" s="2"/>
      <c r="AT1165" s="2"/>
      <c r="AU1165" s="2"/>
      <c r="AV1165" s="2"/>
      <c r="AW1165" s="2"/>
      <c r="AX1165" s="9"/>
      <c r="AY1165" s="2"/>
      <c r="AZ1165" s="2"/>
      <c r="BA1165" s="2"/>
      <c r="BB1165" s="9"/>
      <c r="BC1165" s="19"/>
      <c r="BD1165" s="2"/>
      <c r="BE1165" s="2"/>
      <c r="BF1165" s="19"/>
      <c r="BG1165" s="19"/>
      <c r="BH1165" s="19"/>
      <c r="BI1165" s="19"/>
      <c r="BJ1165" s="19"/>
      <c r="BK1165" s="19"/>
      <c r="BL1165" s="19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67.909604519774007</v>
      </c>
      <c r="BW1165" s="9">
        <v>4.79</v>
      </c>
      <c r="BX1165" s="2"/>
      <c r="BY1165" s="2"/>
      <c r="BZ1165" s="9"/>
      <c r="CA1165" s="2"/>
      <c r="CB1165" s="2"/>
      <c r="CC1165" s="2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</row>
    <row r="1166" spans="1:152" hidden="1" x14ac:dyDescent="0.45">
      <c r="A1166" t="s">
        <v>141</v>
      </c>
      <c r="C1166" s="1">
        <v>40679</v>
      </c>
      <c r="D1166" s="2"/>
      <c r="E1166" s="1"/>
      <c r="G1166">
        <v>149</v>
      </c>
      <c r="H1166" t="s">
        <v>106</v>
      </c>
      <c r="I1166" s="19">
        <v>8</v>
      </c>
      <c r="J1166">
        <v>750</v>
      </c>
      <c r="K1166" s="2">
        <f t="shared" si="16"/>
        <v>166.66666666666666</v>
      </c>
      <c r="L1166" s="2"/>
      <c r="M1166" s="9"/>
      <c r="N1166" s="9"/>
      <c r="O1166" s="9"/>
      <c r="P1166" s="9"/>
      <c r="Q1166" s="2"/>
      <c r="R1166" s="2"/>
      <c r="S1166" s="2"/>
      <c r="T1166" s="2"/>
      <c r="U1166" s="2"/>
      <c r="V1166" s="2"/>
      <c r="W1166" s="2"/>
      <c r="X1166" s="9"/>
      <c r="Y1166" s="9"/>
      <c r="Z1166" s="9"/>
      <c r="AA1166" s="9"/>
      <c r="AB1166" s="9"/>
      <c r="AC1166" s="2"/>
      <c r="AD1166" s="9"/>
      <c r="AE1166" s="9"/>
      <c r="AF1166" s="2"/>
      <c r="AG1166" s="9"/>
      <c r="AH1166" s="9"/>
      <c r="AI1166" s="9"/>
      <c r="AJ1166" s="9"/>
      <c r="AK1166" s="9"/>
      <c r="AL1166" s="9"/>
      <c r="AM1166" s="15"/>
      <c r="AN1166" s="9"/>
      <c r="AO1166" s="9"/>
      <c r="AP1166" s="9"/>
      <c r="AQ1166" s="2"/>
      <c r="AR1166" s="2"/>
      <c r="AS1166" s="2"/>
      <c r="AT1166" s="2"/>
      <c r="AU1166" s="2"/>
      <c r="AV1166" s="2"/>
      <c r="AW1166" s="2"/>
      <c r="AX1166" s="9"/>
      <c r="AY1166" s="2"/>
      <c r="AZ1166" s="2"/>
      <c r="BA1166" s="2"/>
      <c r="BB1166" s="9"/>
      <c r="BC1166" s="19"/>
      <c r="BD1166" s="2"/>
      <c r="BE1166" s="2"/>
      <c r="BF1166" s="19"/>
      <c r="BG1166" s="19"/>
      <c r="BH1166" s="19"/>
      <c r="BI1166" s="19"/>
      <c r="BJ1166" s="19"/>
      <c r="BK1166" s="19"/>
      <c r="BL1166" s="19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80.903954802259875</v>
      </c>
      <c r="BW1166" s="9">
        <v>4.6391304347826088</v>
      </c>
      <c r="BX1166" s="2"/>
      <c r="BY1166" s="2"/>
      <c r="BZ1166" s="9"/>
      <c r="CA1166" s="2"/>
      <c r="CB1166" s="2"/>
      <c r="CC1166" s="2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</row>
    <row r="1167" spans="1:152" hidden="1" x14ac:dyDescent="0.45">
      <c r="A1167" t="s">
        <v>141</v>
      </c>
      <c r="C1167" s="1">
        <v>40686</v>
      </c>
      <c r="D1167" s="2"/>
      <c r="E1167" s="1"/>
      <c r="G1167">
        <v>156</v>
      </c>
      <c r="H1167" t="s">
        <v>106</v>
      </c>
      <c r="I1167" s="19">
        <v>8</v>
      </c>
      <c r="J1167">
        <v>750</v>
      </c>
      <c r="K1167" s="2">
        <f t="shared" si="16"/>
        <v>166.66666666666666</v>
      </c>
      <c r="L1167" s="2"/>
      <c r="M1167" s="9"/>
      <c r="N1167" s="9"/>
      <c r="O1167" s="9"/>
      <c r="P1167" s="9"/>
      <c r="Q1167" s="2"/>
      <c r="R1167" s="2"/>
      <c r="S1167" s="2"/>
      <c r="T1167" s="2"/>
      <c r="U1167" s="2"/>
      <c r="V1167" s="2"/>
      <c r="W1167" s="2"/>
      <c r="X1167" s="9"/>
      <c r="Y1167" s="9"/>
      <c r="Z1167" s="9"/>
      <c r="AA1167" s="9"/>
      <c r="AB1167" s="9"/>
      <c r="AC1167" s="2"/>
      <c r="AD1167" s="9"/>
      <c r="AE1167" s="9"/>
      <c r="AF1167" s="2"/>
      <c r="AG1167" s="9"/>
      <c r="AH1167" s="9"/>
      <c r="AI1167" s="9"/>
      <c r="AJ1167" s="9"/>
      <c r="AK1167" s="9"/>
      <c r="AL1167" s="9"/>
      <c r="AM1167" s="15"/>
      <c r="AN1167" s="9"/>
      <c r="AO1167" s="9"/>
      <c r="AP1167" s="9"/>
      <c r="AQ1167" s="2"/>
      <c r="AR1167" s="2"/>
      <c r="AS1167" s="2"/>
      <c r="AT1167" s="2"/>
      <c r="AU1167" s="2"/>
      <c r="AV1167" s="2"/>
      <c r="AW1167" s="2"/>
      <c r="AX1167" s="9"/>
      <c r="AY1167" s="2"/>
      <c r="AZ1167" s="2"/>
      <c r="BA1167" s="2"/>
      <c r="BB1167" s="9"/>
      <c r="BC1167" s="19"/>
      <c r="BD1167" s="2"/>
      <c r="BE1167" s="2"/>
      <c r="BF1167" s="19"/>
      <c r="BG1167" s="19"/>
      <c r="BH1167" s="19"/>
      <c r="BI1167" s="19"/>
      <c r="BJ1167" s="19"/>
      <c r="BK1167" s="19"/>
      <c r="BL1167" s="19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92.429378531073439</v>
      </c>
      <c r="BW1167" s="9">
        <v>4.9705882352941178</v>
      </c>
      <c r="BX1167" s="2"/>
      <c r="BY1167" s="2"/>
      <c r="BZ1167" s="9"/>
      <c r="CA1167" s="2"/>
      <c r="CB1167" s="2"/>
      <c r="CC1167" s="2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</row>
    <row r="1168" spans="1:152" hidden="1" x14ac:dyDescent="0.45">
      <c r="A1168" t="s">
        <v>141</v>
      </c>
      <c r="C1168" s="1">
        <v>40691</v>
      </c>
      <c r="D1168" s="2">
        <v>10</v>
      </c>
      <c r="E1168" s="1" t="s">
        <v>97</v>
      </c>
      <c r="F1168" t="s">
        <v>16</v>
      </c>
      <c r="G1168">
        <v>161</v>
      </c>
      <c r="H1168" t="s">
        <v>106</v>
      </c>
      <c r="I1168" s="19">
        <v>8</v>
      </c>
      <c r="J1168">
        <v>750</v>
      </c>
      <c r="K1168" s="2">
        <f t="shared" si="16"/>
        <v>166.66666666666666</v>
      </c>
      <c r="L1168" s="2"/>
      <c r="M1168" s="9"/>
      <c r="N1168" s="9"/>
      <c r="O1168" s="9"/>
      <c r="P1168" s="9"/>
      <c r="Q1168" s="2"/>
      <c r="R1168" s="2"/>
      <c r="S1168" s="2"/>
      <c r="T1168" s="2"/>
      <c r="U1168" s="2"/>
      <c r="V1168" s="2"/>
      <c r="W1168" s="2"/>
      <c r="X1168" s="9"/>
      <c r="Y1168" s="9"/>
      <c r="Z1168" s="9"/>
      <c r="AA1168" s="9"/>
      <c r="AB1168" s="9"/>
      <c r="AC1168" s="2"/>
      <c r="AD1168" s="9"/>
      <c r="AE1168" s="9"/>
      <c r="AF1168" s="2"/>
      <c r="AG1168" s="9"/>
      <c r="AH1168" s="9"/>
      <c r="AI1168" s="9"/>
      <c r="AJ1168" s="9"/>
      <c r="AK1168" s="9"/>
      <c r="AL1168" s="9"/>
      <c r="AM1168" s="15"/>
      <c r="AN1168" s="9"/>
      <c r="AO1168" s="9"/>
      <c r="AP1168" s="9"/>
      <c r="AQ1168" s="2"/>
      <c r="AR1168" s="2"/>
      <c r="AS1168" s="2"/>
      <c r="AT1168" s="2"/>
      <c r="AU1168" s="2"/>
      <c r="AV1168" s="2">
        <v>517.40373124999996</v>
      </c>
      <c r="AW1168" s="2"/>
      <c r="AX1168" s="9"/>
      <c r="AY1168" s="2"/>
      <c r="AZ1168" s="2"/>
      <c r="BA1168" s="2"/>
      <c r="BB1168" s="9"/>
      <c r="BC1168" s="19">
        <v>36.4</v>
      </c>
      <c r="BD1168" s="2">
        <v>188.33495817499997</v>
      </c>
      <c r="BE1168" s="2"/>
      <c r="BF1168" s="19">
        <v>8.2966941927312767</v>
      </c>
      <c r="BG1168" s="19"/>
      <c r="BH1168" s="19"/>
      <c r="BI1168" s="19"/>
      <c r="BJ1168" s="19"/>
      <c r="BK1168" s="19"/>
      <c r="BL1168" s="19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9"/>
      <c r="BX1168" s="2"/>
      <c r="BY1168" s="2"/>
      <c r="BZ1168" s="9"/>
      <c r="CA1168" s="2"/>
      <c r="CB1168" s="2"/>
      <c r="CC1168" s="2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</row>
    <row r="1169" spans="1:152" hidden="1" x14ac:dyDescent="0.45">
      <c r="A1169" t="s">
        <v>141</v>
      </c>
      <c r="C1169" s="1">
        <v>40693</v>
      </c>
      <c r="D1169" s="2"/>
      <c r="E1169" s="1"/>
      <c r="G1169">
        <v>163</v>
      </c>
      <c r="H1169" t="s">
        <v>106</v>
      </c>
      <c r="I1169" s="19">
        <v>8</v>
      </c>
      <c r="J1169">
        <v>750</v>
      </c>
      <c r="K1169" s="2">
        <f t="shared" si="16"/>
        <v>166.66666666666666</v>
      </c>
      <c r="L1169" s="2"/>
      <c r="M1169" s="9"/>
      <c r="N1169" s="9"/>
      <c r="O1169" s="9"/>
      <c r="P1169" s="9"/>
      <c r="Q1169" s="2"/>
      <c r="R1169" s="2"/>
      <c r="S1169" s="2"/>
      <c r="T1169" s="2"/>
      <c r="U1169" s="2"/>
      <c r="V1169" s="2"/>
      <c r="W1169" s="2"/>
      <c r="X1169" s="9"/>
      <c r="Y1169" s="9"/>
      <c r="Z1169" s="9"/>
      <c r="AA1169" s="9"/>
      <c r="AB1169" s="9"/>
      <c r="AC1169" s="2"/>
      <c r="AD1169" s="9"/>
      <c r="AE1169" s="9"/>
      <c r="AF1169" s="2"/>
      <c r="AG1169" s="9"/>
      <c r="AH1169" s="9"/>
      <c r="AI1169" s="9"/>
      <c r="AJ1169" s="9"/>
      <c r="AK1169" s="9"/>
      <c r="AL1169" s="9"/>
      <c r="AM1169" s="15"/>
      <c r="AN1169" s="9"/>
      <c r="AO1169" s="9"/>
      <c r="AP1169" s="9"/>
      <c r="AQ1169" s="2"/>
      <c r="AR1169" s="2"/>
      <c r="AS1169" s="2"/>
      <c r="AT1169" s="2"/>
      <c r="AU1169" s="2"/>
      <c r="AV1169" s="2"/>
      <c r="AW1169" s="2"/>
      <c r="AX1169" s="9"/>
      <c r="AY1169" s="2"/>
      <c r="AZ1169" s="2"/>
      <c r="BA1169" s="2"/>
      <c r="BB1169" s="9"/>
      <c r="BC1169" s="19"/>
      <c r="BD1169" s="2"/>
      <c r="BE1169" s="2"/>
      <c r="BF1169" s="19"/>
      <c r="BG1169" s="19"/>
      <c r="BH1169" s="19"/>
      <c r="BI1169" s="19"/>
      <c r="BJ1169" s="19"/>
      <c r="BK1169" s="19"/>
      <c r="BL1169" s="19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>
        <v>100</v>
      </c>
      <c r="BW1169" s="9">
        <v>4.7925373134328364</v>
      </c>
      <c r="BX1169" s="2"/>
      <c r="BY1169" s="2"/>
      <c r="BZ1169" s="9"/>
      <c r="CA1169" s="2"/>
      <c r="CB1169" s="2"/>
      <c r="CC1169" s="2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</row>
    <row r="1170" spans="1:152" hidden="1" x14ac:dyDescent="0.45">
      <c r="A1170" t="s">
        <v>149</v>
      </c>
      <c r="C1170" s="1">
        <v>40550</v>
      </c>
      <c r="D1170" s="2">
        <v>1</v>
      </c>
      <c r="E1170" s="1" t="s">
        <v>198</v>
      </c>
      <c r="F1170" t="s">
        <v>10</v>
      </c>
      <c r="G1170">
        <v>0</v>
      </c>
      <c r="H1170" t="s">
        <v>104</v>
      </c>
      <c r="I1170" s="19">
        <v>8</v>
      </c>
      <c r="J1170">
        <v>750</v>
      </c>
      <c r="K1170" s="2">
        <f t="shared" si="16"/>
        <v>166.66666666666666</v>
      </c>
      <c r="L1170" s="2"/>
      <c r="M1170" s="9"/>
      <c r="N1170" s="9"/>
      <c r="O1170" s="9"/>
      <c r="P1170" s="9"/>
      <c r="Q1170" s="2"/>
      <c r="R1170" s="2"/>
      <c r="S1170" s="2"/>
      <c r="T1170" s="2"/>
      <c r="U1170" s="2"/>
      <c r="V1170" s="2"/>
      <c r="W1170" s="2"/>
      <c r="X1170" s="9"/>
      <c r="Y1170" s="9"/>
      <c r="Z1170" s="9"/>
      <c r="AA1170" s="9"/>
      <c r="AB1170" s="9"/>
      <c r="AC1170" s="2"/>
      <c r="AD1170" s="9"/>
      <c r="AE1170" s="9"/>
      <c r="AF1170" s="2"/>
      <c r="AG1170" s="9"/>
      <c r="AH1170" s="9"/>
      <c r="AI1170" s="9"/>
      <c r="AJ1170" s="9"/>
      <c r="AK1170" s="9"/>
      <c r="AL1170" s="9"/>
      <c r="AM1170" s="15"/>
      <c r="AN1170" s="9"/>
      <c r="AO1170" s="9"/>
      <c r="AP1170" s="9"/>
      <c r="AQ1170" s="2">
        <v>0</v>
      </c>
      <c r="AR1170" s="2"/>
      <c r="AS1170" s="2">
        <v>0</v>
      </c>
      <c r="AT1170" s="2"/>
      <c r="AU1170" s="2">
        <v>0</v>
      </c>
      <c r="AV1170" s="2">
        <v>0</v>
      </c>
      <c r="AW1170" s="2"/>
      <c r="AX1170" s="9"/>
      <c r="AY1170" s="2"/>
      <c r="AZ1170" s="2"/>
      <c r="BA1170" s="2"/>
      <c r="BB1170" s="9"/>
      <c r="BC1170" s="19"/>
      <c r="BD1170" s="2"/>
      <c r="BE1170" s="2"/>
      <c r="BF1170" s="19"/>
      <c r="BG1170" s="19"/>
      <c r="BH1170" s="19"/>
      <c r="BI1170" s="19"/>
      <c r="BJ1170" s="19"/>
      <c r="BK1170" s="19"/>
      <c r="BL1170" s="19"/>
      <c r="BM1170" s="2">
        <v>0</v>
      </c>
      <c r="BN1170" s="2">
        <v>0</v>
      </c>
      <c r="BO1170" s="2">
        <v>0</v>
      </c>
      <c r="BP1170" s="2">
        <v>0</v>
      </c>
      <c r="BQ1170" s="2"/>
      <c r="BR1170" s="2"/>
      <c r="BS1170" s="2"/>
      <c r="BT1170" s="2"/>
      <c r="BU1170" s="2">
        <v>0</v>
      </c>
      <c r="BV1170" s="2"/>
      <c r="BW1170" s="9"/>
      <c r="BX1170" s="2"/>
      <c r="BY1170" s="2"/>
      <c r="BZ1170" s="9"/>
      <c r="CA1170" s="2"/>
      <c r="CB1170" s="2"/>
      <c r="CC1170" s="2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</row>
    <row r="1171" spans="1:152" hidden="1" x14ac:dyDescent="0.45">
      <c r="A1171" t="s">
        <v>149</v>
      </c>
      <c r="C1171" s="1">
        <v>40574</v>
      </c>
      <c r="D1171" s="2"/>
      <c r="E1171" s="1"/>
      <c r="G1171">
        <v>24</v>
      </c>
      <c r="H1171" t="s">
        <v>104</v>
      </c>
      <c r="I1171" s="19">
        <v>8</v>
      </c>
      <c r="J1171">
        <v>750</v>
      </c>
      <c r="K1171" s="2">
        <f t="shared" si="16"/>
        <v>166.66666666666666</v>
      </c>
      <c r="L1171" s="2"/>
      <c r="M1171" s="9"/>
      <c r="N1171" s="19">
        <v>5.9</v>
      </c>
      <c r="O1171" s="19"/>
      <c r="P1171" s="19"/>
      <c r="Q1171" s="2"/>
      <c r="R1171" s="2"/>
      <c r="S1171" s="2"/>
      <c r="T1171" s="2"/>
      <c r="U1171" s="2"/>
      <c r="V1171" s="2"/>
      <c r="W1171" s="2"/>
      <c r="X1171" s="9"/>
      <c r="Y1171" s="9"/>
      <c r="Z1171" s="9"/>
      <c r="AA1171" s="9"/>
      <c r="AB1171" s="9"/>
      <c r="AC1171" s="2"/>
      <c r="AD1171" s="9"/>
      <c r="AE1171" s="9"/>
      <c r="AF1171" s="2"/>
      <c r="AG1171" s="9"/>
      <c r="AH1171" s="9"/>
      <c r="AI1171" s="9"/>
      <c r="AJ1171" s="9"/>
      <c r="AK1171" s="9"/>
      <c r="AL1171" s="9"/>
      <c r="AM1171" s="15"/>
      <c r="AN1171" s="9"/>
      <c r="AO1171" s="9"/>
      <c r="AP1171" s="9"/>
      <c r="AQ1171" s="2"/>
      <c r="AR1171" s="2"/>
      <c r="AS1171" s="2"/>
      <c r="AT1171" s="2"/>
      <c r="AU1171" s="2"/>
      <c r="AV1171" s="2"/>
      <c r="AW1171" s="2"/>
      <c r="AX1171" s="9"/>
      <c r="AY1171" s="2"/>
      <c r="AZ1171" s="2"/>
      <c r="BA1171" s="2"/>
      <c r="BB1171" s="9"/>
      <c r="BC1171" s="19"/>
      <c r="BD1171" s="2"/>
      <c r="BE1171" s="2"/>
      <c r="BF1171" s="19"/>
      <c r="BG1171" s="19"/>
      <c r="BH1171" s="19"/>
      <c r="BI1171" s="19"/>
      <c r="BJ1171" s="19"/>
      <c r="BK1171" s="19"/>
      <c r="BL1171" s="19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9"/>
      <c r="BX1171" s="2"/>
      <c r="BY1171" s="2"/>
      <c r="BZ1171" s="9"/>
      <c r="CA1171" s="2"/>
      <c r="CB1171" s="2"/>
      <c r="CC1171" s="2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</row>
    <row r="1172" spans="1:152" hidden="1" x14ac:dyDescent="0.45">
      <c r="A1172" t="s">
        <v>149</v>
      </c>
      <c r="C1172" s="1">
        <v>40577</v>
      </c>
      <c r="D1172" s="2">
        <v>4</v>
      </c>
      <c r="E1172" t="s">
        <v>199</v>
      </c>
      <c r="F1172" t="s">
        <v>12</v>
      </c>
      <c r="G1172">
        <v>27</v>
      </c>
      <c r="H1172" t="s">
        <v>104</v>
      </c>
      <c r="I1172" s="19">
        <v>8</v>
      </c>
      <c r="J1172">
        <v>750</v>
      </c>
      <c r="K1172" s="2">
        <f t="shared" si="16"/>
        <v>166.66666666666666</v>
      </c>
      <c r="L1172" s="2"/>
      <c r="M1172" s="9"/>
      <c r="N1172" s="9"/>
      <c r="O1172" s="9"/>
      <c r="P1172" s="9"/>
      <c r="Q1172" s="2"/>
      <c r="R1172" s="2">
        <v>27</v>
      </c>
      <c r="S1172" s="2"/>
      <c r="T1172" s="2"/>
      <c r="U1172" s="2"/>
      <c r="V1172" s="2"/>
      <c r="W1172" s="2"/>
      <c r="X1172" s="9"/>
      <c r="Y1172" s="9"/>
      <c r="Z1172" s="9"/>
      <c r="AA1172" s="9"/>
      <c r="AB1172" s="9"/>
      <c r="AC1172" s="2"/>
      <c r="AD1172" s="9"/>
      <c r="AE1172" s="9"/>
      <c r="AF1172" s="2"/>
      <c r="AG1172" s="9"/>
      <c r="AH1172" s="9"/>
      <c r="AI1172" s="9"/>
      <c r="AJ1172" s="9"/>
      <c r="AK1172" s="9"/>
      <c r="AL1172" s="9"/>
      <c r="AM1172" s="15"/>
      <c r="AN1172" s="9"/>
      <c r="AO1172" s="9"/>
      <c r="AP1172" s="9"/>
      <c r="AQ1172" s="2"/>
      <c r="AR1172" s="2"/>
      <c r="AS1172" s="2"/>
      <c r="AT1172" s="2"/>
      <c r="AU1172" s="2"/>
      <c r="AV1172" s="2"/>
      <c r="AW1172" s="2"/>
      <c r="AX1172" s="9"/>
      <c r="AY1172" s="2"/>
      <c r="AZ1172" s="2"/>
      <c r="BA1172" s="2"/>
      <c r="BB1172" s="9"/>
      <c r="BC1172" s="19"/>
      <c r="BD1172" s="2"/>
      <c r="BE1172" s="2"/>
      <c r="BF1172" s="19"/>
      <c r="BG1172" s="19"/>
      <c r="BH1172" s="19"/>
      <c r="BI1172" s="19"/>
      <c r="BJ1172" s="19"/>
      <c r="BK1172" s="19"/>
      <c r="BL1172" s="19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9"/>
      <c r="BX1172" s="2"/>
      <c r="BY1172" s="2"/>
      <c r="BZ1172" s="9"/>
      <c r="CA1172" s="2"/>
      <c r="CB1172" s="2"/>
      <c r="CC1172" s="2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</row>
    <row r="1173" spans="1:152" hidden="1" x14ac:dyDescent="0.45">
      <c r="A1173" t="s">
        <v>149</v>
      </c>
      <c r="C1173" s="1">
        <v>40585</v>
      </c>
      <c r="D1173" s="2"/>
      <c r="E1173" s="1"/>
      <c r="G1173">
        <v>35</v>
      </c>
      <c r="H1173" t="s">
        <v>104</v>
      </c>
      <c r="I1173" s="19">
        <v>8</v>
      </c>
      <c r="J1173">
        <v>750</v>
      </c>
      <c r="K1173" s="2">
        <f t="shared" si="16"/>
        <v>166.66666666666666</v>
      </c>
      <c r="L1173" s="2"/>
      <c r="M1173" s="9"/>
      <c r="N1173" s="19">
        <v>10.25</v>
      </c>
      <c r="O1173" s="19"/>
      <c r="P1173" s="19"/>
      <c r="Q1173" s="2"/>
      <c r="R1173" s="2"/>
      <c r="S1173" s="2"/>
      <c r="T1173" s="2"/>
      <c r="U1173" s="2"/>
      <c r="V1173" s="2"/>
      <c r="W1173" s="2"/>
      <c r="X1173" s="9"/>
      <c r="Y1173" s="9"/>
      <c r="Z1173" s="9"/>
      <c r="AA1173" s="9"/>
      <c r="AB1173" s="9"/>
      <c r="AC1173" s="2"/>
      <c r="AD1173" s="9"/>
      <c r="AE1173" s="9"/>
      <c r="AF1173" s="2"/>
      <c r="AG1173" s="9"/>
      <c r="AH1173" s="9"/>
      <c r="AI1173" s="9"/>
      <c r="AJ1173" s="9"/>
      <c r="AK1173" s="9"/>
      <c r="AL1173" s="9"/>
      <c r="AM1173" s="15"/>
      <c r="AN1173" s="9"/>
      <c r="AO1173" s="9"/>
      <c r="AP1173" s="9"/>
      <c r="AQ1173" s="2"/>
      <c r="AR1173" s="2"/>
      <c r="AS1173" s="2"/>
      <c r="AT1173" s="2"/>
      <c r="AU1173" s="2"/>
      <c r="AV1173" s="2"/>
      <c r="AW1173" s="2"/>
      <c r="AX1173" s="9"/>
      <c r="AY1173" s="2"/>
      <c r="AZ1173" s="2"/>
      <c r="BA1173" s="2"/>
      <c r="BB1173" s="9"/>
      <c r="BC1173" s="19"/>
      <c r="BD1173" s="2"/>
      <c r="BE1173" s="2"/>
      <c r="BF1173" s="19"/>
      <c r="BG1173" s="19"/>
      <c r="BH1173" s="19"/>
      <c r="BI1173" s="19"/>
      <c r="BJ1173" s="19"/>
      <c r="BK1173" s="19"/>
      <c r="BL1173" s="19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9"/>
      <c r="BX1173" s="2"/>
      <c r="BY1173" s="2"/>
      <c r="BZ1173" s="9"/>
      <c r="CA1173" s="2"/>
      <c r="CB1173" s="2"/>
      <c r="CC1173" s="2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</row>
    <row r="1174" spans="1:152" hidden="1" x14ac:dyDescent="0.45">
      <c r="A1174" t="s">
        <v>149</v>
      </c>
      <c r="C1174" s="1">
        <v>40588</v>
      </c>
      <c r="D1174" s="2"/>
      <c r="E1174" s="1"/>
      <c r="G1174">
        <v>38</v>
      </c>
      <c r="H1174" t="s">
        <v>104</v>
      </c>
      <c r="I1174" s="19">
        <v>8</v>
      </c>
      <c r="J1174">
        <v>750</v>
      </c>
      <c r="K1174" s="2">
        <f t="shared" si="16"/>
        <v>166.66666666666666</v>
      </c>
      <c r="L1174" s="2"/>
      <c r="M1174" s="9"/>
      <c r="N1174" s="19">
        <v>11.15</v>
      </c>
      <c r="O1174" s="19"/>
      <c r="P1174" s="19"/>
      <c r="Q1174" s="2"/>
      <c r="R1174" s="2"/>
      <c r="S1174" s="2"/>
      <c r="T1174" s="2"/>
      <c r="U1174" s="2"/>
      <c r="V1174" s="2"/>
      <c r="W1174" s="2"/>
      <c r="X1174" s="9"/>
      <c r="Y1174" s="9"/>
      <c r="Z1174" s="9"/>
      <c r="AA1174" s="9"/>
      <c r="AB1174" s="9"/>
      <c r="AC1174" s="2"/>
      <c r="AD1174" s="9"/>
      <c r="AE1174" s="9"/>
      <c r="AF1174" s="2"/>
      <c r="AG1174" s="9"/>
      <c r="AH1174" s="9"/>
      <c r="AI1174" s="9"/>
      <c r="AJ1174" s="9"/>
      <c r="AK1174" s="9"/>
      <c r="AL1174" s="9"/>
      <c r="AM1174" s="15"/>
      <c r="AN1174" s="9"/>
      <c r="AO1174" s="9"/>
      <c r="AP1174" s="9"/>
      <c r="AQ1174" s="2"/>
      <c r="AR1174" s="2"/>
      <c r="AS1174" s="2"/>
      <c r="AT1174" s="2"/>
      <c r="AU1174" s="2"/>
      <c r="AV1174" s="2"/>
      <c r="AW1174" s="2"/>
      <c r="AX1174" s="9"/>
      <c r="AY1174" s="2"/>
      <c r="AZ1174" s="2"/>
      <c r="BA1174" s="2"/>
      <c r="BB1174" s="9"/>
      <c r="BC1174" s="19"/>
      <c r="BD1174" s="2"/>
      <c r="BE1174" s="2"/>
      <c r="BF1174" s="19"/>
      <c r="BG1174" s="19"/>
      <c r="BH1174" s="19"/>
      <c r="BI1174" s="19"/>
      <c r="BJ1174" s="19"/>
      <c r="BK1174" s="19"/>
      <c r="BL1174" s="19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9"/>
      <c r="BX1174" s="2"/>
      <c r="BY1174" s="2"/>
      <c r="BZ1174" s="9"/>
      <c r="CA1174" s="2"/>
      <c r="CB1174" s="2"/>
      <c r="CC1174" s="2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</row>
    <row r="1175" spans="1:152" hidden="1" x14ac:dyDescent="0.45">
      <c r="A1175" t="s">
        <v>149</v>
      </c>
      <c r="C1175" s="1">
        <v>40590</v>
      </c>
      <c r="D1175" s="2"/>
      <c r="E1175" s="1"/>
      <c r="G1175">
        <v>40</v>
      </c>
      <c r="H1175" t="s">
        <v>104</v>
      </c>
      <c r="I1175" s="19">
        <v>8</v>
      </c>
      <c r="J1175">
        <v>750</v>
      </c>
      <c r="K1175" s="2">
        <f t="shared" si="16"/>
        <v>166.66666666666666</v>
      </c>
      <c r="L1175" s="2"/>
      <c r="M1175" s="9"/>
      <c r="N1175" s="9"/>
      <c r="O1175" s="9"/>
      <c r="P1175" s="9"/>
      <c r="Q1175" s="2"/>
      <c r="R1175" s="2"/>
      <c r="S1175" s="2"/>
      <c r="T1175" s="2"/>
      <c r="U1175" s="2"/>
      <c r="V1175" s="2"/>
      <c r="W1175" s="2"/>
      <c r="X1175" s="9"/>
      <c r="Y1175" s="9"/>
      <c r="Z1175" s="9"/>
      <c r="AA1175" s="9"/>
      <c r="AB1175" s="9"/>
      <c r="AC1175" s="2">
        <v>57.104329468601321</v>
      </c>
      <c r="AD1175" s="9"/>
      <c r="AE1175" s="9"/>
      <c r="AF1175" s="2">
        <v>80.333777098839562</v>
      </c>
      <c r="AG1175" s="9">
        <v>1.0922557665543102</v>
      </c>
      <c r="AH1175" s="9"/>
      <c r="AI1175" s="9"/>
      <c r="AJ1175" s="9"/>
      <c r="AK1175" s="9"/>
      <c r="AL1175" s="9"/>
      <c r="AM1175" s="15">
        <f>AG1175/AF1175</f>
        <v>1.3596469704274469E-2</v>
      </c>
      <c r="AN1175" s="9"/>
      <c r="AO1175" s="9"/>
      <c r="AP1175" s="9"/>
      <c r="AQ1175" s="2">
        <v>3.9542726544076872</v>
      </c>
      <c r="AR1175" s="2"/>
      <c r="AS1175" s="2">
        <v>0</v>
      </c>
      <c r="AT1175" s="2"/>
      <c r="AU1175" s="2">
        <v>0</v>
      </c>
      <c r="AV1175" s="2">
        <v>0</v>
      </c>
      <c r="AW1175" s="2"/>
      <c r="AX1175" s="9"/>
      <c r="AY1175" s="2"/>
      <c r="AZ1175" s="2">
        <f>AC1175+AF1175+AW1175</f>
        <v>137.43810656744088</v>
      </c>
      <c r="BA1175" s="2"/>
      <c r="BB1175" s="9">
        <f>AW1175/AZ1175</f>
        <v>0</v>
      </c>
      <c r="BC1175" s="19"/>
      <c r="BD1175" s="2"/>
      <c r="BE1175" s="2"/>
      <c r="BF1175" s="19"/>
      <c r="BG1175" s="19"/>
      <c r="BH1175" s="19"/>
      <c r="BI1175" s="19"/>
      <c r="BJ1175" s="9">
        <f>AC1175/AZ1175</f>
        <v>0.415491241074252</v>
      </c>
      <c r="BK1175" s="9">
        <f>AF1175/AZ1175</f>
        <v>0.58450875892574794</v>
      </c>
      <c r="BL1175" s="9">
        <f>AW1175/AZ1175</f>
        <v>0</v>
      </c>
      <c r="BM1175" s="2">
        <v>100.4705246330979</v>
      </c>
      <c r="BN1175" s="2">
        <v>100.4705246330979</v>
      </c>
      <c r="BO1175" s="2">
        <v>0</v>
      </c>
      <c r="BP1175" s="2">
        <v>0</v>
      </c>
      <c r="BQ1175" s="2"/>
      <c r="BR1175" s="2"/>
      <c r="BS1175" s="2"/>
      <c r="BT1175" s="2"/>
      <c r="BU1175" s="2">
        <v>0</v>
      </c>
      <c r="BV1175" s="2"/>
      <c r="BW1175" s="9"/>
      <c r="BX1175" s="2"/>
      <c r="BY1175" s="2"/>
      <c r="BZ1175" s="9"/>
      <c r="CA1175" s="2"/>
      <c r="CB1175" s="2"/>
      <c r="CC1175" s="2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</row>
    <row r="1176" spans="1:152" hidden="1" x14ac:dyDescent="0.45">
      <c r="A1176" t="s">
        <v>149</v>
      </c>
      <c r="C1176" s="1">
        <v>40604</v>
      </c>
      <c r="D1176" s="2">
        <v>4</v>
      </c>
      <c r="E1176" t="s">
        <v>195</v>
      </c>
      <c r="F1176" t="s">
        <v>13</v>
      </c>
      <c r="G1176">
        <v>54</v>
      </c>
      <c r="H1176" t="s">
        <v>104</v>
      </c>
      <c r="I1176" s="19">
        <v>8</v>
      </c>
      <c r="J1176">
        <v>750</v>
      </c>
      <c r="K1176" s="2">
        <f t="shared" si="16"/>
        <v>166.66666666666666</v>
      </c>
      <c r="L1176" s="2"/>
      <c r="M1176" s="9"/>
      <c r="N1176" s="9"/>
      <c r="O1176" s="9"/>
      <c r="P1176" s="9"/>
      <c r="Q1176" s="2"/>
      <c r="R1176" s="2"/>
      <c r="S1176" s="2">
        <v>54</v>
      </c>
      <c r="T1176" s="2"/>
      <c r="U1176" s="2"/>
      <c r="V1176" s="2"/>
      <c r="W1176" s="2"/>
      <c r="X1176" s="9"/>
      <c r="Y1176" s="9"/>
      <c r="Z1176" s="9"/>
      <c r="AA1176" s="9"/>
      <c r="AB1176" s="9"/>
      <c r="AC1176" s="2">
        <v>147.20658479025582</v>
      </c>
      <c r="AD1176" s="9"/>
      <c r="AE1176" s="9"/>
      <c r="AF1176" s="2">
        <v>127.69538963366745</v>
      </c>
      <c r="AG1176" s="9">
        <v>2.3696106970064559</v>
      </c>
      <c r="AH1176" s="9"/>
      <c r="AI1176" s="9"/>
      <c r="AJ1176" s="9"/>
      <c r="AK1176" s="9"/>
      <c r="AL1176" s="9"/>
      <c r="AM1176" s="15">
        <f>AG1176/AF1176</f>
        <v>1.8556744325730127E-2</v>
      </c>
      <c r="AN1176" s="9"/>
      <c r="AO1176" s="9"/>
      <c r="AP1176" s="9"/>
      <c r="AQ1176" s="2">
        <v>25.47453882358348</v>
      </c>
      <c r="AR1176" s="2"/>
      <c r="AS1176" s="2">
        <v>0.37409000452280383</v>
      </c>
      <c r="AT1176" s="2"/>
      <c r="AU1176" s="2">
        <v>0</v>
      </c>
      <c r="AV1176" s="2">
        <v>0</v>
      </c>
      <c r="AW1176" s="2"/>
      <c r="AX1176" s="9"/>
      <c r="AY1176" s="2"/>
      <c r="AZ1176" s="2">
        <f>AC1176+AF1176+AW1176</f>
        <v>274.90197442392326</v>
      </c>
      <c r="BA1176" s="2"/>
      <c r="BB1176" s="9">
        <f>AW1176/AZ1176</f>
        <v>0</v>
      </c>
      <c r="BC1176" s="19"/>
      <c r="BD1176" s="2"/>
      <c r="BE1176" s="2"/>
      <c r="BF1176" s="19"/>
      <c r="BG1176" s="19"/>
      <c r="BH1176" s="19"/>
      <c r="BI1176" s="19"/>
      <c r="BJ1176" s="9">
        <f>AC1176/AZ1176</f>
        <v>0.53548755005757143</v>
      </c>
      <c r="BK1176" s="9">
        <f>AF1176/AZ1176</f>
        <v>0.46451244994242863</v>
      </c>
      <c r="BL1176" s="9">
        <f>AW1176/AZ1176</f>
        <v>0</v>
      </c>
      <c r="BM1176" s="2">
        <v>263.35037818844467</v>
      </c>
      <c r="BN1176" s="2">
        <v>262.28380573408668</v>
      </c>
      <c r="BO1176" s="2">
        <v>1.0665724543579558</v>
      </c>
      <c r="BP1176" s="2">
        <v>0</v>
      </c>
      <c r="BQ1176" s="2"/>
      <c r="BR1176" s="2"/>
      <c r="BS1176" s="2"/>
      <c r="BT1176" s="2"/>
      <c r="BU1176" s="2">
        <v>0</v>
      </c>
      <c r="BV1176" s="2"/>
      <c r="BW1176" s="9"/>
      <c r="BX1176" s="2"/>
      <c r="BY1176" s="2"/>
      <c r="BZ1176" s="9"/>
      <c r="CA1176" s="2"/>
      <c r="CB1176" s="2"/>
      <c r="CC1176" s="2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</row>
    <row r="1177" spans="1:152" hidden="1" x14ac:dyDescent="0.45">
      <c r="A1177" t="s">
        <v>149</v>
      </c>
      <c r="C1177" s="1">
        <v>40610</v>
      </c>
      <c r="D1177" s="2"/>
      <c r="E1177" s="1"/>
      <c r="G1177">
        <v>60</v>
      </c>
      <c r="H1177" t="s">
        <v>104</v>
      </c>
      <c r="I1177" s="19">
        <v>8</v>
      </c>
      <c r="J1177">
        <v>750</v>
      </c>
      <c r="K1177" s="2">
        <f t="shared" si="16"/>
        <v>166.66666666666666</v>
      </c>
      <c r="L1177" s="2"/>
      <c r="M1177" s="9"/>
      <c r="N1177" s="19">
        <v>16.3</v>
      </c>
      <c r="O1177" s="19"/>
      <c r="P1177" s="19"/>
      <c r="Q1177" s="2"/>
      <c r="R1177" s="2"/>
      <c r="S1177" s="2"/>
      <c r="T1177" s="2"/>
      <c r="U1177" s="2"/>
      <c r="V1177" s="2"/>
      <c r="W1177" s="2"/>
      <c r="X1177" s="9"/>
      <c r="Y1177" s="9"/>
      <c r="Z1177" s="9"/>
      <c r="AA1177" s="9"/>
      <c r="AB1177" s="9"/>
      <c r="AD1177" s="9"/>
      <c r="AE1177" s="9"/>
      <c r="AF1177" s="2"/>
      <c r="AG1177" s="9"/>
      <c r="AH1177" s="9"/>
      <c r="AI1177" s="9"/>
      <c r="AJ1177" s="9"/>
      <c r="AK1177" s="9"/>
      <c r="AL1177" s="9"/>
      <c r="AM1177" s="15"/>
      <c r="AN1177" s="9"/>
      <c r="AO1177" s="9"/>
      <c r="AP1177" s="9"/>
      <c r="AQ1177" s="2"/>
      <c r="AR1177" s="2"/>
      <c r="AS1177" s="2"/>
      <c r="AT1177" s="2"/>
      <c r="AU1177" s="2"/>
      <c r="AV1177" s="2"/>
      <c r="AW1177" s="2"/>
      <c r="AX1177" s="9"/>
      <c r="AY1177" s="2"/>
      <c r="AZ1177" s="2"/>
      <c r="BA1177" s="2"/>
      <c r="BB1177" s="9"/>
      <c r="BC1177" s="19"/>
      <c r="BD1177" s="2"/>
      <c r="BE1177" s="2"/>
      <c r="BF1177" s="19"/>
      <c r="BG1177" s="19"/>
      <c r="BH1177" s="19"/>
      <c r="BI1177" s="19"/>
      <c r="BJ1177" s="19"/>
      <c r="BK1177" s="19"/>
      <c r="BL1177" s="19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9"/>
      <c r="BX1177" s="2"/>
      <c r="BY1177" s="2"/>
      <c r="BZ1177" s="9"/>
      <c r="CA1177" s="2"/>
      <c r="CB1177" s="2"/>
      <c r="CC1177" s="2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</row>
    <row r="1178" spans="1:152" hidden="1" x14ac:dyDescent="0.45">
      <c r="A1178" t="s">
        <v>149</v>
      </c>
      <c r="C1178" s="1">
        <v>40617</v>
      </c>
      <c r="D1178" s="2"/>
      <c r="E1178" s="1"/>
      <c r="G1178">
        <v>67</v>
      </c>
      <c r="H1178" t="s">
        <v>104</v>
      </c>
      <c r="I1178" s="19">
        <v>8</v>
      </c>
      <c r="J1178">
        <v>750</v>
      </c>
      <c r="K1178" s="2">
        <f t="shared" si="16"/>
        <v>166.66666666666666</v>
      </c>
      <c r="L1178" s="2"/>
      <c r="M1178" s="9"/>
      <c r="N1178" s="9"/>
      <c r="O1178" s="9"/>
      <c r="P1178" s="9"/>
      <c r="Q1178" s="2"/>
      <c r="R1178" s="2"/>
      <c r="S1178" s="2"/>
      <c r="T1178" s="2"/>
      <c r="U1178" s="2"/>
      <c r="V1178" s="2"/>
      <c r="W1178" s="2"/>
      <c r="X1178" s="9"/>
      <c r="Y1178" s="9"/>
      <c r="Z1178" s="9"/>
      <c r="AA1178" s="9"/>
      <c r="AB1178" s="9"/>
      <c r="AC1178" s="2">
        <v>339.0857008464717</v>
      </c>
      <c r="AD1178" s="9"/>
      <c r="AE1178" s="9"/>
      <c r="AF1178" s="2">
        <v>275.92323807998815</v>
      </c>
      <c r="AG1178" s="9">
        <v>3.2384596999530935</v>
      </c>
      <c r="AH1178" s="9"/>
      <c r="AI1178" s="9"/>
      <c r="AJ1178" s="9"/>
      <c r="AK1178" s="9"/>
      <c r="AL1178" s="9"/>
      <c r="AM1178" s="15">
        <f>AG1178/AF1178</f>
        <v>1.1736813914217284E-2</v>
      </c>
      <c r="AN1178" s="9"/>
      <c r="AO1178" s="9"/>
      <c r="AP1178" s="9"/>
      <c r="AQ1178" s="2">
        <v>49.367384523520734</v>
      </c>
      <c r="AR1178" s="2"/>
      <c r="AS1178" s="2">
        <v>114.84677012698856</v>
      </c>
      <c r="AT1178" s="2"/>
      <c r="AU1178" s="2">
        <v>0</v>
      </c>
      <c r="AV1178" s="2">
        <v>0</v>
      </c>
      <c r="AW1178" s="2"/>
      <c r="AX1178" s="9"/>
      <c r="AY1178" s="2"/>
      <c r="AZ1178" s="2">
        <f>AC1178+AF1178+AW1178</f>
        <v>615.0089389264599</v>
      </c>
      <c r="BA1178" s="2"/>
      <c r="BB1178" s="9">
        <f>AW1178/AZ1178</f>
        <v>0</v>
      </c>
      <c r="BC1178" s="19"/>
      <c r="BD1178" s="2"/>
      <c r="BE1178" s="2"/>
      <c r="BF1178" s="19"/>
      <c r="BG1178" s="19"/>
      <c r="BH1178" s="19"/>
      <c r="BI1178" s="19"/>
      <c r="BJ1178" s="9">
        <f>AC1178/AZ1178</f>
        <v>0.55135084936874079</v>
      </c>
      <c r="BK1178" s="9">
        <f>AF1178/AZ1178</f>
        <v>0.4486491506312591</v>
      </c>
      <c r="BL1178" s="9">
        <f>AW1178/AZ1178</f>
        <v>0</v>
      </c>
      <c r="BM1178" s="2">
        <v>324.30163363925089</v>
      </c>
      <c r="BN1178" s="2">
        <v>207.4612460338335</v>
      </c>
      <c r="BO1178" s="2">
        <v>116.84038760541738</v>
      </c>
      <c r="BP1178" s="2">
        <v>0</v>
      </c>
      <c r="BQ1178" s="2"/>
      <c r="BR1178" s="2"/>
      <c r="BS1178" s="2"/>
      <c r="BT1178" s="2"/>
      <c r="BU1178" s="2">
        <v>0</v>
      </c>
      <c r="BV1178" s="2"/>
      <c r="BW1178" s="9"/>
      <c r="BX1178" s="2"/>
      <c r="BY1178" s="2"/>
      <c r="BZ1178" s="9"/>
      <c r="CA1178" s="2"/>
      <c r="CB1178" s="2"/>
      <c r="CC1178" s="2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</row>
    <row r="1179" spans="1:152" hidden="1" x14ac:dyDescent="0.45">
      <c r="A1179" t="s">
        <v>149</v>
      </c>
      <c r="C1179" s="1">
        <v>40623</v>
      </c>
      <c r="D1179" s="2"/>
      <c r="E1179" s="1"/>
      <c r="G1179">
        <v>73</v>
      </c>
      <c r="H1179" t="s">
        <v>104</v>
      </c>
      <c r="I1179" s="19">
        <v>8</v>
      </c>
      <c r="J1179">
        <v>750</v>
      </c>
      <c r="K1179" s="2">
        <f t="shared" ref="K1179:K1242" si="17">1000000/I1179/J1179</f>
        <v>166.66666666666666</v>
      </c>
      <c r="L1179" s="2"/>
      <c r="M1179" s="9"/>
      <c r="N1179" s="19">
        <v>18.850000000000001</v>
      </c>
      <c r="O1179" s="19"/>
      <c r="P1179" s="19"/>
      <c r="Q1179" s="2"/>
      <c r="R1179" s="2"/>
      <c r="S1179" s="2"/>
      <c r="T1179" s="2"/>
      <c r="U1179" s="2"/>
      <c r="V1179" s="2"/>
      <c r="W1179" s="2"/>
      <c r="X1179" s="9"/>
      <c r="Y1179" s="9"/>
      <c r="Z1179" s="9"/>
      <c r="AA1179" s="9"/>
      <c r="AB1179" s="9"/>
      <c r="AD1179" s="9"/>
      <c r="AE1179" s="9"/>
      <c r="AF1179" s="2"/>
      <c r="AG1179" s="9"/>
      <c r="AH1179" s="9"/>
      <c r="AI1179" s="9"/>
      <c r="AJ1179" s="9"/>
      <c r="AK1179" s="9"/>
      <c r="AL1179" s="9"/>
      <c r="AM1179" s="15"/>
      <c r="AN1179" s="9"/>
      <c r="AO1179" s="9"/>
      <c r="AP1179" s="9"/>
      <c r="AQ1179" s="2"/>
      <c r="AR1179" s="2"/>
      <c r="AS1179" s="2"/>
      <c r="AT1179" s="2"/>
      <c r="AU1179" s="2"/>
      <c r="AV1179" s="2"/>
      <c r="AW1179" s="2"/>
      <c r="AX1179" s="9"/>
      <c r="AY1179" s="2"/>
      <c r="AZ1179" s="2"/>
      <c r="BA1179" s="2"/>
      <c r="BB1179" s="9"/>
      <c r="BC1179" s="19"/>
      <c r="BD1179" s="2"/>
      <c r="BE1179" s="2"/>
      <c r="BF1179" s="19"/>
      <c r="BG1179" s="19"/>
      <c r="BH1179" s="19"/>
      <c r="BI1179" s="19"/>
      <c r="BJ1179" s="19"/>
      <c r="BK1179" s="19"/>
      <c r="BL1179" s="19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9"/>
      <c r="BX1179" s="2"/>
      <c r="BY1179" s="2"/>
      <c r="BZ1179" s="9"/>
      <c r="CA1179" s="2"/>
      <c r="CB1179" s="2"/>
      <c r="CC1179" s="2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</row>
    <row r="1180" spans="1:152" hidden="1" x14ac:dyDescent="0.45">
      <c r="A1180" t="s">
        <v>149</v>
      </c>
      <c r="C1180" s="1">
        <v>40638</v>
      </c>
      <c r="D1180" s="2">
        <v>6</v>
      </c>
      <c r="E1180" s="1" t="s">
        <v>229</v>
      </c>
      <c r="F1180" t="s">
        <v>78</v>
      </c>
      <c r="G1180">
        <v>88</v>
      </c>
      <c r="H1180" t="s">
        <v>104</v>
      </c>
      <c r="I1180" s="19">
        <v>8</v>
      </c>
      <c r="J1180">
        <v>750</v>
      </c>
      <c r="K1180" s="2">
        <f t="shared" si="17"/>
        <v>166.66666666666666</v>
      </c>
      <c r="L1180" s="2"/>
      <c r="M1180" s="9"/>
      <c r="N1180" s="9"/>
      <c r="O1180" s="9"/>
      <c r="P1180" s="9"/>
      <c r="Q1180" s="2"/>
      <c r="R1180" s="2"/>
      <c r="S1180" s="2"/>
      <c r="T1180" s="2"/>
      <c r="U1180" s="2"/>
      <c r="V1180" s="2"/>
      <c r="W1180" s="2"/>
      <c r="X1180" s="9"/>
      <c r="Y1180" s="9"/>
      <c r="Z1180" s="9"/>
      <c r="AA1180" s="9"/>
      <c r="AB1180" s="9"/>
      <c r="AC1180" s="2">
        <v>330.26981497732436</v>
      </c>
      <c r="AD1180" s="9"/>
      <c r="AE1180" s="9"/>
      <c r="AF1180" s="2">
        <v>217.39531239221168</v>
      </c>
      <c r="AG1180" s="9">
        <v>3.4867244096325472</v>
      </c>
      <c r="AH1180" s="9"/>
      <c r="AI1180" s="9"/>
      <c r="AJ1180" s="9"/>
      <c r="AK1180" s="9"/>
      <c r="AL1180" s="9"/>
      <c r="AM1180" s="15">
        <f>AG1180/AF1180</f>
        <v>1.6038636579900154E-2</v>
      </c>
      <c r="AN1180" s="9"/>
      <c r="AO1180" s="9"/>
      <c r="AP1180" s="9"/>
      <c r="AQ1180" s="2">
        <v>2.6522942912673502</v>
      </c>
      <c r="AR1180" s="2"/>
      <c r="AS1180" s="2">
        <v>324.79178103006973</v>
      </c>
      <c r="AT1180" s="2"/>
      <c r="AU1180" s="2">
        <v>0</v>
      </c>
      <c r="AV1180" s="2">
        <v>0</v>
      </c>
      <c r="AW1180" s="2"/>
      <c r="AX1180" s="9"/>
      <c r="AY1180" s="2"/>
      <c r="AZ1180" s="2">
        <f>AC1180+AF1180+AW1180</f>
        <v>547.66512736953609</v>
      </c>
      <c r="BA1180" s="2"/>
      <c r="BB1180" s="9">
        <f>AW1180/AZ1180</f>
        <v>0</v>
      </c>
      <c r="BC1180" s="19"/>
      <c r="BD1180" s="2"/>
      <c r="BE1180" s="2"/>
      <c r="BF1180" s="19"/>
      <c r="BG1180" s="19"/>
      <c r="BH1180" s="19"/>
      <c r="BI1180" s="19"/>
      <c r="BJ1180" s="9">
        <f>AC1180/AZ1180</f>
        <v>0.60305065718466933</v>
      </c>
      <c r="BK1180" s="9">
        <f>AF1180/AZ1180</f>
        <v>0.39694934281533062</v>
      </c>
      <c r="BL1180" s="9">
        <f>AW1180/AZ1180</f>
        <v>0</v>
      </c>
      <c r="BM1180" s="2">
        <v>139.56235325587483</v>
      </c>
      <c r="BN1180" s="2">
        <v>15.203626474191996</v>
      </c>
      <c r="BO1180" s="2">
        <v>124.35872678168283</v>
      </c>
      <c r="BP1180" s="2">
        <v>0</v>
      </c>
      <c r="BQ1180" s="2"/>
      <c r="BR1180" s="2"/>
      <c r="BS1180" s="2"/>
      <c r="BT1180" s="2"/>
      <c r="BU1180" s="2">
        <v>0</v>
      </c>
      <c r="BV1180" s="2"/>
      <c r="BW1180" s="9"/>
      <c r="BX1180" s="2"/>
      <c r="BY1180" s="2"/>
      <c r="BZ1180" s="9"/>
      <c r="CA1180" s="2"/>
      <c r="CB1180" s="2"/>
      <c r="CC1180" s="2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</row>
    <row r="1181" spans="1:152" hidden="1" x14ac:dyDescent="0.45">
      <c r="A1181" t="s">
        <v>149</v>
      </c>
      <c r="C1181" s="1">
        <v>40641</v>
      </c>
      <c r="D1181" s="2"/>
      <c r="E1181" s="1"/>
      <c r="G1181">
        <v>91</v>
      </c>
      <c r="H1181" t="s">
        <v>104</v>
      </c>
      <c r="I1181" s="19">
        <v>8</v>
      </c>
      <c r="J1181">
        <v>750</v>
      </c>
      <c r="K1181" s="2">
        <f t="shared" si="17"/>
        <v>166.66666666666666</v>
      </c>
      <c r="L1181" s="2"/>
      <c r="M1181" s="9"/>
      <c r="N1181" s="19">
        <v>19.899999999999999</v>
      </c>
      <c r="O1181" s="19"/>
      <c r="P1181" s="19"/>
      <c r="Q1181" s="2"/>
      <c r="R1181" s="2"/>
      <c r="S1181" s="2"/>
      <c r="T1181" s="2"/>
      <c r="U1181" s="2"/>
      <c r="V1181" s="2"/>
      <c r="W1181" s="2"/>
      <c r="X1181" s="9"/>
      <c r="Y1181" s="9"/>
      <c r="Z1181" s="9"/>
      <c r="AA1181" s="9"/>
      <c r="AB1181" s="9"/>
      <c r="AD1181" s="9"/>
      <c r="AE1181" s="9"/>
      <c r="AF1181" s="2"/>
      <c r="AG1181" s="9"/>
      <c r="AH1181" s="9"/>
      <c r="AI1181" s="9"/>
      <c r="AJ1181" s="9"/>
      <c r="AK1181" s="9"/>
      <c r="AL1181" s="9"/>
      <c r="AM1181" s="15"/>
      <c r="AN1181" s="9"/>
      <c r="AO1181" s="9"/>
      <c r="AP1181" s="9"/>
      <c r="AQ1181" s="2"/>
      <c r="AR1181" s="2"/>
      <c r="AS1181" s="2"/>
      <c r="AT1181" s="2"/>
      <c r="AU1181" s="2"/>
      <c r="AV1181" s="2"/>
      <c r="AW1181" s="2"/>
      <c r="AX1181" s="9"/>
      <c r="AY1181" s="2"/>
      <c r="AZ1181" s="2"/>
      <c r="BA1181" s="2"/>
      <c r="BB1181" s="9"/>
      <c r="BC1181" s="19"/>
      <c r="BD1181" s="2"/>
      <c r="BE1181" s="2"/>
      <c r="BF1181" s="19"/>
      <c r="BG1181" s="19"/>
      <c r="BH1181" s="19"/>
      <c r="BI1181" s="19"/>
      <c r="BJ1181" s="19"/>
      <c r="BK1181" s="19"/>
      <c r="BL1181" s="19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9"/>
      <c r="BX1181" s="2"/>
      <c r="BY1181" s="2"/>
      <c r="BZ1181" s="9"/>
      <c r="CA1181" s="2"/>
      <c r="CB1181" s="2"/>
      <c r="CC1181" s="2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</row>
    <row r="1182" spans="1:152" hidden="1" x14ac:dyDescent="0.45">
      <c r="A1182" t="s">
        <v>149</v>
      </c>
      <c r="C1182" s="1">
        <v>40660</v>
      </c>
      <c r="D1182" s="2">
        <v>8</v>
      </c>
      <c r="E1182" t="s">
        <v>197</v>
      </c>
      <c r="F1182" t="s">
        <v>14</v>
      </c>
      <c r="G1182">
        <v>110</v>
      </c>
      <c r="H1182" t="s">
        <v>104</v>
      </c>
      <c r="I1182" s="19">
        <v>8</v>
      </c>
      <c r="J1182">
        <v>750</v>
      </c>
      <c r="K1182" s="2">
        <f t="shared" si="17"/>
        <v>166.66666666666666</v>
      </c>
      <c r="L1182" s="2"/>
      <c r="M1182" s="9"/>
      <c r="N1182" s="9"/>
      <c r="O1182" s="9"/>
      <c r="P1182" s="9"/>
      <c r="Q1182" s="2"/>
      <c r="R1182" s="2"/>
      <c r="S1182" s="2"/>
      <c r="T1182" s="2"/>
      <c r="U1182" s="2">
        <v>110</v>
      </c>
      <c r="V1182" s="2"/>
      <c r="W1182" s="2"/>
      <c r="X1182" s="9"/>
      <c r="Y1182" s="9"/>
      <c r="Z1182" s="9"/>
      <c r="AA1182" s="9"/>
      <c r="AB1182" s="9"/>
      <c r="AD1182" s="9"/>
      <c r="AE1182" s="9"/>
      <c r="AF1182" s="2"/>
      <c r="AG1182" s="9"/>
      <c r="AH1182" s="9"/>
      <c r="AI1182" s="9"/>
      <c r="AJ1182" s="9"/>
      <c r="AK1182" s="9"/>
      <c r="AL1182" s="9"/>
      <c r="AM1182" s="15"/>
      <c r="AN1182" s="9"/>
      <c r="AO1182" s="9"/>
      <c r="AP1182" s="9"/>
      <c r="AQ1182" s="2"/>
      <c r="AR1182" s="2"/>
      <c r="AS1182" s="2"/>
      <c r="AT1182" s="2"/>
      <c r="AU1182" s="2"/>
      <c r="AV1182" s="2"/>
      <c r="AW1182" s="2"/>
      <c r="AX1182" s="9"/>
      <c r="AY1182" s="2"/>
      <c r="AZ1182" s="2"/>
      <c r="BA1182" s="2"/>
      <c r="BB1182" s="9"/>
      <c r="BC1182" s="19"/>
      <c r="BD1182" s="2"/>
      <c r="BE1182" s="2"/>
      <c r="BF1182" s="19"/>
      <c r="BG1182" s="19"/>
      <c r="BH1182" s="19"/>
      <c r="BI1182" s="19"/>
      <c r="BJ1182" s="19"/>
      <c r="BK1182" s="19"/>
      <c r="BL1182" s="19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9"/>
      <c r="BX1182" s="2"/>
      <c r="BY1182" s="2"/>
      <c r="BZ1182" s="9"/>
      <c r="CA1182" s="2"/>
      <c r="CB1182" s="2"/>
      <c r="CC1182" s="2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</row>
    <row r="1183" spans="1:152" hidden="1" x14ac:dyDescent="0.45">
      <c r="A1183" t="s">
        <v>149</v>
      </c>
      <c r="C1183" s="1">
        <v>40661</v>
      </c>
      <c r="D1183" s="2"/>
      <c r="E1183" s="1"/>
      <c r="G1183">
        <v>111</v>
      </c>
      <c r="H1183" t="s">
        <v>104</v>
      </c>
      <c r="I1183" s="19">
        <v>8</v>
      </c>
      <c r="J1183">
        <v>750</v>
      </c>
      <c r="K1183" s="2">
        <f t="shared" si="17"/>
        <v>166.66666666666666</v>
      </c>
      <c r="L1183" s="2"/>
      <c r="M1183" s="9"/>
      <c r="N1183" s="9"/>
      <c r="O1183" s="9"/>
      <c r="P1183" s="9"/>
      <c r="Q1183" s="2"/>
      <c r="R1183" s="2"/>
      <c r="S1183" s="2"/>
      <c r="T1183" s="2"/>
      <c r="U1183" s="2"/>
      <c r="V1183" s="2"/>
      <c r="W1183" s="2"/>
      <c r="X1183" s="9"/>
      <c r="Y1183" s="9"/>
      <c r="Z1183" s="9"/>
      <c r="AA1183" s="9"/>
      <c r="AB1183" s="9"/>
      <c r="AC1183" s="2">
        <v>350.76153915445042</v>
      </c>
      <c r="AD1183" s="9"/>
      <c r="AE1183" s="9"/>
      <c r="AF1183" s="2">
        <v>193.72911962366845</v>
      </c>
      <c r="AG1183" s="9">
        <v>2.8905625066081502</v>
      </c>
      <c r="AH1183" s="9"/>
      <c r="AI1183" s="9"/>
      <c r="AJ1183" s="9"/>
      <c r="AK1183" s="9"/>
      <c r="AL1183" s="9"/>
      <c r="AM1183" s="15">
        <f>AG1183/AF1183</f>
        <v>1.4920640284864031E-2</v>
      </c>
      <c r="AN1183" s="9"/>
      <c r="AO1183" s="9"/>
      <c r="AP1183" s="9"/>
      <c r="AQ1183" s="2">
        <v>0</v>
      </c>
      <c r="AR1183" s="2"/>
      <c r="AS1183" s="2">
        <v>500.39564723189221</v>
      </c>
      <c r="AT1183" s="2"/>
      <c r="AU1183" s="2">
        <v>5.3134532032329416</v>
      </c>
      <c r="AV1183" s="2">
        <v>44.640053056406117</v>
      </c>
      <c r="AW1183" s="2"/>
      <c r="AX1183" s="9"/>
      <c r="AY1183" s="2"/>
      <c r="AZ1183" s="2">
        <f>AC1183+AF1183+AW1183</f>
        <v>544.49065877811881</v>
      </c>
      <c r="BA1183" s="2"/>
      <c r="BB1183" s="9">
        <f>AW1183/AZ1183</f>
        <v>0</v>
      </c>
      <c r="BC1183" s="19"/>
      <c r="BD1183" s="2"/>
      <c r="BE1183" s="2"/>
      <c r="BF1183" s="19"/>
      <c r="BG1183" s="19"/>
      <c r="BH1183" s="19"/>
      <c r="BI1183" s="19"/>
      <c r="BJ1183" s="9">
        <f>AC1183/AZ1183</f>
        <v>0.64420120620909782</v>
      </c>
      <c r="BK1183" s="9">
        <f>AF1183/AZ1183</f>
        <v>0.35579879379090229</v>
      </c>
      <c r="BL1183" s="9">
        <f>AW1183/AZ1183</f>
        <v>0</v>
      </c>
      <c r="BM1183" s="2">
        <v>147.66820525710105</v>
      </c>
      <c r="BN1183" s="2">
        <v>0</v>
      </c>
      <c r="BO1183" s="2">
        <v>136.69316690565529</v>
      </c>
      <c r="BP1183" s="2">
        <v>9.905911612685232</v>
      </c>
      <c r="BQ1183" s="2"/>
      <c r="BR1183" s="2"/>
      <c r="BS1183" s="2"/>
      <c r="BT1183" s="2"/>
      <c r="BU1183" s="2">
        <v>1.0691267387605301</v>
      </c>
      <c r="BV1183" s="2"/>
      <c r="BW1183" s="9"/>
      <c r="BX1183" s="2"/>
      <c r="BY1183" s="2"/>
      <c r="BZ1183" s="9"/>
      <c r="CA1183" s="2"/>
      <c r="CB1183" s="2"/>
      <c r="CC1183" s="2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</row>
    <row r="1184" spans="1:152" hidden="1" x14ac:dyDescent="0.45">
      <c r="A1184" t="s">
        <v>149</v>
      </c>
      <c r="C1184" s="1">
        <v>40673</v>
      </c>
      <c r="D1184" s="2"/>
      <c r="E1184" s="1"/>
      <c r="G1184">
        <v>123</v>
      </c>
      <c r="H1184" t="s">
        <v>104</v>
      </c>
      <c r="I1184" s="19">
        <v>8</v>
      </c>
      <c r="J1184">
        <v>750</v>
      </c>
      <c r="K1184" s="2">
        <f t="shared" si="17"/>
        <v>166.66666666666666</v>
      </c>
      <c r="L1184" s="2"/>
      <c r="M1184" s="9"/>
      <c r="N1184" s="9"/>
      <c r="O1184" s="9"/>
      <c r="P1184" s="9"/>
      <c r="Q1184" s="2"/>
      <c r="R1184" s="2"/>
      <c r="S1184" s="2"/>
      <c r="T1184" s="2"/>
      <c r="U1184" s="2"/>
      <c r="V1184" s="2"/>
      <c r="W1184" s="2"/>
      <c r="X1184" s="9"/>
      <c r="Y1184" s="9"/>
      <c r="Z1184" s="9"/>
      <c r="AA1184" s="9"/>
      <c r="AB1184" s="9"/>
      <c r="AD1184" s="9"/>
      <c r="AE1184" s="9"/>
      <c r="AF1184" s="2"/>
      <c r="AG1184" s="9"/>
      <c r="AH1184" s="9"/>
      <c r="AI1184" s="9"/>
      <c r="AJ1184" s="9"/>
      <c r="AK1184" s="9"/>
      <c r="AL1184" s="9"/>
      <c r="AM1184" s="15"/>
      <c r="AN1184" s="9"/>
      <c r="AO1184" s="9"/>
      <c r="AP1184" s="9"/>
      <c r="AQ1184" s="2"/>
      <c r="AR1184" s="2"/>
      <c r="AS1184" s="2"/>
      <c r="AT1184" s="2"/>
      <c r="AU1184" s="2"/>
      <c r="AV1184" s="2"/>
      <c r="AW1184" s="2"/>
      <c r="AX1184" s="9"/>
      <c r="AY1184" s="2"/>
      <c r="AZ1184" s="2"/>
      <c r="BA1184" s="2"/>
      <c r="BB1184" s="9"/>
      <c r="BC1184" s="19"/>
      <c r="BD1184" s="2"/>
      <c r="BE1184" s="2"/>
      <c r="BF1184" s="19"/>
      <c r="BG1184" s="19"/>
      <c r="BH1184" s="19"/>
      <c r="BI1184" s="19"/>
      <c r="BJ1184" s="19"/>
      <c r="BK1184" s="19"/>
      <c r="BL1184" s="19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>
        <v>15.257531584062194</v>
      </c>
      <c r="BW1184" s="9">
        <v>4.6751592356687901</v>
      </c>
      <c r="BX1184" s="2"/>
      <c r="BY1184" s="2"/>
      <c r="BZ1184" s="9"/>
      <c r="CA1184" s="2"/>
      <c r="CB1184" s="2"/>
      <c r="CC1184" s="2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</row>
    <row r="1185" spans="1:152" hidden="1" x14ac:dyDescent="0.45">
      <c r="A1185" t="s">
        <v>149</v>
      </c>
      <c r="C1185" s="1">
        <v>40679</v>
      </c>
      <c r="D1185" s="2"/>
      <c r="E1185" s="1"/>
      <c r="G1185">
        <v>129</v>
      </c>
      <c r="H1185" t="s">
        <v>104</v>
      </c>
      <c r="I1185" s="19">
        <v>8</v>
      </c>
      <c r="J1185">
        <v>750</v>
      </c>
      <c r="K1185" s="2">
        <f t="shared" si="17"/>
        <v>166.66666666666666</v>
      </c>
      <c r="L1185" s="2"/>
      <c r="M1185" s="9"/>
      <c r="N1185" s="9"/>
      <c r="O1185" s="9"/>
      <c r="P1185" s="9"/>
      <c r="Q1185" s="2"/>
      <c r="R1185" s="2"/>
      <c r="S1185" s="2"/>
      <c r="T1185" s="2"/>
      <c r="U1185" s="2"/>
      <c r="V1185" s="2"/>
      <c r="W1185" s="2"/>
      <c r="X1185" s="9"/>
      <c r="Y1185" s="9"/>
      <c r="Z1185" s="9"/>
      <c r="AA1185" s="9"/>
      <c r="AB1185" s="9"/>
      <c r="AC1185" s="2"/>
      <c r="AD1185" s="9"/>
      <c r="AE1185" s="9"/>
      <c r="AF1185" s="2"/>
      <c r="AG1185" s="9"/>
      <c r="AH1185" s="9"/>
      <c r="AI1185" s="9"/>
      <c r="AJ1185" s="9"/>
      <c r="AK1185" s="9"/>
      <c r="AL1185" s="9"/>
      <c r="AM1185" s="15"/>
      <c r="AN1185" s="9"/>
      <c r="AO1185" s="9"/>
      <c r="AP1185" s="9"/>
      <c r="AQ1185" s="2"/>
      <c r="AR1185" s="2"/>
      <c r="AS1185" s="2"/>
      <c r="AT1185" s="2"/>
      <c r="AU1185" s="2"/>
      <c r="AV1185" s="2"/>
      <c r="AW1185" s="2"/>
      <c r="AX1185" s="9"/>
      <c r="AY1185" s="2"/>
      <c r="AZ1185" s="2"/>
      <c r="BA1185" s="2"/>
      <c r="BB1185" s="9"/>
      <c r="BC1185" s="19"/>
      <c r="BD1185" s="2"/>
      <c r="BE1185" s="2"/>
      <c r="BF1185" s="19"/>
      <c r="BG1185" s="19"/>
      <c r="BH1185" s="19"/>
      <c r="BI1185" s="19"/>
      <c r="BJ1185" s="19"/>
      <c r="BK1185" s="19"/>
      <c r="BL1185" s="19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>
        <v>37.414965986394556</v>
      </c>
      <c r="BW1185" s="9">
        <v>4.442982456140351</v>
      </c>
      <c r="BX1185" s="2"/>
      <c r="BY1185" s="2"/>
      <c r="BZ1185" s="9"/>
      <c r="CA1185" s="2"/>
      <c r="CB1185" s="2"/>
      <c r="CC1185" s="2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</row>
    <row r="1186" spans="1:152" hidden="1" x14ac:dyDescent="0.45">
      <c r="A1186" t="s">
        <v>149</v>
      </c>
      <c r="C1186" s="1">
        <v>40683</v>
      </c>
      <c r="D1186" s="2"/>
      <c r="E1186" s="1"/>
      <c r="G1186">
        <v>133</v>
      </c>
      <c r="H1186" t="s">
        <v>104</v>
      </c>
      <c r="I1186" s="19">
        <v>8</v>
      </c>
      <c r="J1186">
        <v>750</v>
      </c>
      <c r="K1186" s="2">
        <f t="shared" si="17"/>
        <v>166.66666666666666</v>
      </c>
      <c r="L1186" s="2"/>
      <c r="M1186" s="9"/>
      <c r="N1186" s="9"/>
      <c r="O1186" s="9"/>
      <c r="P1186" s="9"/>
      <c r="Q1186" s="2"/>
      <c r="R1186" s="2"/>
      <c r="S1186" s="2"/>
      <c r="T1186" s="2"/>
      <c r="U1186" s="2"/>
      <c r="V1186" s="2"/>
      <c r="W1186" s="2"/>
      <c r="X1186" s="9"/>
      <c r="Y1186" s="9"/>
      <c r="Z1186" s="9"/>
      <c r="AA1186" s="9"/>
      <c r="AB1186" s="9"/>
      <c r="AC1186" s="2">
        <v>359.70565045815363</v>
      </c>
      <c r="AD1186" s="9"/>
      <c r="AE1186" s="9"/>
      <c r="AF1186" s="2">
        <v>155.60744235443951</v>
      </c>
      <c r="AG1186" s="9">
        <v>1.9982303752500863</v>
      </c>
      <c r="AH1186" s="9"/>
      <c r="AI1186" s="9"/>
      <c r="AJ1186" s="9"/>
      <c r="AK1186" s="9"/>
      <c r="AL1186" s="9"/>
      <c r="AM1186" s="15">
        <f>AG1186/AF1186</f>
        <v>1.2841483318635603E-2</v>
      </c>
      <c r="AN1186" s="9"/>
      <c r="AO1186" s="9"/>
      <c r="AP1186" s="9"/>
      <c r="AQ1186" s="2">
        <v>0</v>
      </c>
      <c r="AR1186" s="2"/>
      <c r="AS1186" s="2">
        <v>293.19050815845452</v>
      </c>
      <c r="AT1186" s="2"/>
      <c r="AU1186" s="2">
        <v>41.995910451136055</v>
      </c>
      <c r="AV1186" s="2">
        <v>347.43289399962612</v>
      </c>
      <c r="AW1186" s="2"/>
      <c r="AX1186" s="9"/>
      <c r="AY1186" s="2"/>
      <c r="AZ1186" s="2">
        <f>AC1186+AF1186+AW1186</f>
        <v>515.31309281259314</v>
      </c>
      <c r="BA1186" s="2"/>
      <c r="BB1186" s="9">
        <f>AW1186/AZ1186</f>
        <v>0</v>
      </c>
      <c r="BC1186" s="19"/>
      <c r="BD1186" s="2"/>
      <c r="BE1186" s="2"/>
      <c r="BF1186" s="19"/>
      <c r="BG1186" s="19"/>
      <c r="BH1186" s="19"/>
      <c r="BI1186" s="19"/>
      <c r="BJ1186" s="9">
        <f>AC1186/AZ1186</f>
        <v>0.69803320636561017</v>
      </c>
      <c r="BK1186" s="9">
        <f>AF1186/AZ1186</f>
        <v>0.30196679363438989</v>
      </c>
      <c r="BL1186" s="9">
        <f>AW1186/AZ1186</f>
        <v>0</v>
      </c>
      <c r="BM1186" s="2">
        <v>122.92034113302475</v>
      </c>
      <c r="BN1186" s="2">
        <v>0</v>
      </c>
      <c r="BO1186" s="2">
        <v>52.260652103461602</v>
      </c>
      <c r="BP1186" s="2">
        <v>59.574984075322298</v>
      </c>
      <c r="BQ1186" s="2"/>
      <c r="BR1186" s="2"/>
      <c r="BS1186" s="2"/>
      <c r="BT1186" s="2"/>
      <c r="BU1186" s="2">
        <v>11.084704954240848</v>
      </c>
      <c r="BV1186" s="2"/>
      <c r="BW1186" s="9"/>
      <c r="BX1186" s="2"/>
      <c r="BY1186" s="2"/>
      <c r="BZ1186" s="9"/>
      <c r="CA1186" s="2"/>
      <c r="CB1186" s="2"/>
      <c r="CC1186" s="2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</row>
    <row r="1187" spans="1:152" hidden="1" x14ac:dyDescent="0.45">
      <c r="A1187" t="s">
        <v>149</v>
      </c>
      <c r="C1187" s="1">
        <v>40686</v>
      </c>
      <c r="D1187" s="2">
        <v>9</v>
      </c>
      <c r="E1187" s="1" t="s">
        <v>196</v>
      </c>
      <c r="F1187" t="s">
        <v>15</v>
      </c>
      <c r="G1187">
        <v>136</v>
      </c>
      <c r="H1187" t="s">
        <v>104</v>
      </c>
      <c r="I1187" s="19">
        <v>8</v>
      </c>
      <c r="J1187">
        <v>750</v>
      </c>
      <c r="K1187" s="2">
        <f t="shared" si="17"/>
        <v>166.66666666666666</v>
      </c>
      <c r="L1187" s="2"/>
      <c r="M1187" s="9"/>
      <c r="N1187" s="9"/>
      <c r="O1187" s="9"/>
      <c r="P1187" s="9"/>
      <c r="Q1187" s="2"/>
      <c r="R1187" s="2"/>
      <c r="S1187" s="2"/>
      <c r="T1187" s="2"/>
      <c r="U1187" s="2"/>
      <c r="V1187" s="2">
        <v>136</v>
      </c>
      <c r="W1187" s="2"/>
      <c r="X1187" s="9"/>
      <c r="Y1187" s="9"/>
      <c r="Z1187" s="9"/>
      <c r="AA1187" s="9"/>
      <c r="AB1187" s="9"/>
      <c r="AC1187" s="2"/>
      <c r="AD1187" s="9"/>
      <c r="AE1187" s="9"/>
      <c r="AF1187" s="2"/>
      <c r="AG1187" s="9"/>
      <c r="AH1187" s="9"/>
      <c r="AI1187" s="9"/>
      <c r="AJ1187" s="9"/>
      <c r="AK1187" s="9"/>
      <c r="AL1187" s="9"/>
      <c r="AM1187" s="15"/>
      <c r="AN1187" s="9"/>
      <c r="AO1187" s="9"/>
      <c r="AP1187" s="9"/>
      <c r="AQ1187" s="2"/>
      <c r="AR1187" s="2"/>
      <c r="AS1187" s="2"/>
      <c r="AT1187" s="2"/>
      <c r="AU1187" s="2"/>
      <c r="AV1187" s="2"/>
      <c r="AW1187" s="2"/>
      <c r="AX1187" s="9"/>
      <c r="AY1187" s="2"/>
      <c r="AZ1187" s="2"/>
      <c r="BA1187" s="2"/>
      <c r="BB1187" s="9"/>
      <c r="BC1187" s="19"/>
      <c r="BD1187" s="2"/>
      <c r="BE1187" s="2"/>
      <c r="BF1187" s="19"/>
      <c r="BG1187" s="19"/>
      <c r="BH1187" s="19"/>
      <c r="BI1187" s="19"/>
      <c r="BJ1187" s="19"/>
      <c r="BK1187" s="19"/>
      <c r="BL1187" s="19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>
        <v>58.40621963070943</v>
      </c>
      <c r="BW1187" s="9">
        <v>5.3703703703703702</v>
      </c>
      <c r="BX1187" s="2"/>
      <c r="BY1187" s="2"/>
      <c r="BZ1187" s="9"/>
      <c r="CA1187" s="2"/>
      <c r="CB1187" s="2"/>
      <c r="CC1187" s="2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</row>
    <row r="1188" spans="1:152" hidden="1" x14ac:dyDescent="0.45">
      <c r="A1188" t="s">
        <v>149</v>
      </c>
      <c r="C1188" s="1">
        <v>40693</v>
      </c>
      <c r="D1188" s="2"/>
      <c r="E1188" s="1"/>
      <c r="G1188">
        <v>143</v>
      </c>
      <c r="H1188" t="s">
        <v>104</v>
      </c>
      <c r="I1188" s="19">
        <v>8</v>
      </c>
      <c r="J1188">
        <v>750</v>
      </c>
      <c r="K1188" s="2">
        <f t="shared" si="17"/>
        <v>166.66666666666666</v>
      </c>
      <c r="L1188" s="2"/>
      <c r="M1188" s="9"/>
      <c r="N1188" s="9"/>
      <c r="O1188" s="9"/>
      <c r="P1188" s="9"/>
      <c r="Q1188" s="2"/>
      <c r="R1188" s="2"/>
      <c r="S1188" s="2"/>
      <c r="T1188" s="2"/>
      <c r="U1188" s="2"/>
      <c r="V1188" s="2"/>
      <c r="W1188" s="2"/>
      <c r="X1188" s="9"/>
      <c r="Y1188" s="9"/>
      <c r="Z1188" s="9"/>
      <c r="AA1188" s="9"/>
      <c r="AB1188" s="9"/>
      <c r="AC1188" s="2"/>
      <c r="AD1188" s="9"/>
      <c r="AE1188" s="9"/>
      <c r="AF1188" s="2"/>
      <c r="AG1188" s="9"/>
      <c r="AH1188" s="9"/>
      <c r="AI1188" s="9"/>
      <c r="AJ1188" s="9"/>
      <c r="AK1188" s="9"/>
      <c r="AL1188" s="9"/>
      <c r="AM1188" s="15"/>
      <c r="AN1188" s="9"/>
      <c r="AO1188" s="9"/>
      <c r="AP1188" s="9"/>
      <c r="AQ1188" s="2"/>
      <c r="AR1188" s="2"/>
      <c r="AS1188" s="2"/>
      <c r="AT1188" s="2"/>
      <c r="AU1188" s="2"/>
      <c r="AV1188" s="2"/>
      <c r="AW1188" s="2"/>
      <c r="AX1188" s="9"/>
      <c r="AY1188" s="2"/>
      <c r="AZ1188" s="2"/>
      <c r="BA1188" s="2"/>
      <c r="BB1188" s="9"/>
      <c r="BC1188" s="19"/>
      <c r="BD1188" s="2"/>
      <c r="BE1188" s="2"/>
      <c r="BF1188" s="19"/>
      <c r="BG1188" s="19"/>
      <c r="BH1188" s="19"/>
      <c r="BI1188" s="19"/>
      <c r="BJ1188" s="19"/>
      <c r="BK1188" s="19"/>
      <c r="BL1188" s="19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>
        <v>75.218658892128289</v>
      </c>
      <c r="BW1188" s="9">
        <v>5.2745664739884397</v>
      </c>
      <c r="BX1188" s="2"/>
      <c r="BY1188" s="2"/>
      <c r="BZ1188" s="9"/>
      <c r="CA1188" s="2"/>
      <c r="CB1188" s="2"/>
      <c r="CC1188" s="2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</row>
    <row r="1189" spans="1:152" hidden="1" x14ac:dyDescent="0.45">
      <c r="A1189" t="s">
        <v>149</v>
      </c>
      <c r="C1189" s="1">
        <v>40700</v>
      </c>
      <c r="D1189" s="2"/>
      <c r="E1189" s="1"/>
      <c r="G1189">
        <v>150</v>
      </c>
      <c r="H1189" t="s">
        <v>104</v>
      </c>
      <c r="I1189" s="19">
        <v>8</v>
      </c>
      <c r="J1189">
        <v>750</v>
      </c>
      <c r="K1189" s="2">
        <f t="shared" si="17"/>
        <v>166.66666666666666</v>
      </c>
      <c r="L1189" s="2"/>
      <c r="M1189" s="9"/>
      <c r="N1189" s="9"/>
      <c r="O1189" s="9"/>
      <c r="P1189" s="9"/>
      <c r="Q1189" s="2"/>
      <c r="R1189" s="2"/>
      <c r="S1189" s="2"/>
      <c r="T1189" s="2"/>
      <c r="U1189" s="2"/>
      <c r="V1189" s="2"/>
      <c r="W1189" s="2"/>
      <c r="X1189" s="9"/>
      <c r="Y1189" s="9"/>
      <c r="Z1189" s="9"/>
      <c r="AA1189" s="9"/>
      <c r="AB1189" s="9"/>
      <c r="AC1189" s="2"/>
      <c r="AD1189" s="9"/>
      <c r="AE1189" s="9"/>
      <c r="AF1189" s="2"/>
      <c r="AG1189" s="9"/>
      <c r="AH1189" s="9"/>
      <c r="AI1189" s="9"/>
      <c r="AJ1189" s="9"/>
      <c r="AK1189" s="9"/>
      <c r="AL1189" s="9"/>
      <c r="AM1189" s="15"/>
      <c r="AN1189" s="9"/>
      <c r="AO1189" s="9"/>
      <c r="AP1189" s="9"/>
      <c r="AQ1189" s="2"/>
      <c r="AR1189" s="2"/>
      <c r="AS1189" s="2"/>
      <c r="AT1189" s="2"/>
      <c r="AU1189" s="2"/>
      <c r="AV1189" s="2"/>
      <c r="AW1189" s="2"/>
      <c r="AX1189" s="9"/>
      <c r="AY1189" s="2"/>
      <c r="AZ1189" s="2"/>
      <c r="BA1189" s="2"/>
      <c r="BB1189" s="9"/>
      <c r="BC1189" s="19"/>
      <c r="BD1189" s="2"/>
      <c r="BE1189" s="2"/>
      <c r="BF1189" s="19"/>
      <c r="BG1189" s="19"/>
      <c r="BH1189" s="19"/>
      <c r="BI1189" s="19"/>
      <c r="BJ1189" s="19"/>
      <c r="BK1189" s="19"/>
      <c r="BL1189" s="19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>
        <v>88.532555879494666</v>
      </c>
      <c r="BW1189" s="9">
        <v>4.6350364963503647</v>
      </c>
      <c r="BX1189" s="2"/>
      <c r="BY1189" s="2"/>
      <c r="BZ1189" s="9"/>
      <c r="CA1189" s="2"/>
      <c r="CB1189" s="2"/>
      <c r="CC1189" s="2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</row>
    <row r="1190" spans="1:152" hidden="1" x14ac:dyDescent="0.45">
      <c r="A1190" t="s">
        <v>149</v>
      </c>
      <c r="C1190" s="1">
        <v>40704</v>
      </c>
      <c r="D1190" s="2">
        <v>10</v>
      </c>
      <c r="E1190" s="1" t="s">
        <v>97</v>
      </c>
      <c r="F1190" t="s">
        <v>16</v>
      </c>
      <c r="G1190">
        <v>154</v>
      </c>
      <c r="H1190" t="s">
        <v>104</v>
      </c>
      <c r="I1190" s="19">
        <v>8</v>
      </c>
      <c r="J1190">
        <v>750</v>
      </c>
      <c r="K1190" s="2">
        <f t="shared" si="17"/>
        <v>166.66666666666666</v>
      </c>
      <c r="L1190" s="2"/>
      <c r="M1190" s="9"/>
      <c r="N1190" s="9"/>
      <c r="O1190" s="9"/>
      <c r="P1190" s="9"/>
      <c r="Q1190" s="2"/>
      <c r="R1190" s="2"/>
      <c r="S1190" s="2"/>
      <c r="T1190" s="2"/>
      <c r="U1190" s="2"/>
      <c r="V1190" s="2"/>
      <c r="W1190" s="2"/>
      <c r="X1190" s="9"/>
      <c r="Y1190" s="9"/>
      <c r="Z1190" s="9"/>
      <c r="AA1190" s="9"/>
      <c r="AB1190" s="9"/>
      <c r="AC1190" s="2"/>
      <c r="AD1190" s="9"/>
      <c r="AE1190" s="9"/>
      <c r="AF1190" s="2"/>
      <c r="AG1190" s="9"/>
      <c r="AH1190" s="9"/>
      <c r="AI1190" s="9"/>
      <c r="AJ1190" s="9"/>
      <c r="AK1190" s="9"/>
      <c r="AL1190" s="9"/>
      <c r="AM1190" s="15"/>
      <c r="AN1190" s="9"/>
      <c r="AO1190" s="9"/>
      <c r="AP1190" s="9"/>
      <c r="AQ1190" s="2"/>
      <c r="AR1190" s="2"/>
      <c r="AS1190" s="2"/>
      <c r="AT1190" s="2"/>
      <c r="AU1190" s="2"/>
      <c r="AV1190" s="2">
        <v>531.20894166666665</v>
      </c>
      <c r="AW1190" s="2"/>
      <c r="AX1190" s="9"/>
      <c r="AY1190" s="2"/>
      <c r="AZ1190" s="2"/>
      <c r="BA1190" s="2"/>
      <c r="BB1190" s="9"/>
      <c r="BC1190" s="19">
        <v>36.520000000000003</v>
      </c>
      <c r="BD1190" s="2">
        <v>193.99750549666666</v>
      </c>
      <c r="BE1190" s="2"/>
      <c r="BF1190" s="19">
        <v>8.546145616593245</v>
      </c>
      <c r="BG1190" s="19"/>
      <c r="BH1190" s="19"/>
      <c r="BI1190" s="19"/>
      <c r="BJ1190" s="19"/>
      <c r="BK1190" s="19"/>
      <c r="BL1190" s="19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9"/>
      <c r="BX1190" s="2"/>
      <c r="BY1190" s="2"/>
      <c r="BZ1190" s="9"/>
      <c r="CA1190" s="2"/>
      <c r="CB1190" s="2"/>
      <c r="CC1190" s="2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</row>
    <row r="1191" spans="1:152" hidden="1" x14ac:dyDescent="0.45">
      <c r="A1191" t="s">
        <v>149</v>
      </c>
      <c r="C1191" s="1">
        <v>40708</v>
      </c>
      <c r="D1191" s="2"/>
      <c r="E1191" s="1"/>
      <c r="G1191">
        <v>158</v>
      </c>
      <c r="H1191" t="s">
        <v>104</v>
      </c>
      <c r="I1191" s="19">
        <v>8</v>
      </c>
      <c r="J1191">
        <v>750</v>
      </c>
      <c r="K1191" s="2">
        <f t="shared" si="17"/>
        <v>166.66666666666666</v>
      </c>
      <c r="L1191" s="2"/>
      <c r="M1191" s="9"/>
      <c r="N1191" s="9"/>
      <c r="O1191" s="9"/>
      <c r="P1191" s="9"/>
      <c r="Q1191" s="2"/>
      <c r="R1191" s="2"/>
      <c r="S1191" s="2"/>
      <c r="T1191" s="2"/>
      <c r="U1191" s="2"/>
      <c r="V1191" s="2"/>
      <c r="W1191" s="2"/>
      <c r="X1191" s="9"/>
      <c r="Y1191" s="9"/>
      <c r="Z1191" s="9"/>
      <c r="AA1191" s="9"/>
      <c r="AB1191" s="9"/>
      <c r="AC1191" s="2"/>
      <c r="AD1191" s="9"/>
      <c r="AE1191" s="9"/>
      <c r="AF1191" s="2"/>
      <c r="AG1191" s="9"/>
      <c r="AH1191" s="9"/>
      <c r="AI1191" s="9"/>
      <c r="AJ1191" s="9"/>
      <c r="AK1191" s="9"/>
      <c r="AL1191" s="9"/>
      <c r="AM1191" s="15"/>
      <c r="AN1191" s="9"/>
      <c r="AO1191" s="9"/>
      <c r="AP1191" s="9"/>
      <c r="AQ1191" s="2"/>
      <c r="AR1191" s="2"/>
      <c r="AS1191" s="2"/>
      <c r="AT1191" s="2"/>
      <c r="AU1191" s="2"/>
      <c r="AV1191" s="2"/>
      <c r="AW1191" s="2"/>
      <c r="AX1191" s="9"/>
      <c r="AY1191" s="2"/>
      <c r="AZ1191" s="2"/>
      <c r="BA1191" s="2"/>
      <c r="BB1191" s="9"/>
      <c r="BC1191" s="19"/>
      <c r="BD1191" s="2"/>
      <c r="BE1191" s="2"/>
      <c r="BF1191" s="19"/>
      <c r="BG1191" s="19"/>
      <c r="BH1191" s="19"/>
      <c r="BI1191" s="19"/>
      <c r="BJ1191" s="19"/>
      <c r="BK1191" s="19"/>
      <c r="BL1191" s="19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>
        <v>100</v>
      </c>
      <c r="BW1191" s="9">
        <v>4.4491525423728815</v>
      </c>
      <c r="BX1191" s="2"/>
      <c r="BY1191" s="2"/>
      <c r="BZ1191" s="9"/>
      <c r="CA1191" s="2"/>
      <c r="CB1191" s="2"/>
      <c r="CC1191" s="2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</row>
    <row r="1192" spans="1:152" hidden="1" x14ac:dyDescent="0.45">
      <c r="A1192" t="s">
        <v>135</v>
      </c>
      <c r="C1192" s="1">
        <v>40550</v>
      </c>
      <c r="D1192" s="2">
        <v>1</v>
      </c>
      <c r="E1192" s="1" t="s">
        <v>198</v>
      </c>
      <c r="F1192" t="s">
        <v>10</v>
      </c>
      <c r="G1192">
        <v>0</v>
      </c>
      <c r="H1192" t="s">
        <v>105</v>
      </c>
      <c r="I1192" s="19">
        <v>8</v>
      </c>
      <c r="J1192">
        <v>750</v>
      </c>
      <c r="K1192" s="2">
        <f t="shared" si="17"/>
        <v>166.66666666666666</v>
      </c>
      <c r="L1192" s="2"/>
      <c r="M1192" s="9"/>
      <c r="N1192" s="9"/>
      <c r="O1192" s="9"/>
      <c r="P1192" s="9"/>
      <c r="Q1192" s="2"/>
      <c r="R1192" s="2"/>
      <c r="S1192" s="2"/>
      <c r="T1192" s="2"/>
      <c r="U1192" s="2"/>
      <c r="V1192" s="2"/>
      <c r="W1192" s="2"/>
      <c r="X1192" s="9"/>
      <c r="Y1192" s="9"/>
      <c r="Z1192" s="9"/>
      <c r="AA1192" s="9"/>
      <c r="AB1192" s="9"/>
      <c r="AC1192" s="2"/>
      <c r="AD1192" s="9"/>
      <c r="AE1192" s="9"/>
      <c r="AF1192" s="2"/>
      <c r="AG1192" s="9"/>
      <c r="AH1192" s="9"/>
      <c r="AI1192" s="9"/>
      <c r="AJ1192" s="9"/>
      <c r="AK1192" s="9"/>
      <c r="AL1192" s="9"/>
      <c r="AM1192" s="15"/>
      <c r="AN1192" s="9"/>
      <c r="AO1192" s="9"/>
      <c r="AP1192" s="9"/>
      <c r="AQ1192" s="2">
        <v>0</v>
      </c>
      <c r="AR1192" s="2"/>
      <c r="AS1192" s="2">
        <v>0</v>
      </c>
      <c r="AT1192" s="2"/>
      <c r="AU1192" s="2">
        <v>0</v>
      </c>
      <c r="AV1192" s="2">
        <v>0</v>
      </c>
      <c r="AW1192" s="2"/>
      <c r="AX1192" s="9"/>
      <c r="AY1192" s="2"/>
      <c r="AZ1192" s="2"/>
      <c r="BA1192" s="2"/>
      <c r="BB1192" s="9"/>
      <c r="BC1192" s="19"/>
      <c r="BD1192" s="2"/>
      <c r="BE1192" s="2"/>
      <c r="BF1192" s="19"/>
      <c r="BG1192" s="19"/>
      <c r="BH1192" s="19"/>
      <c r="BI1192" s="19"/>
      <c r="BJ1192" s="19"/>
      <c r="BK1192" s="19"/>
      <c r="BL1192" s="19"/>
      <c r="BM1192" s="2">
        <v>0</v>
      </c>
      <c r="BN1192" s="2">
        <v>0</v>
      </c>
      <c r="BO1192" s="2">
        <v>0</v>
      </c>
      <c r="BP1192" s="2">
        <v>0</v>
      </c>
      <c r="BQ1192" s="2"/>
      <c r="BR1192" s="2"/>
      <c r="BS1192" s="2"/>
      <c r="BT1192" s="2"/>
      <c r="BU1192" s="2">
        <v>0</v>
      </c>
      <c r="BV1192" s="2"/>
      <c r="BW1192" s="9"/>
      <c r="BX1192" s="2"/>
      <c r="BY1192" s="2"/>
      <c r="BZ1192" s="9"/>
      <c r="CA1192" s="2"/>
      <c r="CB1192" s="2"/>
      <c r="CC1192" s="2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</row>
    <row r="1193" spans="1:152" hidden="1" x14ac:dyDescent="0.45">
      <c r="A1193" t="s">
        <v>135</v>
      </c>
      <c r="C1193" s="1">
        <v>40574</v>
      </c>
      <c r="D1193" s="2"/>
      <c r="E1193" s="1"/>
      <c r="G1193">
        <v>24</v>
      </c>
      <c r="H1193" t="s">
        <v>105</v>
      </c>
      <c r="I1193" s="19">
        <v>8</v>
      </c>
      <c r="J1193">
        <v>750</v>
      </c>
      <c r="K1193" s="2">
        <f t="shared" si="17"/>
        <v>166.66666666666666</v>
      </c>
      <c r="L1193" s="2"/>
      <c r="M1193" s="9"/>
      <c r="N1193" s="19">
        <v>6.05</v>
      </c>
      <c r="O1193" s="19"/>
      <c r="P1193" s="19"/>
      <c r="Q1193" s="2"/>
      <c r="R1193" s="2"/>
      <c r="S1193" s="2"/>
      <c r="T1193" s="2"/>
      <c r="U1193" s="2"/>
      <c r="V1193" s="2"/>
      <c r="W1193" s="2"/>
      <c r="X1193" s="9"/>
      <c r="Y1193" s="9"/>
      <c r="Z1193" s="9"/>
      <c r="AA1193" s="9"/>
      <c r="AB1193" s="9"/>
      <c r="AC1193" s="2"/>
      <c r="AD1193" s="9"/>
      <c r="AE1193" s="9"/>
      <c r="AF1193" s="2"/>
      <c r="AG1193" s="9"/>
      <c r="AH1193" s="9"/>
      <c r="AI1193" s="9"/>
      <c r="AJ1193" s="9"/>
      <c r="AK1193" s="9"/>
      <c r="AL1193" s="9"/>
      <c r="AM1193" s="15"/>
      <c r="AN1193" s="9"/>
      <c r="AO1193" s="9"/>
      <c r="AP1193" s="9"/>
      <c r="AQ1193" s="2"/>
      <c r="AR1193" s="2"/>
      <c r="AS1193" s="2"/>
      <c r="AT1193" s="2"/>
      <c r="AU1193" s="2"/>
      <c r="AV1193" s="2"/>
      <c r="AW1193" s="2"/>
      <c r="AX1193" s="9"/>
      <c r="AY1193" s="2"/>
      <c r="AZ1193" s="2"/>
      <c r="BA1193" s="2"/>
      <c r="BB1193" s="9"/>
      <c r="BC1193" s="19"/>
      <c r="BD1193" s="2"/>
      <c r="BE1193" s="2"/>
      <c r="BF1193" s="19"/>
      <c r="BG1193" s="19"/>
      <c r="BH1193" s="19"/>
      <c r="BI1193" s="19"/>
      <c r="BJ1193" s="19"/>
      <c r="BK1193" s="19"/>
      <c r="BL1193" s="19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9"/>
      <c r="BX1193" s="2"/>
      <c r="BY1193" s="2"/>
      <c r="BZ1193" s="9"/>
      <c r="CA1193" s="2"/>
      <c r="CB1193" s="2"/>
      <c r="CC1193" s="2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</row>
    <row r="1194" spans="1:152" hidden="1" x14ac:dyDescent="0.45">
      <c r="A1194" t="s">
        <v>135</v>
      </c>
      <c r="C1194" s="1">
        <v>40577</v>
      </c>
      <c r="D1194" s="2">
        <v>4</v>
      </c>
      <c r="E1194" t="s">
        <v>199</v>
      </c>
      <c r="F1194" t="s">
        <v>12</v>
      </c>
      <c r="G1194">
        <v>27</v>
      </c>
      <c r="H1194" t="s">
        <v>105</v>
      </c>
      <c r="I1194" s="19">
        <v>8</v>
      </c>
      <c r="J1194">
        <v>750</v>
      </c>
      <c r="K1194" s="2">
        <f t="shared" si="17"/>
        <v>166.66666666666666</v>
      </c>
      <c r="L1194" s="2"/>
      <c r="M1194" s="9"/>
      <c r="N1194" s="9"/>
      <c r="O1194" s="9"/>
      <c r="P1194" s="9"/>
      <c r="Q1194" s="2"/>
      <c r="R1194" s="2">
        <v>27</v>
      </c>
      <c r="S1194" s="2"/>
      <c r="T1194" s="2"/>
      <c r="U1194" s="2"/>
      <c r="V1194" s="2"/>
      <c r="W1194" s="2"/>
      <c r="X1194" s="9"/>
      <c r="Y1194" s="9"/>
      <c r="Z1194" s="9"/>
      <c r="AA1194" s="9"/>
      <c r="AB1194" s="9"/>
      <c r="AC1194" s="2"/>
      <c r="AD1194" s="9"/>
      <c r="AE1194" s="9"/>
      <c r="AF1194" s="2"/>
      <c r="AG1194" s="9"/>
      <c r="AH1194" s="9"/>
      <c r="AI1194" s="9"/>
      <c r="AJ1194" s="9"/>
      <c r="AK1194" s="9"/>
      <c r="AL1194" s="9"/>
      <c r="AM1194" s="15"/>
      <c r="AN1194" s="9"/>
      <c r="AO1194" s="9"/>
      <c r="AP1194" s="9"/>
      <c r="AQ1194" s="2"/>
      <c r="AR1194" s="2"/>
      <c r="AS1194" s="2"/>
      <c r="AT1194" s="2"/>
      <c r="AU1194" s="2"/>
      <c r="AV1194" s="2"/>
      <c r="AW1194" s="2"/>
      <c r="AX1194" s="9"/>
      <c r="AY1194" s="2"/>
      <c r="AZ1194" s="2"/>
      <c r="BA1194" s="2"/>
      <c r="BB1194" s="9"/>
      <c r="BC1194" s="19"/>
      <c r="BD1194" s="2"/>
      <c r="BE1194" s="2"/>
      <c r="BF1194" s="19"/>
      <c r="BG1194" s="19"/>
      <c r="BH1194" s="19"/>
      <c r="BI1194" s="19"/>
      <c r="BJ1194" s="19"/>
      <c r="BK1194" s="19"/>
      <c r="BL1194" s="19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9"/>
      <c r="BX1194" s="2"/>
      <c r="BY1194" s="2"/>
      <c r="BZ1194" s="9"/>
      <c r="CA1194" s="2"/>
      <c r="CB1194" s="2"/>
      <c r="CC1194" s="2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</row>
    <row r="1195" spans="1:152" hidden="1" x14ac:dyDescent="0.45">
      <c r="A1195" t="s">
        <v>135</v>
      </c>
      <c r="C1195" s="1">
        <v>40585</v>
      </c>
      <c r="D1195" s="2"/>
      <c r="E1195" s="1"/>
      <c r="G1195">
        <v>35</v>
      </c>
      <c r="H1195" t="s">
        <v>105</v>
      </c>
      <c r="I1195" s="19">
        <v>8</v>
      </c>
      <c r="J1195">
        <v>750</v>
      </c>
      <c r="K1195" s="2">
        <f t="shared" si="17"/>
        <v>166.66666666666666</v>
      </c>
      <c r="L1195" s="2"/>
      <c r="M1195" s="9"/>
      <c r="N1195" s="19">
        <v>10.199999999999999</v>
      </c>
      <c r="O1195" s="19"/>
      <c r="P1195" s="19"/>
      <c r="Q1195" s="2"/>
      <c r="R1195" s="2"/>
      <c r="S1195" s="2"/>
      <c r="T1195" s="2"/>
      <c r="U1195" s="2"/>
      <c r="V1195" s="2"/>
      <c r="W1195" s="2"/>
      <c r="X1195" s="9"/>
      <c r="Y1195" s="9"/>
      <c r="Z1195" s="9"/>
      <c r="AA1195" s="9"/>
      <c r="AB1195" s="9"/>
      <c r="AC1195" s="2"/>
      <c r="AD1195" s="9"/>
      <c r="AE1195" s="9"/>
      <c r="AF1195" s="2"/>
      <c r="AG1195" s="9"/>
      <c r="AH1195" s="9"/>
      <c r="AI1195" s="9"/>
      <c r="AJ1195" s="9"/>
      <c r="AK1195" s="9"/>
      <c r="AL1195" s="9"/>
      <c r="AM1195" s="15"/>
      <c r="AN1195" s="9"/>
      <c r="AO1195" s="9"/>
      <c r="AP1195" s="9"/>
      <c r="AQ1195" s="2"/>
      <c r="AR1195" s="2"/>
      <c r="AS1195" s="2"/>
      <c r="AT1195" s="2"/>
      <c r="AU1195" s="2"/>
      <c r="AV1195" s="2"/>
      <c r="AW1195" s="2"/>
      <c r="AX1195" s="9"/>
      <c r="AY1195" s="2"/>
      <c r="AZ1195" s="2"/>
      <c r="BA1195" s="2"/>
      <c r="BB1195" s="9"/>
      <c r="BC1195" s="19"/>
      <c r="BD1195" s="2"/>
      <c r="BE1195" s="2"/>
      <c r="BF1195" s="19"/>
      <c r="BG1195" s="19"/>
      <c r="BH1195" s="19"/>
      <c r="BI1195" s="19"/>
      <c r="BJ1195" s="19"/>
      <c r="BK1195" s="19"/>
      <c r="BL1195" s="19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9"/>
      <c r="BX1195" s="2"/>
      <c r="BY1195" s="2"/>
      <c r="BZ1195" s="9"/>
      <c r="CA1195" s="2"/>
      <c r="CB1195" s="2"/>
      <c r="CC1195" s="2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</row>
    <row r="1196" spans="1:152" hidden="1" x14ac:dyDescent="0.45">
      <c r="A1196" t="s">
        <v>135</v>
      </c>
      <c r="C1196" s="1">
        <v>40588</v>
      </c>
      <c r="D1196" s="2"/>
      <c r="E1196" s="1"/>
      <c r="G1196">
        <v>38</v>
      </c>
      <c r="H1196" t="s">
        <v>105</v>
      </c>
      <c r="I1196" s="19">
        <v>8</v>
      </c>
      <c r="J1196">
        <v>750</v>
      </c>
      <c r="K1196" s="2">
        <f t="shared" si="17"/>
        <v>166.66666666666666</v>
      </c>
      <c r="L1196" s="2"/>
      <c r="M1196" s="9"/>
      <c r="N1196" s="19">
        <v>11.75</v>
      </c>
      <c r="O1196" s="19"/>
      <c r="P1196" s="19"/>
      <c r="Q1196" s="2"/>
      <c r="R1196" s="2"/>
      <c r="S1196" s="2"/>
      <c r="T1196" s="2"/>
      <c r="U1196" s="2"/>
      <c r="V1196" s="2"/>
      <c r="W1196" s="2"/>
      <c r="X1196" s="9"/>
      <c r="Y1196" s="9"/>
      <c r="Z1196" s="9"/>
      <c r="AA1196" s="9"/>
      <c r="AB1196" s="9"/>
      <c r="AC1196" s="2"/>
      <c r="AD1196" s="9"/>
      <c r="AE1196" s="9"/>
      <c r="AF1196" s="2"/>
      <c r="AG1196" s="9"/>
      <c r="AH1196" s="9"/>
      <c r="AI1196" s="9"/>
      <c r="AJ1196" s="9"/>
      <c r="AK1196" s="9"/>
      <c r="AL1196" s="9"/>
      <c r="AM1196" s="15"/>
      <c r="AN1196" s="9"/>
      <c r="AO1196" s="9"/>
      <c r="AP1196" s="9"/>
      <c r="AQ1196" s="2"/>
      <c r="AR1196" s="2"/>
      <c r="AS1196" s="2"/>
      <c r="AT1196" s="2"/>
      <c r="AU1196" s="2"/>
      <c r="AV1196" s="2"/>
      <c r="AW1196" s="2"/>
      <c r="AX1196" s="9"/>
      <c r="AY1196" s="2"/>
      <c r="AZ1196" s="2"/>
      <c r="BA1196" s="2"/>
      <c r="BB1196" s="9"/>
      <c r="BC1196" s="19"/>
      <c r="BD1196" s="2"/>
      <c r="BE1196" s="2"/>
      <c r="BF1196" s="19"/>
      <c r="BG1196" s="19"/>
      <c r="BH1196" s="19"/>
      <c r="BI1196" s="19"/>
      <c r="BJ1196" s="19"/>
      <c r="BK1196" s="19"/>
      <c r="BL1196" s="19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9"/>
      <c r="BX1196" s="2"/>
      <c r="BY1196" s="2"/>
      <c r="BZ1196" s="9"/>
      <c r="CA1196" s="2"/>
      <c r="CB1196" s="2"/>
      <c r="CC1196" s="2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</row>
    <row r="1197" spans="1:152" hidden="1" x14ac:dyDescent="0.45">
      <c r="A1197" t="s">
        <v>135</v>
      </c>
      <c r="C1197" s="1">
        <v>40590</v>
      </c>
      <c r="D1197" s="2"/>
      <c r="E1197" s="1"/>
      <c r="G1197">
        <v>40</v>
      </c>
      <c r="H1197" t="s">
        <v>105</v>
      </c>
      <c r="I1197" s="19">
        <v>8</v>
      </c>
      <c r="J1197">
        <v>750</v>
      </c>
      <c r="K1197" s="2">
        <f t="shared" si="17"/>
        <v>166.66666666666666</v>
      </c>
      <c r="L1197" s="2"/>
      <c r="M1197" s="9"/>
      <c r="N1197" s="9"/>
      <c r="O1197" s="9"/>
      <c r="P1197" s="9"/>
      <c r="Q1197" s="2"/>
      <c r="R1197" s="2"/>
      <c r="S1197" s="2"/>
      <c r="T1197" s="2"/>
      <c r="U1197" s="2"/>
      <c r="V1197" s="2"/>
      <c r="W1197" s="2"/>
      <c r="X1197" s="9"/>
      <c r="Y1197" s="9"/>
      <c r="Z1197" s="9"/>
      <c r="AA1197" s="9"/>
      <c r="AB1197" s="9"/>
      <c r="AC1197" s="2">
        <v>62.578175576163652</v>
      </c>
      <c r="AD1197" s="9"/>
      <c r="AE1197" s="9"/>
      <c r="AF1197" s="2">
        <v>84.282319091679824</v>
      </c>
      <c r="AG1197" s="9">
        <v>1.1467163978830048</v>
      </c>
      <c r="AH1197" s="9"/>
      <c r="AI1197" s="9"/>
      <c r="AJ1197" s="9"/>
      <c r="AK1197" s="9"/>
      <c r="AL1197" s="9"/>
      <c r="AM1197" s="15">
        <f>AG1197/AF1197</f>
        <v>1.3605657868000056E-2</v>
      </c>
      <c r="AN1197" s="9"/>
      <c r="AO1197" s="9"/>
      <c r="AP1197" s="9"/>
      <c r="AQ1197" s="2">
        <v>5.1070076500302637</v>
      </c>
      <c r="AR1197" s="2"/>
      <c r="AS1197" s="2">
        <v>0</v>
      </c>
      <c r="AT1197" s="2"/>
      <c r="AU1197" s="2">
        <v>0</v>
      </c>
      <c r="AV1197" s="2">
        <v>0</v>
      </c>
      <c r="AW1197" s="2"/>
      <c r="AX1197" s="9"/>
      <c r="AY1197" s="2"/>
      <c r="AZ1197" s="2">
        <f>AC1197+AF1197+AW1197</f>
        <v>146.86049466784348</v>
      </c>
      <c r="BA1197" s="2"/>
      <c r="BB1197" s="9">
        <f>AW1197/AZ1197</f>
        <v>0</v>
      </c>
      <c r="BC1197" s="19"/>
      <c r="BD1197" s="2"/>
      <c r="BE1197" s="2"/>
      <c r="BF1197" s="19"/>
      <c r="BG1197" s="19"/>
      <c r="BH1197" s="19"/>
      <c r="BI1197" s="19"/>
      <c r="BJ1197" s="9">
        <f>AC1197/AZ1197</f>
        <v>0.42610625626515575</v>
      </c>
      <c r="BK1197" s="9">
        <f>AF1197/AZ1197</f>
        <v>0.57389374373484425</v>
      </c>
      <c r="BL1197" s="9">
        <f>AW1197/AZ1197</f>
        <v>0</v>
      </c>
      <c r="BM1197" s="2">
        <v>110.07526465268563</v>
      </c>
      <c r="BN1197" s="2">
        <v>110.07526465268563</v>
      </c>
      <c r="BO1197" s="2">
        <v>0</v>
      </c>
      <c r="BP1197" s="2">
        <v>0</v>
      </c>
      <c r="BQ1197" s="2"/>
      <c r="BR1197" s="2"/>
      <c r="BS1197" s="2"/>
      <c r="BT1197" s="2"/>
      <c r="BU1197" s="2">
        <v>0</v>
      </c>
      <c r="BV1197" s="2"/>
      <c r="BW1197" s="9"/>
      <c r="BX1197" s="2"/>
      <c r="BY1197" s="2"/>
      <c r="BZ1197" s="9"/>
      <c r="CA1197" s="2"/>
      <c r="CB1197" s="2"/>
      <c r="CC1197" s="2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</row>
    <row r="1198" spans="1:152" hidden="1" x14ac:dyDescent="0.45">
      <c r="A1198" t="s">
        <v>135</v>
      </c>
      <c r="C1198" s="1">
        <v>40604</v>
      </c>
      <c r="D1198" s="2">
        <v>4</v>
      </c>
      <c r="E1198" t="s">
        <v>195</v>
      </c>
      <c r="F1198" t="s">
        <v>13</v>
      </c>
      <c r="G1198">
        <v>54</v>
      </c>
      <c r="H1198" t="s">
        <v>105</v>
      </c>
      <c r="I1198" s="19">
        <v>8</v>
      </c>
      <c r="J1198">
        <v>750</v>
      </c>
      <c r="K1198" s="2">
        <f t="shared" si="17"/>
        <v>166.66666666666666</v>
      </c>
      <c r="L1198" s="2"/>
      <c r="M1198" s="9"/>
      <c r="N1198" s="9"/>
      <c r="O1198" s="9"/>
      <c r="P1198" s="9"/>
      <c r="Q1198" s="2"/>
      <c r="R1198" s="2"/>
      <c r="S1198" s="2">
        <v>54</v>
      </c>
      <c r="T1198" s="2"/>
      <c r="U1198" s="2"/>
      <c r="V1198" s="2"/>
      <c r="W1198" s="2"/>
      <c r="X1198" s="9"/>
      <c r="Y1198" s="9"/>
      <c r="Z1198" s="9"/>
      <c r="AA1198" s="9"/>
      <c r="AB1198" s="9"/>
      <c r="AC1198" s="2">
        <v>154.68499722865016</v>
      </c>
      <c r="AD1198" s="9"/>
      <c r="AE1198" s="9"/>
      <c r="AF1198" s="2">
        <v>139.44546921732061</v>
      </c>
      <c r="AG1198" s="9">
        <v>2.6671957295602544</v>
      </c>
      <c r="AH1198" s="9"/>
      <c r="AI1198" s="9"/>
      <c r="AJ1198" s="9"/>
      <c r="AK1198" s="9"/>
      <c r="AL1198" s="9"/>
      <c r="AM1198" s="15">
        <f>AG1198/AF1198</f>
        <v>1.91271594877244E-2</v>
      </c>
      <c r="AN1198" s="9"/>
      <c r="AO1198" s="9"/>
      <c r="AP1198" s="9"/>
      <c r="AQ1198" s="2">
        <v>27.344106467441172</v>
      </c>
      <c r="AR1198" s="2"/>
      <c r="AS1198" s="2">
        <v>0.90210189413790531</v>
      </c>
      <c r="AT1198" s="2"/>
      <c r="AU1198" s="2">
        <v>0</v>
      </c>
      <c r="AV1198" s="2">
        <v>0</v>
      </c>
      <c r="AW1198" s="2"/>
      <c r="AX1198" s="9"/>
      <c r="AY1198" s="2"/>
      <c r="AZ1198" s="2">
        <f>AC1198+AF1198+AW1198</f>
        <v>294.1304664459708</v>
      </c>
      <c r="BA1198" s="2"/>
      <c r="BB1198" s="9">
        <f>AW1198/AZ1198</f>
        <v>0</v>
      </c>
      <c r="BC1198" s="19"/>
      <c r="BD1198" s="2"/>
      <c r="BE1198" s="2"/>
      <c r="BF1198" s="19"/>
      <c r="BG1198" s="19"/>
      <c r="BH1198" s="19"/>
      <c r="BI1198" s="19"/>
      <c r="BJ1198" s="9">
        <f>AC1198/AZ1198</f>
        <v>0.52590606847952781</v>
      </c>
      <c r="BK1198" s="9">
        <f>AF1198/AZ1198</f>
        <v>0.47409393152047213</v>
      </c>
      <c r="BL1198" s="9">
        <f>AW1198/AZ1198</f>
        <v>0</v>
      </c>
      <c r="BM1198" s="2">
        <v>265.30961841666976</v>
      </c>
      <c r="BN1198" s="2">
        <v>262.5339202808608</v>
      </c>
      <c r="BO1198" s="2">
        <v>2.775698135808939</v>
      </c>
      <c r="BP1198" s="2">
        <v>0</v>
      </c>
      <c r="BQ1198" s="2"/>
      <c r="BR1198" s="2"/>
      <c r="BS1198" s="2"/>
      <c r="BT1198" s="2"/>
      <c r="BU1198" s="2">
        <v>0</v>
      </c>
      <c r="BV1198" s="2"/>
      <c r="BW1198" s="9"/>
      <c r="BX1198" s="2"/>
      <c r="BY1198" s="2"/>
      <c r="BZ1198" s="9"/>
      <c r="CA1198" s="2"/>
      <c r="CB1198" s="2"/>
      <c r="CC1198" s="2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</row>
    <row r="1199" spans="1:152" hidden="1" x14ac:dyDescent="0.45">
      <c r="A1199" t="s">
        <v>135</v>
      </c>
      <c r="C1199" s="1">
        <v>40610</v>
      </c>
      <c r="D1199" s="2"/>
      <c r="E1199" s="1"/>
      <c r="G1199">
        <v>60</v>
      </c>
      <c r="H1199" t="s">
        <v>105</v>
      </c>
      <c r="I1199" s="19">
        <v>8</v>
      </c>
      <c r="J1199">
        <v>750</v>
      </c>
      <c r="K1199" s="2">
        <f t="shared" si="17"/>
        <v>166.66666666666666</v>
      </c>
      <c r="L1199" s="2"/>
      <c r="M1199" s="9"/>
      <c r="N1199" s="19">
        <v>17.5</v>
      </c>
      <c r="O1199" s="19"/>
      <c r="P1199" s="19"/>
      <c r="Q1199" s="2"/>
      <c r="R1199" s="2"/>
      <c r="S1199" s="2"/>
      <c r="T1199" s="2"/>
      <c r="U1199" s="2"/>
      <c r="V1199" s="2"/>
      <c r="W1199" s="2"/>
      <c r="X1199" s="9"/>
      <c r="Y1199" s="9"/>
      <c r="Z1199" s="9"/>
      <c r="AA1199" s="9"/>
      <c r="AB1199" s="9"/>
      <c r="AD1199" s="9"/>
      <c r="AE1199" s="9"/>
      <c r="AF1199" s="2"/>
      <c r="AG1199" s="9"/>
      <c r="AH1199" s="9"/>
      <c r="AI1199" s="9"/>
      <c r="AJ1199" s="9"/>
      <c r="AK1199" s="9"/>
      <c r="AL1199" s="9"/>
      <c r="AM1199" s="15"/>
      <c r="AN1199" s="9"/>
      <c r="AO1199" s="9"/>
      <c r="AP1199" s="9"/>
      <c r="AQ1199" s="2"/>
      <c r="AR1199" s="2"/>
      <c r="AS1199" s="2"/>
      <c r="AT1199" s="2"/>
      <c r="AU1199" s="2"/>
      <c r="AV1199" s="2"/>
      <c r="AW1199" s="2"/>
      <c r="AX1199" s="9"/>
      <c r="AY1199" s="2"/>
      <c r="AZ1199" s="2"/>
      <c r="BA1199" s="2"/>
      <c r="BB1199" s="9"/>
      <c r="BC1199" s="19"/>
      <c r="BD1199" s="2"/>
      <c r="BE1199" s="2"/>
      <c r="BF1199" s="19"/>
      <c r="BG1199" s="19"/>
      <c r="BH1199" s="19"/>
      <c r="BI1199" s="19"/>
      <c r="BJ1199" s="19"/>
      <c r="BK1199" s="19"/>
      <c r="BL1199" s="19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9"/>
      <c r="BX1199" s="2"/>
      <c r="BY1199" s="2"/>
      <c r="BZ1199" s="9"/>
      <c r="CA1199" s="2"/>
      <c r="CB1199" s="2"/>
      <c r="CC1199" s="2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</row>
    <row r="1200" spans="1:152" hidden="1" x14ac:dyDescent="0.45">
      <c r="A1200" t="s">
        <v>135</v>
      </c>
      <c r="C1200" s="1">
        <v>40617</v>
      </c>
      <c r="D1200" s="2"/>
      <c r="E1200" s="1"/>
      <c r="G1200">
        <v>67</v>
      </c>
      <c r="H1200" t="s">
        <v>105</v>
      </c>
      <c r="I1200" s="19">
        <v>8</v>
      </c>
      <c r="J1200">
        <v>750</v>
      </c>
      <c r="K1200" s="2">
        <f t="shared" si="17"/>
        <v>166.66666666666666</v>
      </c>
      <c r="L1200" s="2"/>
      <c r="M1200" s="9"/>
      <c r="N1200" s="9"/>
      <c r="O1200" s="9"/>
      <c r="P1200" s="9"/>
      <c r="Q1200" s="2"/>
      <c r="R1200" s="2"/>
      <c r="S1200" s="2"/>
      <c r="T1200" s="2"/>
      <c r="U1200" s="2"/>
      <c r="V1200" s="2"/>
      <c r="W1200" s="2"/>
      <c r="X1200" s="9"/>
      <c r="Y1200" s="9"/>
      <c r="Z1200" s="9"/>
      <c r="AA1200" s="9"/>
      <c r="AB1200" s="9"/>
      <c r="AC1200" s="2">
        <v>383.78147168886198</v>
      </c>
      <c r="AD1200" s="9"/>
      <c r="AE1200" s="9"/>
      <c r="AF1200" s="2">
        <v>313.29614695751457</v>
      </c>
      <c r="AG1200" s="9">
        <v>3.7056597246295802</v>
      </c>
      <c r="AH1200" s="9"/>
      <c r="AI1200" s="9"/>
      <c r="AJ1200" s="9"/>
      <c r="AK1200" s="9"/>
      <c r="AL1200" s="9"/>
      <c r="AM1200" s="15">
        <f>AG1200/AF1200</f>
        <v>1.1827977332680369E-2</v>
      </c>
      <c r="AN1200" s="9"/>
      <c r="AO1200" s="9"/>
      <c r="AP1200" s="9"/>
      <c r="AQ1200" s="2">
        <v>56.542353022692751</v>
      </c>
      <c r="AR1200" s="2"/>
      <c r="AS1200" s="2">
        <v>82.092765316727309</v>
      </c>
      <c r="AT1200" s="2"/>
      <c r="AU1200" s="2">
        <v>0</v>
      </c>
      <c r="AV1200" s="2">
        <v>0</v>
      </c>
      <c r="AW1200" s="2"/>
      <c r="AX1200" s="9"/>
      <c r="AY1200" s="2"/>
      <c r="AZ1200" s="2">
        <f>AC1200+AF1200+AW1200</f>
        <v>697.07761864637655</v>
      </c>
      <c r="BA1200" s="2"/>
      <c r="BB1200" s="9">
        <f>AW1200/AZ1200</f>
        <v>0</v>
      </c>
      <c r="BC1200" s="19"/>
      <c r="BD1200" s="2"/>
      <c r="BE1200" s="2"/>
      <c r="BF1200" s="19"/>
      <c r="BG1200" s="19"/>
      <c r="BH1200" s="19"/>
      <c r="BI1200" s="19"/>
      <c r="BJ1200" s="9">
        <f>AC1200/AZ1200</f>
        <v>0.55055773047786249</v>
      </c>
      <c r="BK1200" s="9">
        <f>AF1200/AZ1200</f>
        <v>0.44944226952213751</v>
      </c>
      <c r="BL1200" s="9">
        <f>AW1200/AZ1200</f>
        <v>0</v>
      </c>
      <c r="BM1200" s="2">
        <v>318.77935119816948</v>
      </c>
      <c r="BN1200" s="2">
        <v>233.50714307571559</v>
      </c>
      <c r="BO1200" s="2">
        <v>85.27220812245389</v>
      </c>
      <c r="BP1200" s="2">
        <v>0</v>
      </c>
      <c r="BQ1200" s="2"/>
      <c r="BR1200" s="2"/>
      <c r="BS1200" s="2"/>
      <c r="BT1200" s="2"/>
      <c r="BU1200" s="2">
        <v>0</v>
      </c>
      <c r="BV1200" s="2"/>
      <c r="BW1200" s="9"/>
      <c r="BX1200" s="2"/>
      <c r="BY1200" s="2"/>
      <c r="BZ1200" s="9"/>
      <c r="CA1200" s="2"/>
      <c r="CB1200" s="2"/>
      <c r="CC1200" s="2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</row>
    <row r="1201" spans="1:152" hidden="1" x14ac:dyDescent="0.45">
      <c r="A1201" t="s">
        <v>135</v>
      </c>
      <c r="C1201" s="1">
        <v>40623</v>
      </c>
      <c r="D1201" s="2"/>
      <c r="E1201" s="1"/>
      <c r="G1201">
        <v>73</v>
      </c>
      <c r="H1201" t="s">
        <v>105</v>
      </c>
      <c r="I1201" s="19">
        <v>8</v>
      </c>
      <c r="J1201">
        <v>750</v>
      </c>
      <c r="K1201" s="2">
        <f t="shared" si="17"/>
        <v>166.66666666666666</v>
      </c>
      <c r="L1201" s="2"/>
      <c r="M1201" s="9"/>
      <c r="N1201" s="19">
        <v>20.75</v>
      </c>
      <c r="O1201" s="19"/>
      <c r="P1201" s="19"/>
      <c r="Q1201" s="2"/>
      <c r="R1201" s="2"/>
      <c r="S1201" s="2"/>
      <c r="T1201" s="2"/>
      <c r="U1201" s="2"/>
      <c r="V1201" s="2"/>
      <c r="W1201" s="2"/>
      <c r="X1201" s="9"/>
      <c r="Y1201" s="9"/>
      <c r="Z1201" s="9"/>
      <c r="AA1201" s="9"/>
      <c r="AB1201" s="9"/>
      <c r="AD1201" s="9"/>
      <c r="AE1201" s="9"/>
      <c r="AF1201" s="2"/>
      <c r="AG1201" s="9"/>
      <c r="AH1201" s="9"/>
      <c r="AI1201" s="9"/>
      <c r="AJ1201" s="9"/>
      <c r="AK1201" s="9"/>
      <c r="AL1201" s="9"/>
      <c r="AM1201" s="15"/>
      <c r="AN1201" s="9"/>
      <c r="AO1201" s="9"/>
      <c r="AP1201" s="9"/>
      <c r="AQ1201" s="2"/>
      <c r="AR1201" s="2"/>
      <c r="AS1201" s="2"/>
      <c r="AT1201" s="2"/>
      <c r="AU1201" s="2"/>
      <c r="AV1201" s="2"/>
      <c r="AW1201" s="2"/>
      <c r="AX1201" s="9"/>
      <c r="AY1201" s="2"/>
      <c r="AZ1201" s="2"/>
      <c r="BA1201" s="2"/>
      <c r="BB1201" s="9"/>
      <c r="BC1201" s="19"/>
      <c r="BD1201" s="2"/>
      <c r="BE1201" s="2"/>
      <c r="BF1201" s="19"/>
      <c r="BG1201" s="19"/>
      <c r="BH1201" s="19"/>
      <c r="BI1201" s="19"/>
      <c r="BJ1201" s="19"/>
      <c r="BK1201" s="19"/>
      <c r="BL1201" s="19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9"/>
      <c r="BX1201" s="2"/>
      <c r="BY1201" s="2"/>
      <c r="BZ1201" s="9"/>
      <c r="CA1201" s="2"/>
      <c r="CB1201" s="2"/>
      <c r="CC1201" s="2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</row>
    <row r="1202" spans="1:152" hidden="1" x14ac:dyDescent="0.45">
      <c r="A1202" t="s">
        <v>135</v>
      </c>
      <c r="C1202" s="1">
        <v>40638</v>
      </c>
      <c r="D1202" s="2">
        <v>6</v>
      </c>
      <c r="E1202" s="1" t="s">
        <v>229</v>
      </c>
      <c r="F1202" t="s">
        <v>78</v>
      </c>
      <c r="G1202">
        <v>88</v>
      </c>
      <c r="H1202" t="s">
        <v>105</v>
      </c>
      <c r="I1202" s="19">
        <v>8</v>
      </c>
      <c r="J1202">
        <v>750</v>
      </c>
      <c r="K1202" s="2">
        <f t="shared" si="17"/>
        <v>166.66666666666666</v>
      </c>
      <c r="L1202" s="2"/>
      <c r="M1202" s="9"/>
      <c r="N1202" s="9"/>
      <c r="O1202" s="9"/>
      <c r="P1202" s="9"/>
      <c r="Q1202" s="2"/>
      <c r="R1202" s="2"/>
      <c r="S1202" s="2"/>
      <c r="T1202" s="2"/>
      <c r="U1202" s="2"/>
      <c r="V1202" s="2"/>
      <c r="W1202" s="2"/>
      <c r="X1202" s="9"/>
      <c r="Y1202" s="9"/>
      <c r="Z1202" s="9"/>
      <c r="AA1202" s="9"/>
      <c r="AB1202" s="9"/>
      <c r="AC1202" s="2">
        <v>341.82001875153833</v>
      </c>
      <c r="AD1202" s="9"/>
      <c r="AE1202" s="9"/>
      <c r="AF1202" s="2">
        <v>206.35029846803636</v>
      </c>
      <c r="AG1202" s="9">
        <v>3.4885290455563744</v>
      </c>
      <c r="AH1202" s="9"/>
      <c r="AI1202" s="9"/>
      <c r="AJ1202" s="9"/>
      <c r="AK1202" s="9"/>
      <c r="AL1202" s="9"/>
      <c r="AM1202" s="15">
        <f>AG1202/AF1202</f>
        <v>1.6905858976001178E-2</v>
      </c>
      <c r="AN1202" s="9"/>
      <c r="AO1202" s="9"/>
      <c r="AP1202" s="9"/>
      <c r="AQ1202" s="2">
        <v>3.3364823417172564</v>
      </c>
      <c r="AR1202" s="2"/>
      <c r="AS1202" s="2">
        <v>252.72235237191279</v>
      </c>
      <c r="AT1202" s="2"/>
      <c r="AU1202" s="2">
        <v>0</v>
      </c>
      <c r="AV1202" s="2">
        <v>0</v>
      </c>
      <c r="AW1202" s="2"/>
      <c r="AX1202" s="9"/>
      <c r="AY1202" s="2"/>
      <c r="AZ1202" s="2">
        <f>AC1202+AF1202+AW1202</f>
        <v>548.17031721957471</v>
      </c>
      <c r="BA1202" s="2"/>
      <c r="BB1202" s="9">
        <f>AW1202/AZ1202</f>
        <v>0</v>
      </c>
      <c r="BC1202" s="19"/>
      <c r="BD1202" s="2"/>
      <c r="BE1202" s="2"/>
      <c r="BF1202" s="19"/>
      <c r="BG1202" s="19"/>
      <c r="BH1202" s="19"/>
      <c r="BI1202" s="19"/>
      <c r="BJ1202" s="9">
        <f>AC1202/AZ1202</f>
        <v>0.62356535553642378</v>
      </c>
      <c r="BK1202" s="9">
        <f>AF1202/AZ1202</f>
        <v>0.37643464446357616</v>
      </c>
      <c r="BL1202" s="9">
        <f>AW1202/AZ1202</f>
        <v>0</v>
      </c>
      <c r="BM1202" s="2">
        <v>121.97121760805041</v>
      </c>
      <c r="BN1202" s="2">
        <v>22.240611462039887</v>
      </c>
      <c r="BO1202" s="2">
        <v>99.73060614601053</v>
      </c>
      <c r="BP1202" s="2">
        <v>0</v>
      </c>
      <c r="BQ1202" s="2"/>
      <c r="BR1202" s="2"/>
      <c r="BS1202" s="2"/>
      <c r="BT1202" s="2"/>
      <c r="BU1202" s="2">
        <v>0</v>
      </c>
      <c r="BV1202" s="2"/>
      <c r="BW1202" s="9"/>
      <c r="BX1202" s="2"/>
      <c r="BY1202" s="2"/>
      <c r="BZ1202" s="9"/>
      <c r="CA1202" s="2"/>
      <c r="CB1202" s="2"/>
      <c r="CC1202" s="2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</row>
    <row r="1203" spans="1:152" hidden="1" x14ac:dyDescent="0.45">
      <c r="A1203" t="s">
        <v>135</v>
      </c>
      <c r="C1203" s="1">
        <v>40641</v>
      </c>
      <c r="D1203" s="2"/>
      <c r="E1203" s="1"/>
      <c r="G1203">
        <v>91</v>
      </c>
      <c r="H1203" t="s">
        <v>105</v>
      </c>
      <c r="I1203" s="19">
        <v>8</v>
      </c>
      <c r="J1203">
        <v>750</v>
      </c>
      <c r="K1203" s="2">
        <f t="shared" si="17"/>
        <v>166.66666666666666</v>
      </c>
      <c r="L1203" s="2"/>
      <c r="M1203" s="9"/>
      <c r="N1203" s="19">
        <v>21.8</v>
      </c>
      <c r="O1203" s="19"/>
      <c r="P1203" s="19"/>
      <c r="Q1203" s="2"/>
      <c r="R1203" s="2"/>
      <c r="S1203" s="2"/>
      <c r="T1203" s="2"/>
      <c r="U1203" s="2"/>
      <c r="V1203" s="2"/>
      <c r="W1203" s="2"/>
      <c r="X1203" s="9"/>
      <c r="Y1203" s="9"/>
      <c r="Z1203" s="9"/>
      <c r="AA1203" s="9"/>
      <c r="AB1203" s="9"/>
      <c r="AD1203" s="9"/>
      <c r="AE1203" s="9"/>
      <c r="AF1203" s="2"/>
      <c r="AG1203" s="9"/>
      <c r="AH1203" s="9"/>
      <c r="AI1203" s="9"/>
      <c r="AJ1203" s="9"/>
      <c r="AK1203" s="9"/>
      <c r="AL1203" s="9"/>
      <c r="AM1203" s="15"/>
      <c r="AN1203" s="9"/>
      <c r="AO1203" s="9"/>
      <c r="AP1203" s="9"/>
      <c r="AQ1203" s="2"/>
      <c r="AR1203" s="2"/>
      <c r="AS1203" s="2"/>
      <c r="AT1203" s="2"/>
      <c r="AU1203" s="2"/>
      <c r="AV1203" s="2"/>
      <c r="AW1203" s="2"/>
      <c r="AX1203" s="9"/>
      <c r="AY1203" s="2"/>
      <c r="AZ1203" s="2"/>
      <c r="BA1203" s="2"/>
      <c r="BB1203" s="9"/>
      <c r="BC1203" s="19"/>
      <c r="BD1203" s="2"/>
      <c r="BE1203" s="2"/>
      <c r="BF1203" s="19"/>
      <c r="BG1203" s="19"/>
      <c r="BH1203" s="19"/>
      <c r="BI1203" s="19"/>
      <c r="BJ1203" s="19"/>
      <c r="BK1203" s="19"/>
      <c r="BL1203" s="19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9"/>
      <c r="BX1203" s="2"/>
      <c r="BY1203" s="2"/>
      <c r="BZ1203" s="9"/>
      <c r="CA1203" s="2"/>
      <c r="CB1203" s="2"/>
      <c r="CC1203" s="2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</row>
    <row r="1204" spans="1:152" hidden="1" x14ac:dyDescent="0.45">
      <c r="A1204" t="s">
        <v>135</v>
      </c>
      <c r="C1204" s="1">
        <v>40660</v>
      </c>
      <c r="D1204" s="2">
        <v>8</v>
      </c>
      <c r="E1204" t="s">
        <v>197</v>
      </c>
      <c r="F1204" t="s">
        <v>14</v>
      </c>
      <c r="G1204">
        <v>110</v>
      </c>
      <c r="H1204" t="s">
        <v>105</v>
      </c>
      <c r="I1204" s="19">
        <v>8</v>
      </c>
      <c r="J1204">
        <v>750</v>
      </c>
      <c r="K1204" s="2">
        <f t="shared" si="17"/>
        <v>166.66666666666666</v>
      </c>
      <c r="L1204" s="2"/>
      <c r="M1204" s="9"/>
      <c r="N1204" s="9"/>
      <c r="O1204" s="9"/>
      <c r="P1204" s="9"/>
      <c r="Q1204" s="2"/>
      <c r="R1204" s="2"/>
      <c r="S1204" s="2"/>
      <c r="T1204" s="2"/>
      <c r="U1204" s="2">
        <v>110</v>
      </c>
      <c r="V1204" s="2"/>
      <c r="W1204" s="2"/>
      <c r="X1204" s="9"/>
      <c r="Y1204" s="9"/>
      <c r="Z1204" s="9"/>
      <c r="AA1204" s="9"/>
      <c r="AB1204" s="9"/>
      <c r="AD1204" s="9"/>
      <c r="AE1204" s="9"/>
      <c r="AF1204" s="2"/>
      <c r="AG1204" s="9"/>
      <c r="AH1204" s="9"/>
      <c r="AI1204" s="9"/>
      <c r="AJ1204" s="9"/>
      <c r="AK1204" s="9"/>
      <c r="AL1204" s="9"/>
      <c r="AM1204" s="15"/>
      <c r="AN1204" s="9"/>
      <c r="AO1204" s="9"/>
      <c r="AP1204" s="9"/>
      <c r="AQ1204" s="2"/>
      <c r="AR1204" s="2"/>
      <c r="AS1204" s="2"/>
      <c r="AT1204" s="2"/>
      <c r="AU1204" s="2"/>
      <c r="AV1204" s="2"/>
      <c r="AW1204" s="2"/>
      <c r="AX1204" s="9"/>
      <c r="AY1204" s="2"/>
      <c r="AZ1204" s="2"/>
      <c r="BA1204" s="2"/>
      <c r="BB1204" s="9"/>
      <c r="BC1204" s="19"/>
      <c r="BD1204" s="2"/>
      <c r="BE1204" s="2"/>
      <c r="BF1204" s="19"/>
      <c r="BG1204" s="19"/>
      <c r="BH1204" s="19"/>
      <c r="BI1204" s="19"/>
      <c r="BJ1204" s="19"/>
      <c r="BK1204" s="19"/>
      <c r="BL1204" s="19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9"/>
      <c r="BX1204" s="2"/>
      <c r="BY1204" s="2"/>
      <c r="BZ1204" s="9"/>
      <c r="CA1204" s="2"/>
      <c r="CB1204" s="2"/>
      <c r="CC1204" s="2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</row>
    <row r="1205" spans="1:152" hidden="1" x14ac:dyDescent="0.45">
      <c r="A1205" t="s">
        <v>135</v>
      </c>
      <c r="C1205" s="1">
        <v>40661</v>
      </c>
      <c r="D1205" s="2"/>
      <c r="E1205" s="1"/>
      <c r="G1205">
        <v>111</v>
      </c>
      <c r="H1205" t="s">
        <v>105</v>
      </c>
      <c r="I1205" s="19">
        <v>8</v>
      </c>
      <c r="J1205">
        <v>750</v>
      </c>
      <c r="K1205" s="2">
        <f t="shared" si="17"/>
        <v>166.66666666666666</v>
      </c>
      <c r="L1205" s="2"/>
      <c r="M1205" s="9"/>
      <c r="N1205" s="9"/>
      <c r="O1205" s="9"/>
      <c r="P1205" s="9"/>
      <c r="Q1205" s="2"/>
      <c r="R1205" s="2"/>
      <c r="S1205" s="2"/>
      <c r="T1205" s="2"/>
      <c r="U1205" s="2"/>
      <c r="V1205" s="2"/>
      <c r="W1205" s="2"/>
      <c r="X1205" s="9"/>
      <c r="Y1205" s="9"/>
      <c r="Z1205" s="9"/>
      <c r="AA1205" s="9"/>
      <c r="AB1205" s="9"/>
      <c r="AC1205" s="2">
        <v>419.9370955184437</v>
      </c>
      <c r="AD1205" s="9"/>
      <c r="AE1205" s="9"/>
      <c r="AF1205" s="2">
        <v>190.54247406315989</v>
      </c>
      <c r="AG1205" s="9">
        <v>3.1279240731103979</v>
      </c>
      <c r="AH1205" s="9"/>
      <c r="AI1205" s="9"/>
      <c r="AJ1205" s="9"/>
      <c r="AK1205" s="9"/>
      <c r="AL1205" s="9"/>
      <c r="AM1205" s="15">
        <f>AG1205/AF1205</f>
        <v>1.6415888837853401E-2</v>
      </c>
      <c r="AN1205" s="9"/>
      <c r="AO1205" s="9"/>
      <c r="AP1205" s="9"/>
      <c r="AQ1205" s="2">
        <v>0</v>
      </c>
      <c r="AR1205" s="2"/>
      <c r="AS1205" s="2">
        <v>522.61448086361906</v>
      </c>
      <c r="AT1205" s="2"/>
      <c r="AU1205" s="2">
        <v>12.118061914859393</v>
      </c>
      <c r="AV1205" s="2">
        <v>33.961508340432324</v>
      </c>
      <c r="AW1205" s="2"/>
      <c r="AX1205" s="9"/>
      <c r="AY1205" s="2"/>
      <c r="AZ1205" s="2">
        <f>AC1205+AF1205+AW1205</f>
        <v>610.47956958160353</v>
      </c>
      <c r="BA1205" s="2"/>
      <c r="BB1205" s="9">
        <f>AW1205/AZ1205</f>
        <v>0</v>
      </c>
      <c r="BC1205" s="19"/>
      <c r="BD1205" s="2"/>
      <c r="BE1205" s="2"/>
      <c r="BF1205" s="19"/>
      <c r="BG1205" s="19"/>
      <c r="BH1205" s="19"/>
      <c r="BI1205" s="19"/>
      <c r="BJ1205" s="9">
        <f>AC1205/AZ1205</f>
        <v>0.68788067028393851</v>
      </c>
      <c r="BK1205" s="9">
        <f>AF1205/AZ1205</f>
        <v>0.3121193297160616</v>
      </c>
      <c r="BL1205" s="9">
        <f>AW1205/AZ1205</f>
        <v>0</v>
      </c>
      <c r="BM1205" s="2">
        <v>121.62307080743204</v>
      </c>
      <c r="BN1205" s="2">
        <v>0</v>
      </c>
      <c r="BO1205" s="2">
        <v>110.23649712391665</v>
      </c>
      <c r="BP1205" s="2">
        <v>6.9627158951419448</v>
      </c>
      <c r="BQ1205" s="2"/>
      <c r="BR1205" s="2"/>
      <c r="BS1205" s="2"/>
      <c r="BT1205" s="2"/>
      <c r="BU1205" s="2">
        <v>4.4238577883734607</v>
      </c>
      <c r="BV1205" s="2"/>
      <c r="BW1205" s="9"/>
      <c r="BX1205" s="2"/>
      <c r="BY1205" s="2"/>
      <c r="BZ1205" s="9"/>
      <c r="CA1205" s="2"/>
      <c r="CB1205" s="2"/>
      <c r="CC1205" s="2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</row>
    <row r="1206" spans="1:152" hidden="1" x14ac:dyDescent="0.45">
      <c r="A1206" t="s">
        <v>135</v>
      </c>
      <c r="C1206" s="1">
        <v>40673</v>
      </c>
      <c r="D1206" s="2"/>
      <c r="E1206" s="1"/>
      <c r="G1206">
        <v>123</v>
      </c>
      <c r="H1206" t="s">
        <v>105</v>
      </c>
      <c r="I1206" s="19">
        <v>8</v>
      </c>
      <c r="J1206">
        <v>750</v>
      </c>
      <c r="K1206" s="2">
        <f t="shared" si="17"/>
        <v>166.66666666666666</v>
      </c>
      <c r="L1206" s="2"/>
      <c r="M1206" s="9"/>
      <c r="N1206" s="9"/>
      <c r="O1206" s="9"/>
      <c r="P1206" s="9"/>
      <c r="Q1206" s="2"/>
      <c r="R1206" s="2"/>
      <c r="S1206" s="2"/>
      <c r="T1206" s="2"/>
      <c r="U1206" s="2"/>
      <c r="V1206" s="2"/>
      <c r="W1206" s="2"/>
      <c r="X1206" s="9"/>
      <c r="Y1206" s="9"/>
      <c r="Z1206" s="9"/>
      <c r="AA1206" s="9"/>
      <c r="AB1206" s="9"/>
      <c r="AD1206" s="9"/>
      <c r="AE1206" s="9"/>
      <c r="AF1206" s="2"/>
      <c r="AG1206" s="9"/>
      <c r="AH1206" s="9"/>
      <c r="AI1206" s="9"/>
      <c r="AJ1206" s="9"/>
      <c r="AK1206" s="9"/>
      <c r="AL1206" s="9"/>
      <c r="AM1206" s="15"/>
      <c r="AN1206" s="9"/>
      <c r="AO1206" s="9"/>
      <c r="AP1206" s="9"/>
      <c r="AQ1206" s="2"/>
      <c r="AR1206" s="2"/>
      <c r="AS1206" s="2"/>
      <c r="AT1206" s="2"/>
      <c r="AU1206" s="2"/>
      <c r="AV1206" s="2"/>
      <c r="AW1206" s="2"/>
      <c r="AX1206" s="9"/>
      <c r="AY1206" s="2"/>
      <c r="AZ1206" s="2"/>
      <c r="BA1206" s="2"/>
      <c r="BB1206" s="9"/>
      <c r="BC1206" s="19"/>
      <c r="BD1206" s="2"/>
      <c r="BE1206" s="2"/>
      <c r="BF1206" s="19"/>
      <c r="BG1206" s="19"/>
      <c r="BH1206" s="19"/>
      <c r="BI1206" s="19"/>
      <c r="BJ1206" s="19"/>
      <c r="BK1206" s="19"/>
      <c r="BL1206" s="19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>
        <v>22.481572481572481</v>
      </c>
      <c r="BW1206" s="9">
        <v>4.639344262295082</v>
      </c>
      <c r="BX1206" s="2"/>
      <c r="BY1206" s="2"/>
      <c r="BZ1206" s="9"/>
      <c r="CA1206" s="2"/>
      <c r="CB1206" s="2"/>
      <c r="CC1206" s="2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</row>
    <row r="1207" spans="1:152" hidden="1" x14ac:dyDescent="0.45">
      <c r="A1207" t="s">
        <v>135</v>
      </c>
      <c r="C1207" s="1">
        <v>40679</v>
      </c>
      <c r="D1207" s="2"/>
      <c r="E1207" s="1"/>
      <c r="G1207">
        <v>129</v>
      </c>
      <c r="H1207" t="s">
        <v>105</v>
      </c>
      <c r="I1207" s="19">
        <v>8</v>
      </c>
      <c r="J1207">
        <v>750</v>
      </c>
      <c r="K1207" s="2">
        <f t="shared" si="17"/>
        <v>166.66666666666666</v>
      </c>
      <c r="L1207" s="2"/>
      <c r="M1207" s="9"/>
      <c r="N1207" s="9"/>
      <c r="O1207" s="9"/>
      <c r="P1207" s="9"/>
      <c r="Q1207" s="2"/>
      <c r="R1207" s="2"/>
      <c r="S1207" s="2"/>
      <c r="T1207" s="2"/>
      <c r="U1207" s="2"/>
      <c r="V1207" s="2"/>
      <c r="W1207" s="2"/>
      <c r="X1207" s="9"/>
      <c r="Y1207" s="9"/>
      <c r="Z1207" s="9"/>
      <c r="AA1207" s="9"/>
      <c r="AB1207" s="9"/>
      <c r="AC1207" s="2"/>
      <c r="AD1207" s="9"/>
      <c r="AE1207" s="9"/>
      <c r="AF1207" s="2"/>
      <c r="AG1207" s="9"/>
      <c r="AH1207" s="9"/>
      <c r="AI1207" s="9"/>
      <c r="AJ1207" s="9"/>
      <c r="AK1207" s="9"/>
      <c r="AL1207" s="9"/>
      <c r="AM1207" s="15"/>
      <c r="AN1207" s="9"/>
      <c r="AO1207" s="9"/>
      <c r="AP1207" s="9"/>
      <c r="AQ1207" s="2"/>
      <c r="AR1207" s="2"/>
      <c r="AS1207" s="2"/>
      <c r="AT1207" s="2"/>
      <c r="AU1207" s="2"/>
      <c r="AV1207" s="2"/>
      <c r="AW1207" s="2"/>
      <c r="AX1207" s="9"/>
      <c r="AY1207" s="2"/>
      <c r="AZ1207" s="2"/>
      <c r="BA1207" s="2"/>
      <c r="BB1207" s="9"/>
      <c r="BC1207" s="19"/>
      <c r="BD1207" s="2"/>
      <c r="BE1207" s="2"/>
      <c r="BF1207" s="19"/>
      <c r="BG1207" s="19"/>
      <c r="BH1207" s="19"/>
      <c r="BI1207" s="19"/>
      <c r="BJ1207" s="19"/>
      <c r="BK1207" s="19"/>
      <c r="BL1207" s="19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>
        <v>40.54054054054054</v>
      </c>
      <c r="BW1207" s="9">
        <v>4.870748299319728</v>
      </c>
      <c r="BX1207" s="2"/>
      <c r="BY1207" s="2"/>
      <c r="BZ1207" s="9"/>
      <c r="CA1207" s="2"/>
      <c r="CB1207" s="2"/>
      <c r="CC1207" s="2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</row>
    <row r="1208" spans="1:152" hidden="1" x14ac:dyDescent="0.45">
      <c r="A1208" t="s">
        <v>135</v>
      </c>
      <c r="C1208" s="1">
        <v>40683</v>
      </c>
      <c r="D1208" s="2"/>
      <c r="E1208" s="1"/>
      <c r="G1208">
        <v>133</v>
      </c>
      <c r="H1208" t="s">
        <v>105</v>
      </c>
      <c r="I1208" s="19">
        <v>8</v>
      </c>
      <c r="J1208">
        <v>750</v>
      </c>
      <c r="K1208" s="2">
        <f t="shared" si="17"/>
        <v>166.66666666666666</v>
      </c>
      <c r="L1208" s="2"/>
      <c r="M1208" s="9"/>
      <c r="N1208" s="9"/>
      <c r="O1208" s="9"/>
      <c r="P1208" s="9"/>
      <c r="Q1208" s="2"/>
      <c r="R1208" s="2"/>
      <c r="S1208" s="2"/>
      <c r="T1208" s="2"/>
      <c r="U1208" s="2"/>
      <c r="V1208" s="2"/>
      <c r="W1208" s="2"/>
      <c r="X1208" s="9"/>
      <c r="Y1208" s="9"/>
      <c r="Z1208" s="9"/>
      <c r="AA1208" s="9"/>
      <c r="AB1208" s="9"/>
      <c r="AC1208" s="2">
        <v>540.31958659369889</v>
      </c>
      <c r="AD1208" s="9"/>
      <c r="AE1208" s="9"/>
      <c r="AF1208" s="2">
        <v>177.70671382597979</v>
      </c>
      <c r="AG1208" s="9">
        <v>2.7185859990995964</v>
      </c>
      <c r="AH1208" s="9"/>
      <c r="AI1208" s="9"/>
      <c r="AJ1208" s="9"/>
      <c r="AK1208" s="9"/>
      <c r="AL1208" s="9"/>
      <c r="AM1208" s="15">
        <f>AG1208/AF1208</f>
        <v>1.52981614513551E-2</v>
      </c>
      <c r="AN1208" s="9"/>
      <c r="AO1208" s="9"/>
      <c r="AP1208" s="9"/>
      <c r="AQ1208" s="2">
        <v>0</v>
      </c>
      <c r="AR1208" s="2"/>
      <c r="AS1208" s="2">
        <v>369.69610776962656</v>
      </c>
      <c r="AT1208" s="2"/>
      <c r="AU1208" s="2">
        <v>21.494754645106497</v>
      </c>
      <c r="AV1208" s="2">
        <v>423.46431154083257</v>
      </c>
      <c r="AW1208" s="2"/>
      <c r="AX1208" s="9"/>
      <c r="AY1208" s="2"/>
      <c r="AZ1208" s="2">
        <f>AC1208+AF1208+AW1208</f>
        <v>718.02630041967871</v>
      </c>
      <c r="BA1208" s="2"/>
      <c r="BB1208" s="9">
        <f>AW1208/AZ1208</f>
        <v>0</v>
      </c>
      <c r="BC1208" s="19"/>
      <c r="BD1208" s="2"/>
      <c r="BE1208" s="2"/>
      <c r="BF1208" s="19"/>
      <c r="BG1208" s="19"/>
      <c r="BH1208" s="19"/>
      <c r="BI1208" s="19"/>
      <c r="BJ1208" s="9">
        <f>AC1208/AZ1208</f>
        <v>0.75250667876356037</v>
      </c>
      <c r="BK1208" s="9">
        <f>AF1208/AZ1208</f>
        <v>0.24749332123643955</v>
      </c>
      <c r="BL1208" s="9">
        <f>AW1208/AZ1208</f>
        <v>0</v>
      </c>
      <c r="BM1208" s="2">
        <v>143.06157068887947</v>
      </c>
      <c r="BN1208" s="2">
        <v>0</v>
      </c>
      <c r="BO1208" s="2">
        <v>62.205271358802456</v>
      </c>
      <c r="BP1208" s="2">
        <v>71.620570840742118</v>
      </c>
      <c r="BQ1208" s="2"/>
      <c r="BR1208" s="2"/>
      <c r="BS1208" s="2"/>
      <c r="BT1208" s="2"/>
      <c r="BU1208" s="2">
        <v>9.235728489334889</v>
      </c>
      <c r="BV1208" s="2"/>
      <c r="BW1208" s="9"/>
      <c r="BX1208" s="2"/>
      <c r="BY1208" s="2"/>
      <c r="BZ1208" s="9"/>
      <c r="CA1208" s="2"/>
      <c r="CB1208" s="2"/>
      <c r="CC1208" s="2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</row>
    <row r="1209" spans="1:152" hidden="1" x14ac:dyDescent="0.45">
      <c r="A1209" t="s">
        <v>135</v>
      </c>
      <c r="C1209" s="1">
        <v>40686</v>
      </c>
      <c r="D1209" s="2">
        <v>9</v>
      </c>
      <c r="E1209" s="1" t="s">
        <v>196</v>
      </c>
      <c r="F1209" t="s">
        <v>15</v>
      </c>
      <c r="G1209">
        <v>136</v>
      </c>
      <c r="H1209" t="s">
        <v>105</v>
      </c>
      <c r="I1209" s="19">
        <v>8</v>
      </c>
      <c r="J1209">
        <v>750</v>
      </c>
      <c r="K1209" s="2">
        <f t="shared" si="17"/>
        <v>166.66666666666666</v>
      </c>
      <c r="L1209" s="2"/>
      <c r="M1209" s="9"/>
      <c r="N1209" s="9"/>
      <c r="O1209" s="9"/>
      <c r="P1209" s="9"/>
      <c r="Q1209" s="2"/>
      <c r="R1209" s="2"/>
      <c r="S1209" s="2"/>
      <c r="T1209" s="2"/>
      <c r="U1209" s="2"/>
      <c r="V1209" s="2">
        <v>136</v>
      </c>
      <c r="W1209" s="2"/>
      <c r="X1209" s="9"/>
      <c r="Y1209" s="9"/>
      <c r="Z1209" s="9"/>
      <c r="AA1209" s="9"/>
      <c r="AB1209" s="9"/>
      <c r="AC1209" s="2"/>
      <c r="AD1209" s="9"/>
      <c r="AE1209" s="9"/>
      <c r="AF1209" s="2"/>
      <c r="AG1209" s="9"/>
      <c r="AH1209" s="9"/>
      <c r="AI1209" s="9"/>
      <c r="AJ1209" s="9"/>
      <c r="AK1209" s="9"/>
      <c r="AL1209" s="9"/>
      <c r="AM1209" s="15"/>
      <c r="AN1209" s="9"/>
      <c r="AO1209" s="9"/>
      <c r="AP1209" s="9"/>
      <c r="AQ1209" s="2"/>
      <c r="AR1209" s="2"/>
      <c r="AS1209" s="2"/>
      <c r="AT1209" s="2"/>
      <c r="AU1209" s="2"/>
      <c r="AV1209" s="2"/>
      <c r="AW1209" s="2"/>
      <c r="AX1209" s="9"/>
      <c r="AY1209" s="2"/>
      <c r="AZ1209" s="2"/>
      <c r="BA1209" s="2"/>
      <c r="BB1209" s="9"/>
      <c r="BC1209" s="19"/>
      <c r="BD1209" s="2"/>
      <c r="BE1209" s="2"/>
      <c r="BF1209" s="19"/>
      <c r="BG1209" s="19"/>
      <c r="BH1209" s="19"/>
      <c r="BI1209" s="19"/>
      <c r="BJ1209" s="19"/>
      <c r="BK1209" s="19"/>
      <c r="BL1209" s="19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>
        <v>61.17936117936118</v>
      </c>
      <c r="BW1209" s="9">
        <v>5.4375</v>
      </c>
      <c r="BX1209" s="2"/>
      <c r="BY1209" s="2"/>
      <c r="BZ1209" s="9"/>
      <c r="CA1209" s="2"/>
      <c r="CB1209" s="2"/>
      <c r="CC1209" s="2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</row>
    <row r="1210" spans="1:152" hidden="1" x14ac:dyDescent="0.45">
      <c r="A1210" t="s">
        <v>135</v>
      </c>
      <c r="C1210" s="1">
        <v>40693</v>
      </c>
      <c r="D1210" s="2"/>
      <c r="E1210" s="1"/>
      <c r="G1210">
        <v>143</v>
      </c>
      <c r="H1210" t="s">
        <v>105</v>
      </c>
      <c r="I1210" s="19">
        <v>8</v>
      </c>
      <c r="J1210">
        <v>750</v>
      </c>
      <c r="K1210" s="2">
        <f t="shared" si="17"/>
        <v>166.66666666666666</v>
      </c>
      <c r="L1210" s="2"/>
      <c r="M1210" s="9"/>
      <c r="N1210" s="9"/>
      <c r="O1210" s="9"/>
      <c r="P1210" s="9"/>
      <c r="Q1210" s="2"/>
      <c r="R1210" s="2"/>
      <c r="S1210" s="2"/>
      <c r="T1210" s="2"/>
      <c r="U1210" s="2"/>
      <c r="V1210" s="2"/>
      <c r="W1210" s="2"/>
      <c r="X1210" s="9"/>
      <c r="Y1210" s="9"/>
      <c r="Z1210" s="9"/>
      <c r="AA1210" s="9"/>
      <c r="AB1210" s="9"/>
      <c r="AC1210" s="2"/>
      <c r="AD1210" s="9"/>
      <c r="AE1210" s="9"/>
      <c r="AF1210" s="2"/>
      <c r="AG1210" s="9"/>
      <c r="AH1210" s="9"/>
      <c r="AI1210" s="9"/>
      <c r="AJ1210" s="9"/>
      <c r="AK1210" s="9"/>
      <c r="AL1210" s="9"/>
      <c r="AM1210" s="15"/>
      <c r="AN1210" s="9"/>
      <c r="AO1210" s="9"/>
      <c r="AP1210" s="9"/>
      <c r="AQ1210" s="2"/>
      <c r="AR1210" s="2"/>
      <c r="AS1210" s="2"/>
      <c r="AT1210" s="2"/>
      <c r="AU1210" s="2"/>
      <c r="AV1210" s="2"/>
      <c r="AW1210" s="2"/>
      <c r="AX1210" s="9"/>
      <c r="AY1210" s="2"/>
      <c r="AZ1210" s="2"/>
      <c r="BA1210" s="2"/>
      <c r="BB1210" s="9"/>
      <c r="BC1210" s="19"/>
      <c r="BD1210" s="2"/>
      <c r="BE1210" s="2"/>
      <c r="BF1210" s="19"/>
      <c r="BG1210" s="19"/>
      <c r="BH1210" s="19"/>
      <c r="BI1210" s="19"/>
      <c r="BJ1210" s="19"/>
      <c r="BK1210" s="19"/>
      <c r="BL1210" s="19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>
        <v>76.781326781326783</v>
      </c>
      <c r="BW1210" s="9">
        <v>4.71259842519685</v>
      </c>
      <c r="BX1210" s="2"/>
      <c r="BY1210" s="2"/>
      <c r="BZ1210" s="9"/>
      <c r="CA1210" s="2"/>
      <c r="CB1210" s="2"/>
      <c r="CC1210" s="2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</row>
    <row r="1211" spans="1:152" hidden="1" x14ac:dyDescent="0.45">
      <c r="A1211" t="s">
        <v>135</v>
      </c>
      <c r="C1211" s="1">
        <v>40700</v>
      </c>
      <c r="D1211" s="2"/>
      <c r="E1211" s="1"/>
      <c r="G1211">
        <v>150</v>
      </c>
      <c r="H1211" t="s">
        <v>105</v>
      </c>
      <c r="I1211" s="19">
        <v>8</v>
      </c>
      <c r="J1211">
        <v>750</v>
      </c>
      <c r="K1211" s="2">
        <f t="shared" si="17"/>
        <v>166.66666666666666</v>
      </c>
      <c r="L1211" s="2"/>
      <c r="M1211" s="9"/>
      <c r="N1211" s="9"/>
      <c r="O1211" s="9"/>
      <c r="P1211" s="9"/>
      <c r="Q1211" s="2"/>
      <c r="R1211" s="2"/>
      <c r="S1211" s="2"/>
      <c r="T1211" s="2"/>
      <c r="U1211" s="2"/>
      <c r="V1211" s="2"/>
      <c r="W1211" s="2"/>
      <c r="X1211" s="9"/>
      <c r="Y1211" s="9"/>
      <c r="Z1211" s="9"/>
      <c r="AA1211" s="9"/>
      <c r="AB1211" s="9"/>
      <c r="AC1211" s="2"/>
      <c r="AD1211" s="9"/>
      <c r="AE1211" s="9"/>
      <c r="AF1211" s="2"/>
      <c r="AG1211" s="9"/>
      <c r="AH1211" s="9"/>
      <c r="AI1211" s="9"/>
      <c r="AJ1211" s="9"/>
      <c r="AK1211" s="9"/>
      <c r="AL1211" s="9"/>
      <c r="AM1211" s="15"/>
      <c r="AN1211" s="9"/>
      <c r="AO1211" s="9"/>
      <c r="AP1211" s="9"/>
      <c r="AQ1211" s="2"/>
      <c r="AR1211" s="2"/>
      <c r="AS1211" s="2"/>
      <c r="AT1211" s="2"/>
      <c r="AU1211" s="2"/>
      <c r="AV1211" s="2"/>
      <c r="AW1211" s="2"/>
      <c r="AX1211" s="9"/>
      <c r="AY1211" s="2"/>
      <c r="AZ1211" s="2"/>
      <c r="BA1211" s="2"/>
      <c r="BB1211" s="9"/>
      <c r="BC1211" s="19"/>
      <c r="BD1211" s="2"/>
      <c r="BE1211" s="2"/>
      <c r="BF1211" s="19"/>
      <c r="BG1211" s="19"/>
      <c r="BH1211" s="19"/>
      <c r="BI1211" s="19"/>
      <c r="BJ1211" s="19"/>
      <c r="BK1211" s="19"/>
      <c r="BL1211" s="19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>
        <v>84.275184275184273</v>
      </c>
      <c r="BW1211" s="9">
        <v>4.8442622950819674</v>
      </c>
      <c r="BX1211" s="2"/>
      <c r="BY1211" s="2"/>
      <c r="BZ1211" s="9"/>
      <c r="CA1211" s="2"/>
      <c r="CB1211" s="2"/>
      <c r="CC1211" s="2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</row>
    <row r="1212" spans="1:152" hidden="1" x14ac:dyDescent="0.45">
      <c r="A1212" t="s">
        <v>135</v>
      </c>
      <c r="C1212" s="1">
        <v>40708</v>
      </c>
      <c r="D1212" s="2"/>
      <c r="E1212" s="1"/>
      <c r="G1212">
        <v>158</v>
      </c>
      <c r="H1212" t="s">
        <v>105</v>
      </c>
      <c r="I1212" s="19">
        <v>8</v>
      </c>
      <c r="J1212">
        <v>750</v>
      </c>
      <c r="K1212" s="2">
        <f t="shared" si="17"/>
        <v>166.66666666666666</v>
      </c>
      <c r="L1212" s="2"/>
      <c r="M1212" s="9"/>
      <c r="N1212" s="9"/>
      <c r="O1212" s="9"/>
      <c r="P1212" s="9"/>
      <c r="Q1212" s="2"/>
      <c r="R1212" s="2"/>
      <c r="S1212" s="2"/>
      <c r="T1212" s="2"/>
      <c r="U1212" s="2"/>
      <c r="V1212" s="2"/>
      <c r="W1212" s="2"/>
      <c r="X1212" s="9"/>
      <c r="Y1212" s="9"/>
      <c r="Z1212" s="9"/>
      <c r="AA1212" s="9"/>
      <c r="AB1212" s="9"/>
      <c r="AC1212" s="2"/>
      <c r="AD1212" s="9"/>
      <c r="AE1212" s="9"/>
      <c r="AF1212" s="2"/>
      <c r="AG1212" s="9"/>
      <c r="AH1212" s="9"/>
      <c r="AI1212" s="9"/>
      <c r="AJ1212" s="9"/>
      <c r="AK1212" s="9"/>
      <c r="AL1212" s="9"/>
      <c r="AM1212" s="15"/>
      <c r="AN1212" s="9"/>
      <c r="AO1212" s="9"/>
      <c r="AP1212" s="9"/>
      <c r="AQ1212" s="2"/>
      <c r="AR1212" s="2"/>
      <c r="AS1212" s="2"/>
      <c r="AT1212" s="2"/>
      <c r="AU1212" s="2"/>
      <c r="AV1212" s="2"/>
      <c r="AW1212" s="2"/>
      <c r="AX1212" s="9"/>
      <c r="AY1212" s="2"/>
      <c r="AZ1212" s="2"/>
      <c r="BA1212" s="2"/>
      <c r="BB1212" s="9"/>
      <c r="BC1212" s="19"/>
      <c r="BD1212" s="2"/>
      <c r="BE1212" s="2"/>
      <c r="BF1212" s="19"/>
      <c r="BG1212" s="19"/>
      <c r="BH1212" s="19"/>
      <c r="BI1212" s="19"/>
      <c r="BJ1212" s="19"/>
      <c r="BK1212" s="19"/>
      <c r="BL1212" s="19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>
        <v>100</v>
      </c>
      <c r="BW1212" s="9">
        <v>4.90625</v>
      </c>
      <c r="BX1212" s="2"/>
      <c r="BY1212" s="2"/>
      <c r="BZ1212" s="9"/>
      <c r="CA1212" s="2"/>
      <c r="CB1212" s="2"/>
      <c r="CC1212" s="2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</row>
    <row r="1213" spans="1:152" hidden="1" x14ac:dyDescent="0.45">
      <c r="A1213" t="s">
        <v>135</v>
      </c>
      <c r="C1213" s="1">
        <v>40710</v>
      </c>
      <c r="D1213" s="2">
        <v>10</v>
      </c>
      <c r="E1213" s="1" t="s">
        <v>97</v>
      </c>
      <c r="F1213" t="s">
        <v>16</v>
      </c>
      <c r="G1213">
        <v>160</v>
      </c>
      <c r="H1213" t="s">
        <v>105</v>
      </c>
      <c r="I1213" s="19">
        <v>8</v>
      </c>
      <c r="J1213">
        <v>750</v>
      </c>
      <c r="K1213" s="2">
        <f t="shared" si="17"/>
        <v>166.66666666666666</v>
      </c>
      <c r="L1213" s="2"/>
      <c r="M1213" s="9"/>
      <c r="N1213" s="9"/>
      <c r="O1213" s="9"/>
      <c r="P1213" s="9"/>
      <c r="Q1213" s="2"/>
      <c r="R1213" s="2"/>
      <c r="S1213" s="2"/>
      <c r="T1213" s="2"/>
      <c r="U1213" s="2"/>
      <c r="V1213" s="2"/>
      <c r="W1213" s="2"/>
      <c r="X1213" s="9"/>
      <c r="Y1213" s="9"/>
      <c r="Z1213" s="9"/>
      <c r="AA1213" s="9"/>
      <c r="AB1213" s="9"/>
      <c r="AC1213" s="2"/>
      <c r="AD1213" s="9"/>
      <c r="AE1213" s="9"/>
      <c r="AF1213" s="2"/>
      <c r="AG1213" s="9"/>
      <c r="AH1213" s="9"/>
      <c r="AI1213" s="9"/>
      <c r="AJ1213" s="9"/>
      <c r="AK1213" s="9"/>
      <c r="AL1213" s="9"/>
      <c r="AM1213" s="15"/>
      <c r="AN1213" s="9"/>
      <c r="AO1213" s="9"/>
      <c r="AP1213" s="9"/>
      <c r="AQ1213" s="2"/>
      <c r="AR1213" s="2"/>
      <c r="AS1213" s="2"/>
      <c r="AT1213" s="2"/>
      <c r="AU1213" s="2"/>
      <c r="AV1213" s="2">
        <v>473.09928333333329</v>
      </c>
      <c r="AW1213" s="2"/>
      <c r="AX1213" s="9"/>
      <c r="AY1213" s="2"/>
      <c r="AZ1213" s="2"/>
      <c r="BA1213" s="2"/>
      <c r="BB1213" s="9"/>
      <c r="BC1213" s="19">
        <v>41.3</v>
      </c>
      <c r="BD1213" s="2">
        <v>195.39000401666664</v>
      </c>
      <c r="BE1213" s="2"/>
      <c r="BF1213" s="19">
        <v>8.6074891637298077</v>
      </c>
      <c r="BG1213" s="19"/>
      <c r="BH1213" s="19"/>
      <c r="BI1213" s="19"/>
      <c r="BJ1213" s="19"/>
      <c r="BK1213" s="19"/>
      <c r="BL1213" s="19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9"/>
      <c r="BX1213" s="2"/>
      <c r="BY1213" s="2"/>
      <c r="BZ1213" s="9"/>
      <c r="CA1213" s="2"/>
      <c r="CB1213" s="2"/>
      <c r="CC1213" s="2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</row>
    <row r="1214" spans="1:152" hidden="1" x14ac:dyDescent="0.45">
      <c r="A1214" t="s">
        <v>142</v>
      </c>
      <c r="C1214" s="1">
        <v>40550</v>
      </c>
      <c r="D1214" s="2">
        <v>1</v>
      </c>
      <c r="E1214" s="1" t="s">
        <v>198</v>
      </c>
      <c r="F1214" t="s">
        <v>10</v>
      </c>
      <c r="G1214">
        <v>0</v>
      </c>
      <c r="H1214" t="s">
        <v>106</v>
      </c>
      <c r="I1214" s="19">
        <v>8</v>
      </c>
      <c r="J1214">
        <v>750</v>
      </c>
      <c r="K1214" s="2">
        <f t="shared" si="17"/>
        <v>166.66666666666666</v>
      </c>
      <c r="L1214" s="2"/>
      <c r="M1214" s="9"/>
      <c r="N1214" s="9"/>
      <c r="O1214" s="9"/>
      <c r="P1214" s="9"/>
      <c r="Q1214" s="2"/>
      <c r="R1214" s="2"/>
      <c r="S1214" s="2"/>
      <c r="T1214" s="2"/>
      <c r="U1214" s="2"/>
      <c r="V1214" s="2"/>
      <c r="W1214" s="2"/>
      <c r="X1214" s="9"/>
      <c r="Y1214" s="9"/>
      <c r="Z1214" s="9"/>
      <c r="AA1214" s="9"/>
      <c r="AB1214" s="9"/>
      <c r="AC1214" s="2"/>
      <c r="AD1214" s="9"/>
      <c r="AE1214" s="9"/>
      <c r="AF1214" s="2"/>
      <c r="AG1214" s="9"/>
      <c r="AH1214" s="9"/>
      <c r="AI1214" s="9"/>
      <c r="AJ1214" s="9"/>
      <c r="AK1214" s="9"/>
      <c r="AL1214" s="9"/>
      <c r="AM1214" s="15"/>
      <c r="AN1214" s="9"/>
      <c r="AO1214" s="9"/>
      <c r="AP1214" s="9"/>
      <c r="AQ1214" s="2">
        <v>0</v>
      </c>
      <c r="AR1214" s="2"/>
      <c r="AS1214" s="2">
        <v>0</v>
      </c>
      <c r="AT1214" s="2"/>
      <c r="AU1214" s="2">
        <v>0</v>
      </c>
      <c r="AV1214" s="2">
        <v>0</v>
      </c>
      <c r="AW1214" s="2"/>
      <c r="AX1214" s="9"/>
      <c r="AY1214" s="2"/>
      <c r="AZ1214" s="2"/>
      <c r="BA1214" s="2"/>
      <c r="BB1214" s="9"/>
      <c r="BC1214" s="19"/>
      <c r="BD1214" s="2"/>
      <c r="BE1214" s="2"/>
      <c r="BF1214" s="19"/>
      <c r="BG1214" s="19"/>
      <c r="BH1214" s="19"/>
      <c r="BI1214" s="19"/>
      <c r="BJ1214" s="19"/>
      <c r="BK1214" s="19"/>
      <c r="BL1214" s="19"/>
      <c r="BM1214" s="2">
        <v>0</v>
      </c>
      <c r="BN1214" s="2">
        <v>0</v>
      </c>
      <c r="BO1214" s="2">
        <v>0</v>
      </c>
      <c r="BP1214" s="2">
        <v>0</v>
      </c>
      <c r="BQ1214" s="2"/>
      <c r="BR1214" s="2"/>
      <c r="BS1214" s="2"/>
      <c r="BT1214" s="2"/>
      <c r="BU1214" s="2">
        <v>0</v>
      </c>
      <c r="BV1214" s="2"/>
      <c r="BW1214" s="9"/>
      <c r="BX1214" s="2"/>
      <c r="BY1214" s="2"/>
      <c r="BZ1214" s="9"/>
      <c r="CA1214" s="2"/>
      <c r="CB1214" s="2"/>
      <c r="CC1214" s="2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</row>
    <row r="1215" spans="1:152" hidden="1" x14ac:dyDescent="0.45">
      <c r="A1215" t="s">
        <v>142</v>
      </c>
      <c r="C1215" s="1">
        <v>40574</v>
      </c>
      <c r="D1215" s="2"/>
      <c r="E1215" s="1"/>
      <c r="G1215">
        <v>24</v>
      </c>
      <c r="H1215" t="s">
        <v>106</v>
      </c>
      <c r="I1215" s="19">
        <v>8</v>
      </c>
      <c r="J1215">
        <v>750</v>
      </c>
      <c r="K1215" s="2">
        <f t="shared" si="17"/>
        <v>166.66666666666666</v>
      </c>
      <c r="L1215" s="2"/>
      <c r="M1215" s="9"/>
      <c r="N1215" s="19">
        <v>6.8</v>
      </c>
      <c r="O1215" s="19"/>
      <c r="P1215" s="19"/>
      <c r="Q1215" s="2"/>
      <c r="R1215" s="2"/>
      <c r="S1215" s="2"/>
      <c r="T1215" s="2"/>
      <c r="U1215" s="2"/>
      <c r="V1215" s="2"/>
      <c r="W1215" s="2"/>
      <c r="X1215" s="9"/>
      <c r="Y1215" s="9"/>
      <c r="Z1215" s="9"/>
      <c r="AA1215" s="9"/>
      <c r="AB1215" s="9"/>
      <c r="AC1215" s="2"/>
      <c r="AD1215" s="9"/>
      <c r="AE1215" s="9"/>
      <c r="AF1215" s="2"/>
      <c r="AG1215" s="9"/>
      <c r="AH1215" s="9"/>
      <c r="AI1215" s="9"/>
      <c r="AJ1215" s="9"/>
      <c r="AK1215" s="9"/>
      <c r="AL1215" s="9"/>
      <c r="AM1215" s="15"/>
      <c r="AN1215" s="9"/>
      <c r="AO1215" s="9"/>
      <c r="AP1215" s="9"/>
      <c r="AQ1215" s="2"/>
      <c r="AR1215" s="2"/>
      <c r="AS1215" s="2"/>
      <c r="AT1215" s="2"/>
      <c r="AU1215" s="2"/>
      <c r="AV1215" s="2"/>
      <c r="AW1215" s="2"/>
      <c r="AX1215" s="9"/>
      <c r="AY1215" s="2"/>
      <c r="AZ1215" s="2"/>
      <c r="BA1215" s="2"/>
      <c r="BB1215" s="9"/>
      <c r="BC1215" s="19"/>
      <c r="BD1215" s="2"/>
      <c r="BE1215" s="2"/>
      <c r="BF1215" s="19"/>
      <c r="BG1215" s="19"/>
      <c r="BH1215" s="19"/>
      <c r="BI1215" s="19"/>
      <c r="BJ1215" s="19"/>
      <c r="BK1215" s="19"/>
      <c r="BL1215" s="19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9"/>
      <c r="BX1215" s="2"/>
      <c r="BY1215" s="2"/>
      <c r="BZ1215" s="9"/>
      <c r="CA1215" s="2"/>
      <c r="CB1215" s="2"/>
      <c r="CC1215" s="2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</row>
    <row r="1216" spans="1:152" hidden="1" x14ac:dyDescent="0.45">
      <c r="A1216" t="s">
        <v>142</v>
      </c>
      <c r="C1216" s="1">
        <v>40577</v>
      </c>
      <c r="D1216" s="2">
        <v>4</v>
      </c>
      <c r="E1216" t="s">
        <v>199</v>
      </c>
      <c r="F1216" t="s">
        <v>12</v>
      </c>
      <c r="G1216">
        <v>27</v>
      </c>
      <c r="H1216" t="s">
        <v>106</v>
      </c>
      <c r="I1216" s="19">
        <v>8</v>
      </c>
      <c r="J1216">
        <v>750</v>
      </c>
      <c r="K1216" s="2">
        <f t="shared" si="17"/>
        <v>166.66666666666666</v>
      </c>
      <c r="L1216" s="2"/>
      <c r="M1216" s="9"/>
      <c r="N1216" s="9"/>
      <c r="O1216" s="9"/>
      <c r="P1216" s="9"/>
      <c r="Q1216" s="2"/>
      <c r="R1216" s="2">
        <v>27</v>
      </c>
      <c r="S1216" s="2"/>
      <c r="T1216" s="2"/>
      <c r="U1216" s="2"/>
      <c r="V1216" s="2"/>
      <c r="W1216" s="2"/>
      <c r="X1216" s="9"/>
      <c r="Y1216" s="9"/>
      <c r="Z1216" s="9"/>
      <c r="AA1216" s="9"/>
      <c r="AB1216" s="9"/>
      <c r="AC1216" s="2"/>
      <c r="AD1216" s="9"/>
      <c r="AE1216" s="9"/>
      <c r="AF1216" s="2"/>
      <c r="AG1216" s="9"/>
      <c r="AH1216" s="9"/>
      <c r="AI1216" s="9"/>
      <c r="AJ1216" s="9"/>
      <c r="AK1216" s="9"/>
      <c r="AL1216" s="9"/>
      <c r="AM1216" s="15"/>
      <c r="AN1216" s="9"/>
      <c r="AO1216" s="9"/>
      <c r="AP1216" s="9"/>
      <c r="AQ1216" s="2"/>
      <c r="AR1216" s="2"/>
      <c r="AS1216" s="2"/>
      <c r="AT1216" s="2"/>
      <c r="AU1216" s="2"/>
      <c r="AV1216" s="2"/>
      <c r="AW1216" s="2"/>
      <c r="AX1216" s="9"/>
      <c r="AY1216" s="2"/>
      <c r="AZ1216" s="2"/>
      <c r="BA1216" s="2"/>
      <c r="BB1216" s="9"/>
      <c r="BC1216" s="19"/>
      <c r="BD1216" s="2"/>
      <c r="BE1216" s="2"/>
      <c r="BF1216" s="19"/>
      <c r="BG1216" s="19"/>
      <c r="BH1216" s="19"/>
      <c r="BI1216" s="19"/>
      <c r="BJ1216" s="19"/>
      <c r="BK1216" s="19"/>
      <c r="BL1216" s="19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9"/>
      <c r="BX1216" s="2"/>
      <c r="BY1216" s="2"/>
      <c r="BZ1216" s="9"/>
      <c r="CA1216" s="2"/>
      <c r="CB1216" s="2"/>
      <c r="CC1216" s="2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</row>
    <row r="1217" spans="1:152" hidden="1" x14ac:dyDescent="0.45">
      <c r="A1217" t="s">
        <v>142</v>
      </c>
      <c r="C1217" s="1">
        <v>40585</v>
      </c>
      <c r="D1217" s="2"/>
      <c r="E1217" s="1"/>
      <c r="G1217">
        <v>35</v>
      </c>
      <c r="H1217" t="s">
        <v>106</v>
      </c>
      <c r="I1217" s="19">
        <v>8</v>
      </c>
      <c r="J1217">
        <v>750</v>
      </c>
      <c r="K1217" s="2">
        <f t="shared" si="17"/>
        <v>166.66666666666666</v>
      </c>
      <c r="L1217" s="2"/>
      <c r="M1217" s="9"/>
      <c r="N1217" s="19">
        <v>11.1</v>
      </c>
      <c r="O1217" s="19"/>
      <c r="P1217" s="19"/>
      <c r="Q1217" s="2"/>
      <c r="R1217" s="2"/>
      <c r="S1217" s="2"/>
      <c r="T1217" s="2"/>
      <c r="U1217" s="2"/>
      <c r="V1217" s="2"/>
      <c r="W1217" s="2"/>
      <c r="X1217" s="9"/>
      <c r="Y1217" s="9"/>
      <c r="Z1217" s="9"/>
      <c r="AA1217" s="9"/>
      <c r="AB1217" s="9"/>
      <c r="AC1217" s="2"/>
      <c r="AD1217" s="9"/>
      <c r="AE1217" s="9"/>
      <c r="AF1217" s="2"/>
      <c r="AG1217" s="9"/>
      <c r="AH1217" s="9"/>
      <c r="AI1217" s="9"/>
      <c r="AJ1217" s="9"/>
      <c r="AK1217" s="9"/>
      <c r="AL1217" s="9"/>
      <c r="AM1217" s="15"/>
      <c r="AN1217" s="9"/>
      <c r="AO1217" s="9"/>
      <c r="AP1217" s="9"/>
      <c r="AQ1217" s="2"/>
      <c r="AR1217" s="2"/>
      <c r="AS1217" s="2"/>
      <c r="AT1217" s="2"/>
      <c r="AU1217" s="2"/>
      <c r="AV1217" s="2"/>
      <c r="AW1217" s="2"/>
      <c r="AX1217" s="9"/>
      <c r="AY1217" s="2"/>
      <c r="AZ1217" s="2"/>
      <c r="BA1217" s="2"/>
      <c r="BB1217" s="9"/>
      <c r="BC1217" s="19"/>
      <c r="BD1217" s="2"/>
      <c r="BE1217" s="2"/>
      <c r="BF1217" s="19"/>
      <c r="BG1217" s="19"/>
      <c r="BH1217" s="19"/>
      <c r="BI1217" s="19"/>
      <c r="BJ1217" s="19"/>
      <c r="BK1217" s="19"/>
      <c r="BL1217" s="19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9"/>
      <c r="BX1217" s="2"/>
      <c r="BY1217" s="2"/>
      <c r="BZ1217" s="9"/>
      <c r="CA1217" s="2"/>
      <c r="CB1217" s="2"/>
      <c r="CC1217" s="2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</row>
    <row r="1218" spans="1:152" hidden="1" x14ac:dyDescent="0.45">
      <c r="A1218" t="s">
        <v>142</v>
      </c>
      <c r="C1218" s="1">
        <v>40588</v>
      </c>
      <c r="D1218" s="2"/>
      <c r="E1218" s="1"/>
      <c r="G1218">
        <v>38</v>
      </c>
      <c r="H1218" t="s">
        <v>106</v>
      </c>
      <c r="I1218" s="19">
        <v>8</v>
      </c>
      <c r="J1218">
        <v>750</v>
      </c>
      <c r="K1218" s="2">
        <f t="shared" si="17"/>
        <v>166.66666666666666</v>
      </c>
      <c r="L1218" s="2"/>
      <c r="M1218" s="9"/>
      <c r="N1218" s="19">
        <v>12.4</v>
      </c>
      <c r="O1218" s="19"/>
      <c r="P1218" s="19"/>
      <c r="Q1218" s="2"/>
      <c r="R1218" s="2"/>
      <c r="S1218" s="2"/>
      <c r="T1218" s="2"/>
      <c r="U1218" s="2"/>
      <c r="V1218" s="2"/>
      <c r="W1218" s="2"/>
      <c r="X1218" s="9"/>
      <c r="Y1218" s="9"/>
      <c r="Z1218" s="9"/>
      <c r="AA1218" s="9"/>
      <c r="AB1218" s="9"/>
      <c r="AC1218" s="2"/>
      <c r="AD1218" s="9"/>
      <c r="AE1218" s="9"/>
      <c r="AF1218" s="2"/>
      <c r="AG1218" s="9"/>
      <c r="AH1218" s="9"/>
      <c r="AI1218" s="9"/>
      <c r="AJ1218" s="9"/>
      <c r="AK1218" s="9"/>
      <c r="AL1218" s="9"/>
      <c r="AM1218" s="15"/>
      <c r="AN1218" s="9"/>
      <c r="AO1218" s="9"/>
      <c r="AP1218" s="9"/>
      <c r="AQ1218" s="2"/>
      <c r="AR1218" s="2"/>
      <c r="AS1218" s="2"/>
      <c r="AT1218" s="2"/>
      <c r="AU1218" s="2"/>
      <c r="AV1218" s="2"/>
      <c r="AW1218" s="2"/>
      <c r="AX1218" s="9"/>
      <c r="AY1218" s="2"/>
      <c r="AZ1218" s="2"/>
      <c r="BA1218" s="2"/>
      <c r="BB1218" s="9"/>
      <c r="BC1218" s="19"/>
      <c r="BD1218" s="2"/>
      <c r="BE1218" s="2"/>
      <c r="BF1218" s="19"/>
      <c r="BG1218" s="19"/>
      <c r="BH1218" s="19"/>
      <c r="BI1218" s="19"/>
      <c r="BJ1218" s="19"/>
      <c r="BK1218" s="19"/>
      <c r="BL1218" s="19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9"/>
      <c r="BX1218" s="2"/>
      <c r="BY1218" s="2"/>
      <c r="BZ1218" s="9"/>
      <c r="CA1218" s="2"/>
      <c r="CB1218" s="2"/>
      <c r="CC1218" s="2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</row>
    <row r="1219" spans="1:152" hidden="1" x14ac:dyDescent="0.45">
      <c r="A1219" t="s">
        <v>142</v>
      </c>
      <c r="C1219" s="1">
        <v>40590</v>
      </c>
      <c r="D1219" s="2"/>
      <c r="E1219" s="1"/>
      <c r="G1219">
        <v>40</v>
      </c>
      <c r="H1219" t="s">
        <v>106</v>
      </c>
      <c r="I1219" s="19">
        <v>8</v>
      </c>
      <c r="J1219">
        <v>750</v>
      </c>
      <c r="K1219" s="2">
        <f t="shared" si="17"/>
        <v>166.66666666666666</v>
      </c>
      <c r="L1219" s="2"/>
      <c r="M1219" s="9"/>
      <c r="N1219" s="9"/>
      <c r="O1219" s="9"/>
      <c r="P1219" s="9"/>
      <c r="Q1219" s="2"/>
      <c r="R1219" s="2"/>
      <c r="S1219" s="2"/>
      <c r="T1219" s="2"/>
      <c r="U1219" s="2"/>
      <c r="V1219" s="2"/>
      <c r="W1219" s="2"/>
      <c r="X1219" s="9"/>
      <c r="Y1219" s="9"/>
      <c r="Z1219" s="9"/>
      <c r="AA1219" s="9"/>
      <c r="AB1219" s="9"/>
      <c r="AC1219" s="2">
        <v>67.148292396776483</v>
      </c>
      <c r="AD1219" s="9"/>
      <c r="AE1219" s="9"/>
      <c r="AF1219" s="2">
        <v>71.845204119324066</v>
      </c>
      <c r="AG1219" s="9">
        <v>0.94238697388069304</v>
      </c>
      <c r="AH1219" s="9"/>
      <c r="AI1219" s="9"/>
      <c r="AJ1219" s="9"/>
      <c r="AK1219" s="9"/>
      <c r="AL1219" s="9"/>
      <c r="AM1219" s="15">
        <f>AG1219/AF1219</f>
        <v>1.3116908573542783E-2</v>
      </c>
      <c r="AN1219" s="9"/>
      <c r="AO1219" s="9"/>
      <c r="AP1219" s="9"/>
      <c r="AQ1219" s="2">
        <v>5.8980027502812717</v>
      </c>
      <c r="AR1219" s="2"/>
      <c r="AS1219" s="2">
        <v>0</v>
      </c>
      <c r="AT1219" s="2"/>
      <c r="AU1219" s="2">
        <v>0</v>
      </c>
      <c r="AV1219" s="2">
        <v>0</v>
      </c>
      <c r="AW1219" s="2"/>
      <c r="AX1219" s="9"/>
      <c r="AY1219" s="2"/>
      <c r="AZ1219" s="2">
        <f>AC1219+AF1219+AW1219</f>
        <v>138.99349651610055</v>
      </c>
      <c r="BA1219" s="2"/>
      <c r="BB1219" s="9">
        <f>AW1219/AZ1219</f>
        <v>0</v>
      </c>
      <c r="BC1219" s="19"/>
      <c r="BD1219" s="2"/>
      <c r="BE1219" s="2"/>
      <c r="BF1219" s="19"/>
      <c r="BG1219" s="19"/>
      <c r="BH1219" s="19"/>
      <c r="BI1219" s="19"/>
      <c r="BJ1219" s="9">
        <f>AC1219/AZ1219</f>
        <v>0.48310384356003483</v>
      </c>
      <c r="BK1219" s="9">
        <f>AF1219/AZ1219</f>
        <v>0.51689615643996523</v>
      </c>
      <c r="BL1219" s="9">
        <f>AW1219/AZ1219</f>
        <v>0</v>
      </c>
      <c r="BM1219" s="2">
        <v>118.39674589230393</v>
      </c>
      <c r="BN1219" s="2">
        <v>118.39674589230393</v>
      </c>
      <c r="BO1219" s="2">
        <v>0</v>
      </c>
      <c r="BP1219" s="2">
        <v>0</v>
      </c>
      <c r="BQ1219" s="2"/>
      <c r="BR1219" s="2"/>
      <c r="BS1219" s="2"/>
      <c r="BT1219" s="2"/>
      <c r="BU1219" s="2">
        <v>0</v>
      </c>
      <c r="BV1219" s="2"/>
      <c r="BW1219" s="9"/>
      <c r="BX1219" s="2"/>
      <c r="BY1219" s="2"/>
      <c r="BZ1219" s="9"/>
      <c r="CA1219" s="2"/>
      <c r="CB1219" s="2"/>
      <c r="CC1219" s="2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</row>
    <row r="1220" spans="1:152" hidden="1" x14ac:dyDescent="0.45">
      <c r="A1220" t="s">
        <v>142</v>
      </c>
      <c r="C1220" s="1">
        <v>40604</v>
      </c>
      <c r="D1220" s="2">
        <v>5</v>
      </c>
      <c r="E1220" t="s">
        <v>195</v>
      </c>
      <c r="F1220" t="s">
        <v>13</v>
      </c>
      <c r="G1220">
        <v>54</v>
      </c>
      <c r="H1220" t="s">
        <v>106</v>
      </c>
      <c r="I1220" s="19">
        <v>8</v>
      </c>
      <c r="J1220">
        <v>750</v>
      </c>
      <c r="K1220" s="2">
        <f t="shared" si="17"/>
        <v>166.66666666666666</v>
      </c>
      <c r="L1220" s="2"/>
      <c r="M1220" s="9"/>
      <c r="N1220" s="9"/>
      <c r="O1220" s="9"/>
      <c r="P1220" s="9"/>
      <c r="Q1220" s="2"/>
      <c r="R1220" s="2"/>
      <c r="S1220" s="2">
        <v>54</v>
      </c>
      <c r="T1220" s="2"/>
      <c r="U1220" s="2"/>
      <c r="V1220" s="2"/>
      <c r="W1220" s="2"/>
      <c r="X1220" s="9"/>
      <c r="Y1220" s="9"/>
      <c r="Z1220" s="9"/>
      <c r="AA1220" s="9"/>
      <c r="AB1220" s="9"/>
      <c r="AC1220" s="2">
        <v>188.69341185867762</v>
      </c>
      <c r="AD1220" s="9"/>
      <c r="AE1220" s="9"/>
      <c r="AF1220" s="2">
        <v>139.28090719926735</v>
      </c>
      <c r="AG1220" s="9">
        <v>2.495510624197915</v>
      </c>
      <c r="AH1220" s="9"/>
      <c r="AI1220" s="9"/>
      <c r="AJ1220" s="9"/>
      <c r="AK1220" s="9"/>
      <c r="AL1220" s="9"/>
      <c r="AM1220" s="15">
        <f>AG1220/AF1220</f>
        <v>1.7917104895271978E-2</v>
      </c>
      <c r="AN1220" s="9"/>
      <c r="AO1220" s="9"/>
      <c r="AP1220" s="9"/>
      <c r="AQ1220" s="2">
        <v>29.594714549809332</v>
      </c>
      <c r="AR1220" s="2"/>
      <c r="AS1220" s="2">
        <v>0.78702990513375659</v>
      </c>
      <c r="AT1220" s="2"/>
      <c r="AU1220" s="2">
        <v>0</v>
      </c>
      <c r="AV1220" s="2">
        <v>0</v>
      </c>
      <c r="AW1220" s="2"/>
      <c r="AX1220" s="9"/>
      <c r="AY1220" s="2"/>
      <c r="AZ1220" s="2">
        <f>AC1220+AF1220+AW1220</f>
        <v>327.97431905794497</v>
      </c>
      <c r="BA1220" s="2"/>
      <c r="BB1220" s="9">
        <f>AW1220/AZ1220</f>
        <v>0</v>
      </c>
      <c r="BC1220" s="19"/>
      <c r="BD1220" s="2"/>
      <c r="BE1220" s="2"/>
      <c r="BF1220" s="19"/>
      <c r="BG1220" s="19"/>
      <c r="BH1220" s="19"/>
      <c r="BI1220" s="19"/>
      <c r="BJ1220" s="9">
        <f>AC1220/AZ1220</f>
        <v>0.57532983802106819</v>
      </c>
      <c r="BK1220" s="9">
        <f>AF1220/AZ1220</f>
        <v>0.42467016197893181</v>
      </c>
      <c r="BL1220" s="9">
        <f>AW1220/AZ1220</f>
        <v>0</v>
      </c>
      <c r="BM1220" s="2">
        <v>315.31926639574976</v>
      </c>
      <c r="BN1220" s="2">
        <v>312.90158230472821</v>
      </c>
      <c r="BO1220" s="2">
        <v>2.4176840910215511</v>
      </c>
      <c r="BP1220" s="2">
        <v>0</v>
      </c>
      <c r="BQ1220" s="2"/>
      <c r="BR1220" s="2"/>
      <c r="BS1220" s="2"/>
      <c r="BT1220" s="2"/>
      <c r="BU1220" s="2">
        <v>0</v>
      </c>
      <c r="BV1220" s="2"/>
      <c r="BW1220" s="9"/>
      <c r="BX1220" s="2"/>
      <c r="BY1220" s="2"/>
      <c r="BZ1220" s="9"/>
      <c r="CA1220" s="2"/>
      <c r="CB1220" s="2"/>
      <c r="CC1220" s="2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</row>
    <row r="1221" spans="1:152" hidden="1" x14ac:dyDescent="0.45">
      <c r="A1221" t="s">
        <v>142</v>
      </c>
      <c r="C1221" s="1">
        <v>40610</v>
      </c>
      <c r="D1221" s="2"/>
      <c r="E1221" s="1"/>
      <c r="G1221">
        <v>60</v>
      </c>
      <c r="H1221" t="s">
        <v>106</v>
      </c>
      <c r="I1221" s="19">
        <v>8</v>
      </c>
      <c r="J1221">
        <v>750</v>
      </c>
      <c r="K1221" s="2">
        <f t="shared" si="17"/>
        <v>166.66666666666666</v>
      </c>
      <c r="L1221" s="2"/>
      <c r="M1221" s="9"/>
      <c r="N1221" s="19">
        <v>18.45</v>
      </c>
      <c r="O1221" s="19"/>
      <c r="P1221" s="19"/>
      <c r="Q1221" s="2"/>
      <c r="R1221" s="2"/>
      <c r="S1221" s="2"/>
      <c r="T1221" s="2"/>
      <c r="U1221" s="2"/>
      <c r="V1221" s="2"/>
      <c r="W1221" s="2"/>
      <c r="X1221" s="9"/>
      <c r="Y1221" s="9"/>
      <c r="Z1221" s="9"/>
      <c r="AA1221" s="9"/>
      <c r="AB1221" s="9"/>
      <c r="AD1221" s="9"/>
      <c r="AE1221" s="9"/>
      <c r="AF1221" s="2"/>
      <c r="AG1221" s="9"/>
      <c r="AH1221" s="9"/>
      <c r="AI1221" s="9"/>
      <c r="AJ1221" s="9"/>
      <c r="AK1221" s="9"/>
      <c r="AL1221" s="9"/>
      <c r="AM1221" s="15"/>
      <c r="AN1221" s="9"/>
      <c r="AO1221" s="9"/>
      <c r="AP1221" s="9"/>
      <c r="AQ1221" s="2"/>
      <c r="AR1221" s="2"/>
      <c r="AS1221" s="2"/>
      <c r="AT1221" s="2"/>
      <c r="AU1221" s="2"/>
      <c r="AV1221" s="2"/>
      <c r="AW1221" s="2"/>
      <c r="AX1221" s="9"/>
      <c r="AY1221" s="2"/>
      <c r="AZ1221" s="2"/>
      <c r="BA1221" s="2"/>
      <c r="BB1221" s="9"/>
      <c r="BC1221" s="19"/>
      <c r="BD1221" s="2"/>
      <c r="BE1221" s="2"/>
      <c r="BF1221" s="19"/>
      <c r="BG1221" s="19"/>
      <c r="BH1221" s="19"/>
      <c r="BI1221" s="19"/>
      <c r="BJ1221" s="19"/>
      <c r="BK1221" s="19"/>
      <c r="BL1221" s="19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9"/>
      <c r="BX1221" s="2"/>
      <c r="BY1221" s="2"/>
      <c r="BZ1221" s="9"/>
      <c r="CA1221" s="2"/>
      <c r="CB1221" s="2"/>
      <c r="CC1221" s="2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</row>
    <row r="1222" spans="1:152" hidden="1" x14ac:dyDescent="0.45">
      <c r="A1222" t="s">
        <v>142</v>
      </c>
      <c r="C1222" s="1">
        <v>40617</v>
      </c>
      <c r="D1222" s="2"/>
      <c r="E1222" s="1"/>
      <c r="G1222">
        <v>67</v>
      </c>
      <c r="H1222" t="s">
        <v>106</v>
      </c>
      <c r="I1222" s="19">
        <v>8</v>
      </c>
      <c r="J1222">
        <v>750</v>
      </c>
      <c r="K1222" s="2">
        <f t="shared" si="17"/>
        <v>166.66666666666666</v>
      </c>
      <c r="L1222" s="2"/>
      <c r="M1222" s="9"/>
      <c r="N1222" s="9"/>
      <c r="O1222" s="9"/>
      <c r="P1222" s="9"/>
      <c r="Q1222" s="2"/>
      <c r="R1222" s="2"/>
      <c r="S1222" s="2"/>
      <c r="T1222" s="2"/>
      <c r="U1222" s="2"/>
      <c r="V1222" s="2"/>
      <c r="W1222" s="2"/>
      <c r="X1222" s="9"/>
      <c r="Y1222" s="9"/>
      <c r="Z1222" s="9"/>
      <c r="AA1222" s="9"/>
      <c r="AB1222" s="9"/>
      <c r="AC1222" s="2">
        <v>401.36750447300318</v>
      </c>
      <c r="AD1222" s="9"/>
      <c r="AE1222" s="9"/>
      <c r="AF1222" s="2">
        <v>269.78443855564535</v>
      </c>
      <c r="AG1222" s="9">
        <v>2.5999601934764049</v>
      </c>
      <c r="AH1222" s="9"/>
      <c r="AI1222" s="9"/>
      <c r="AJ1222" s="9"/>
      <c r="AK1222" s="9"/>
      <c r="AL1222" s="9"/>
      <c r="AM1222" s="15">
        <f>AG1222/AF1222</f>
        <v>9.6371762856149353E-3</v>
      </c>
      <c r="AN1222" s="9"/>
      <c r="AO1222" s="9"/>
      <c r="AP1222" s="9"/>
      <c r="AQ1222" s="2">
        <v>57.509511434158654</v>
      </c>
      <c r="AR1222" s="2"/>
      <c r="AS1222" s="2">
        <v>100.86903449138151</v>
      </c>
      <c r="AT1222" s="2"/>
      <c r="AU1222" s="2">
        <v>0</v>
      </c>
      <c r="AV1222" s="2">
        <v>0</v>
      </c>
      <c r="AW1222" s="2"/>
      <c r="AX1222" s="9"/>
      <c r="AY1222" s="2"/>
      <c r="AZ1222" s="2">
        <f>AC1222+AF1222+AW1222</f>
        <v>671.15194302864847</v>
      </c>
      <c r="BA1222" s="2"/>
      <c r="BB1222" s="9">
        <f>AW1222/AZ1222</f>
        <v>0</v>
      </c>
      <c r="BC1222" s="19"/>
      <c r="BD1222" s="2"/>
      <c r="BE1222" s="2"/>
      <c r="BF1222" s="19"/>
      <c r="BG1222" s="19"/>
      <c r="BH1222" s="19"/>
      <c r="BI1222" s="19"/>
      <c r="BJ1222" s="9">
        <f>AC1222/AZ1222</f>
        <v>0.59802777693198239</v>
      </c>
      <c r="BK1222" s="9">
        <f>AF1222/AZ1222</f>
        <v>0.40197222306801766</v>
      </c>
      <c r="BL1222" s="9">
        <f>AW1222/AZ1222</f>
        <v>0</v>
      </c>
      <c r="BM1222" s="2">
        <v>369.48085178771237</v>
      </c>
      <c r="BN1222" s="2">
        <v>252.37688100268696</v>
      </c>
      <c r="BO1222" s="2">
        <v>117.10397078502544</v>
      </c>
      <c r="BP1222" s="2">
        <v>0</v>
      </c>
      <c r="BQ1222" s="2"/>
      <c r="BR1222" s="2"/>
      <c r="BS1222" s="2"/>
      <c r="BT1222" s="2"/>
      <c r="BU1222" s="2">
        <v>0</v>
      </c>
      <c r="BV1222" s="2"/>
      <c r="BW1222" s="9"/>
      <c r="BX1222" s="2"/>
      <c r="BY1222" s="2"/>
      <c r="BZ1222" s="9"/>
      <c r="CA1222" s="2"/>
      <c r="CB1222" s="2"/>
      <c r="CC1222" s="2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</row>
    <row r="1223" spans="1:152" hidden="1" x14ac:dyDescent="0.45">
      <c r="A1223" t="s">
        <v>142</v>
      </c>
      <c r="C1223" s="1">
        <v>40623</v>
      </c>
      <c r="D1223" s="2"/>
      <c r="E1223" s="1"/>
      <c r="G1223">
        <v>73</v>
      </c>
      <c r="H1223" t="s">
        <v>106</v>
      </c>
      <c r="I1223" s="19">
        <v>8</v>
      </c>
      <c r="J1223">
        <v>750</v>
      </c>
      <c r="K1223" s="2">
        <f t="shared" si="17"/>
        <v>166.66666666666666</v>
      </c>
      <c r="L1223" s="2"/>
      <c r="M1223" s="9"/>
      <c r="N1223" s="19">
        <v>21.65</v>
      </c>
      <c r="O1223" s="19"/>
      <c r="P1223" s="19"/>
      <c r="Q1223" s="2"/>
      <c r="R1223" s="2"/>
      <c r="S1223" s="2"/>
      <c r="T1223" s="2"/>
      <c r="U1223" s="2"/>
      <c r="V1223" s="2"/>
      <c r="W1223" s="2"/>
      <c r="X1223" s="9"/>
      <c r="Y1223" s="9"/>
      <c r="Z1223" s="9"/>
      <c r="AA1223" s="9"/>
      <c r="AB1223" s="9"/>
      <c r="AD1223" s="9"/>
      <c r="AE1223" s="9"/>
      <c r="AF1223" s="2"/>
      <c r="AG1223" s="9"/>
      <c r="AH1223" s="9"/>
      <c r="AI1223" s="9"/>
      <c r="AJ1223" s="9"/>
      <c r="AK1223" s="9"/>
      <c r="AL1223" s="9"/>
      <c r="AM1223" s="15"/>
      <c r="AN1223" s="9"/>
      <c r="AO1223" s="9"/>
      <c r="AP1223" s="9"/>
      <c r="AQ1223" s="2"/>
      <c r="AR1223" s="2"/>
      <c r="AS1223" s="2"/>
      <c r="AT1223" s="2"/>
      <c r="AU1223" s="2"/>
      <c r="AV1223" s="2"/>
      <c r="AW1223" s="2"/>
      <c r="AX1223" s="9"/>
      <c r="AY1223" s="2"/>
      <c r="AZ1223" s="2"/>
      <c r="BA1223" s="2"/>
      <c r="BB1223" s="9"/>
      <c r="BC1223" s="19"/>
      <c r="BD1223" s="2"/>
      <c r="BE1223" s="2"/>
      <c r="BF1223" s="19"/>
      <c r="BG1223" s="19"/>
      <c r="BH1223" s="19"/>
      <c r="BI1223" s="19"/>
      <c r="BJ1223" s="19"/>
      <c r="BK1223" s="19"/>
      <c r="BL1223" s="19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9"/>
      <c r="BX1223" s="2"/>
      <c r="BY1223" s="2"/>
      <c r="BZ1223" s="9"/>
      <c r="CA1223" s="2"/>
      <c r="CB1223" s="2"/>
      <c r="CC1223" s="2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</row>
    <row r="1224" spans="1:152" hidden="1" x14ac:dyDescent="0.45">
      <c r="A1224" t="s">
        <v>142</v>
      </c>
      <c r="C1224" s="1">
        <v>40638</v>
      </c>
      <c r="D1224" s="2">
        <v>6</v>
      </c>
      <c r="E1224" s="1" t="s">
        <v>229</v>
      </c>
      <c r="F1224" t="s">
        <v>78</v>
      </c>
      <c r="G1224">
        <v>88</v>
      </c>
      <c r="H1224" t="s">
        <v>106</v>
      </c>
      <c r="I1224" s="19">
        <v>8</v>
      </c>
      <c r="J1224">
        <v>750</v>
      </c>
      <c r="K1224" s="2">
        <f t="shared" si="17"/>
        <v>166.66666666666666</v>
      </c>
      <c r="L1224" s="2"/>
      <c r="M1224" s="9"/>
      <c r="N1224" s="9"/>
      <c r="O1224" s="9"/>
      <c r="P1224" s="9"/>
      <c r="Q1224" s="2"/>
      <c r="R1224" s="2"/>
      <c r="S1224" s="2"/>
      <c r="T1224" s="2"/>
      <c r="U1224" s="2"/>
      <c r="V1224" s="2"/>
      <c r="W1224" s="2"/>
      <c r="X1224" s="9"/>
      <c r="Y1224" s="9"/>
      <c r="Z1224" s="9"/>
      <c r="AA1224" s="9"/>
      <c r="AB1224" s="9"/>
      <c r="AC1224" s="2">
        <v>374.05050740628087</v>
      </c>
      <c r="AD1224" s="9"/>
      <c r="AE1224" s="9"/>
      <c r="AF1224" s="2">
        <v>178.04051770384359</v>
      </c>
      <c r="AG1224" s="9">
        <v>2.6995178555659707</v>
      </c>
      <c r="AH1224" s="9"/>
      <c r="AI1224" s="9"/>
      <c r="AJ1224" s="9"/>
      <c r="AK1224" s="9"/>
      <c r="AL1224" s="9"/>
      <c r="AM1224" s="15">
        <f>AG1224/AF1224</f>
        <v>1.5162379274005518E-2</v>
      </c>
      <c r="AN1224" s="9"/>
      <c r="AO1224" s="9"/>
      <c r="AP1224" s="9"/>
      <c r="AQ1224" s="2">
        <v>1.2404072150860248</v>
      </c>
      <c r="AR1224" s="2"/>
      <c r="AS1224" s="2">
        <v>304.73866888924454</v>
      </c>
      <c r="AT1224" s="2"/>
      <c r="AU1224" s="2">
        <v>0</v>
      </c>
      <c r="AV1224" s="2">
        <v>0</v>
      </c>
      <c r="AW1224" s="2"/>
      <c r="AX1224" s="9"/>
      <c r="AY1224" s="2"/>
      <c r="AZ1224" s="2">
        <f>AC1224+AF1224+AW1224</f>
        <v>552.09102511012452</v>
      </c>
      <c r="BA1224" s="2"/>
      <c r="BB1224" s="9">
        <f>AW1224/AZ1224</f>
        <v>0</v>
      </c>
      <c r="BC1224" s="19"/>
      <c r="BD1224" s="2"/>
      <c r="BE1224" s="2"/>
      <c r="BF1224" s="19"/>
      <c r="BG1224" s="19"/>
      <c r="BH1224" s="19"/>
      <c r="BI1224" s="19"/>
      <c r="BJ1224" s="9">
        <f>AC1224/AZ1224</f>
        <v>0.67751600803811241</v>
      </c>
      <c r="BK1224" s="9">
        <f>AF1224/AZ1224</f>
        <v>0.32248399196188743</v>
      </c>
      <c r="BL1224" s="9">
        <f>AW1224/AZ1224</f>
        <v>0</v>
      </c>
      <c r="BM1224" s="2">
        <v>136.88397312481413</v>
      </c>
      <c r="BN1224" s="2">
        <v>6.9569427058603388</v>
      </c>
      <c r="BO1224" s="2">
        <v>129.92703041895379</v>
      </c>
      <c r="BP1224" s="2">
        <v>0</v>
      </c>
      <c r="BQ1224" s="2"/>
      <c r="BR1224" s="2"/>
      <c r="BS1224" s="2"/>
      <c r="BT1224" s="2"/>
      <c r="BU1224" s="2">
        <v>0</v>
      </c>
      <c r="BV1224" s="2"/>
      <c r="BW1224" s="9"/>
      <c r="BX1224" s="2"/>
      <c r="BY1224" s="2"/>
      <c r="BZ1224" s="9"/>
      <c r="CA1224" s="2"/>
      <c r="CB1224" s="2"/>
      <c r="CC1224" s="2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</row>
    <row r="1225" spans="1:152" hidden="1" x14ac:dyDescent="0.45">
      <c r="A1225" t="s">
        <v>142</v>
      </c>
      <c r="C1225" s="1">
        <v>40641</v>
      </c>
      <c r="D1225" s="2"/>
      <c r="E1225" s="1"/>
      <c r="G1225">
        <v>91</v>
      </c>
      <c r="H1225" t="s">
        <v>106</v>
      </c>
      <c r="I1225" s="19">
        <v>8</v>
      </c>
      <c r="J1225">
        <v>750</v>
      </c>
      <c r="K1225" s="2">
        <f t="shared" si="17"/>
        <v>166.66666666666666</v>
      </c>
      <c r="L1225" s="2"/>
      <c r="M1225" s="9"/>
      <c r="N1225" s="19">
        <v>22.7</v>
      </c>
      <c r="O1225" s="19"/>
      <c r="P1225" s="19"/>
      <c r="Q1225" s="2"/>
      <c r="R1225" s="2"/>
      <c r="S1225" s="2"/>
      <c r="T1225" s="2"/>
      <c r="U1225" s="2"/>
      <c r="V1225" s="2"/>
      <c r="W1225" s="2"/>
      <c r="X1225" s="9"/>
      <c r="Y1225" s="9"/>
      <c r="Z1225" s="9"/>
      <c r="AA1225" s="9"/>
      <c r="AB1225" s="9"/>
      <c r="AD1225" s="9"/>
      <c r="AE1225" s="9"/>
      <c r="AF1225" s="2"/>
      <c r="AG1225" s="9"/>
      <c r="AH1225" s="9"/>
      <c r="AI1225" s="9"/>
      <c r="AJ1225" s="9"/>
      <c r="AK1225" s="9"/>
      <c r="AL1225" s="9"/>
      <c r="AM1225" s="15"/>
      <c r="AN1225" s="9"/>
      <c r="AO1225" s="9"/>
      <c r="AP1225" s="9"/>
      <c r="AQ1225" s="2"/>
      <c r="AR1225" s="2"/>
      <c r="AS1225" s="2"/>
      <c r="AT1225" s="2"/>
      <c r="AU1225" s="2"/>
      <c r="AV1225" s="2"/>
      <c r="AW1225" s="2"/>
      <c r="AX1225" s="9"/>
      <c r="AY1225" s="2"/>
      <c r="AZ1225" s="2"/>
      <c r="BA1225" s="2"/>
      <c r="BB1225" s="9"/>
      <c r="BC1225" s="19"/>
      <c r="BD1225" s="2"/>
      <c r="BE1225" s="2"/>
      <c r="BF1225" s="19"/>
      <c r="BG1225" s="19"/>
      <c r="BH1225" s="19"/>
      <c r="BI1225" s="19"/>
      <c r="BJ1225" s="19"/>
      <c r="BK1225" s="19"/>
      <c r="BL1225" s="19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9"/>
      <c r="BX1225" s="2"/>
      <c r="BY1225" s="2"/>
      <c r="BZ1225" s="9"/>
      <c r="CA1225" s="2"/>
      <c r="CB1225" s="2"/>
      <c r="CC1225" s="2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</row>
    <row r="1226" spans="1:152" hidden="1" x14ac:dyDescent="0.45">
      <c r="A1226" t="s">
        <v>142</v>
      </c>
      <c r="C1226" s="1">
        <v>40660</v>
      </c>
      <c r="D1226" s="2">
        <v>8</v>
      </c>
      <c r="E1226" t="s">
        <v>197</v>
      </c>
      <c r="F1226" t="s">
        <v>14</v>
      </c>
      <c r="G1226">
        <v>110</v>
      </c>
      <c r="H1226" t="s">
        <v>106</v>
      </c>
      <c r="I1226" s="19">
        <v>8</v>
      </c>
      <c r="J1226">
        <v>750</v>
      </c>
      <c r="K1226" s="2">
        <f t="shared" si="17"/>
        <v>166.66666666666666</v>
      </c>
      <c r="L1226" s="2"/>
      <c r="M1226" s="9"/>
      <c r="N1226" s="9"/>
      <c r="O1226" s="9"/>
      <c r="P1226" s="9"/>
      <c r="Q1226" s="2"/>
      <c r="R1226" s="2"/>
      <c r="S1226" s="2"/>
      <c r="T1226" s="2"/>
      <c r="U1226" s="2">
        <v>110</v>
      </c>
      <c r="V1226" s="2"/>
      <c r="W1226" s="2"/>
      <c r="X1226" s="9"/>
      <c r="Y1226" s="9"/>
      <c r="Z1226" s="9"/>
      <c r="AA1226" s="9"/>
      <c r="AB1226" s="9"/>
      <c r="AD1226" s="9"/>
      <c r="AE1226" s="9"/>
      <c r="AF1226" s="2"/>
      <c r="AG1226" s="9"/>
      <c r="AH1226" s="9"/>
      <c r="AI1226" s="9"/>
      <c r="AJ1226" s="9"/>
      <c r="AK1226" s="9"/>
      <c r="AL1226" s="9"/>
      <c r="AM1226" s="15"/>
      <c r="AN1226" s="9"/>
      <c r="AO1226" s="9"/>
      <c r="AP1226" s="9"/>
      <c r="AQ1226" s="2"/>
      <c r="AR1226" s="2"/>
      <c r="AS1226" s="2"/>
      <c r="AT1226" s="2"/>
      <c r="AU1226" s="2"/>
      <c r="AV1226" s="2"/>
      <c r="AW1226" s="2"/>
      <c r="AX1226" s="9"/>
      <c r="AY1226" s="2"/>
      <c r="AZ1226" s="2"/>
      <c r="BA1226" s="2"/>
      <c r="BB1226" s="9"/>
      <c r="BC1226" s="19"/>
      <c r="BD1226" s="2"/>
      <c r="BE1226" s="2"/>
      <c r="BF1226" s="19"/>
      <c r="BG1226" s="19"/>
      <c r="BH1226" s="19"/>
      <c r="BI1226" s="19"/>
      <c r="BJ1226" s="19"/>
      <c r="BK1226" s="19"/>
      <c r="BL1226" s="19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9"/>
      <c r="BX1226" s="2"/>
      <c r="BY1226" s="2"/>
      <c r="BZ1226" s="9"/>
      <c r="CA1226" s="2"/>
      <c r="CB1226" s="2"/>
      <c r="CC1226" s="2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</row>
    <row r="1227" spans="1:152" hidden="1" x14ac:dyDescent="0.45">
      <c r="A1227" t="s">
        <v>142</v>
      </c>
      <c r="C1227" s="1">
        <v>40661</v>
      </c>
      <c r="D1227" s="2"/>
      <c r="E1227" s="1"/>
      <c r="G1227">
        <v>111</v>
      </c>
      <c r="H1227" t="s">
        <v>106</v>
      </c>
      <c r="I1227" s="19">
        <v>8</v>
      </c>
      <c r="J1227">
        <v>750</v>
      </c>
      <c r="K1227" s="2">
        <f t="shared" si="17"/>
        <v>166.66666666666666</v>
      </c>
      <c r="L1227" s="2"/>
      <c r="M1227" s="9"/>
      <c r="N1227" s="9"/>
      <c r="O1227" s="9"/>
      <c r="P1227" s="9"/>
      <c r="Q1227" s="2"/>
      <c r="R1227" s="2"/>
      <c r="S1227" s="2"/>
      <c r="T1227" s="2"/>
      <c r="U1227" s="2"/>
      <c r="V1227" s="2"/>
      <c r="W1227" s="2"/>
      <c r="X1227" s="9"/>
      <c r="Y1227" s="9"/>
      <c r="Z1227" s="9"/>
      <c r="AA1227" s="9"/>
      <c r="AB1227" s="9"/>
      <c r="AC1227" s="2">
        <v>407.86352919238442</v>
      </c>
      <c r="AD1227" s="9"/>
      <c r="AE1227" s="9"/>
      <c r="AF1227" s="2">
        <v>174.97546312908409</v>
      </c>
      <c r="AG1227" s="9">
        <v>2.5044218172669344</v>
      </c>
      <c r="AH1227" s="9"/>
      <c r="AI1227" s="9"/>
      <c r="AJ1227" s="9"/>
      <c r="AK1227" s="9"/>
      <c r="AL1227" s="9"/>
      <c r="AM1227" s="15">
        <f>AG1227/AF1227</f>
        <v>1.4312988646981635E-2</v>
      </c>
      <c r="AN1227" s="9"/>
      <c r="AO1227" s="9"/>
      <c r="AP1227" s="9"/>
      <c r="AQ1227" s="2">
        <v>0</v>
      </c>
      <c r="AR1227" s="2"/>
      <c r="AS1227" s="2">
        <v>543.50011067637899</v>
      </c>
      <c r="AT1227" s="2"/>
      <c r="AU1227" s="2">
        <v>9.912168459285585</v>
      </c>
      <c r="AV1227" s="2">
        <v>55.196481113265236</v>
      </c>
      <c r="AW1227" s="2"/>
      <c r="AX1227" s="9"/>
      <c r="AY1227" s="2"/>
      <c r="AZ1227" s="2">
        <f>AC1227+AF1227+AW1227</f>
        <v>582.83899232146848</v>
      </c>
      <c r="BA1227" s="2"/>
      <c r="BB1227" s="9">
        <f>AW1227/AZ1227</f>
        <v>0</v>
      </c>
      <c r="BC1227" s="19"/>
      <c r="BD1227" s="2"/>
      <c r="BE1227" s="2"/>
      <c r="BF1227" s="19"/>
      <c r="BG1227" s="19"/>
      <c r="BH1227" s="19"/>
      <c r="BI1227" s="19"/>
      <c r="BJ1227" s="9">
        <f>AC1227/AZ1227</f>
        <v>0.69978765073326588</v>
      </c>
      <c r="BK1227" s="9">
        <f>AF1227/AZ1227</f>
        <v>0.30021234926673418</v>
      </c>
      <c r="BL1227" s="9">
        <f>AW1227/AZ1227</f>
        <v>0</v>
      </c>
      <c r="BM1227" s="2">
        <v>125.69079359006315</v>
      </c>
      <c r="BN1227" s="2">
        <v>0</v>
      </c>
      <c r="BO1227" s="2">
        <v>114.51969462623644</v>
      </c>
      <c r="BP1227" s="2">
        <v>9.2560285774487987</v>
      </c>
      <c r="BQ1227" s="2"/>
      <c r="BR1227" s="2"/>
      <c r="BS1227" s="2"/>
      <c r="BT1227" s="2"/>
      <c r="BU1227" s="2">
        <v>1.9150703863779031</v>
      </c>
      <c r="BV1227" s="2"/>
      <c r="BW1227" s="9"/>
      <c r="BX1227" s="2"/>
      <c r="BY1227" s="2"/>
      <c r="BZ1227" s="9"/>
      <c r="CA1227" s="2"/>
      <c r="CB1227" s="2"/>
      <c r="CC1227" s="2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</row>
    <row r="1228" spans="1:152" hidden="1" x14ac:dyDescent="0.45">
      <c r="A1228" t="s">
        <v>142</v>
      </c>
      <c r="C1228" s="1">
        <v>40673</v>
      </c>
      <c r="D1228" s="2"/>
      <c r="E1228" s="1"/>
      <c r="G1228">
        <v>123</v>
      </c>
      <c r="H1228" t="s">
        <v>106</v>
      </c>
      <c r="I1228" s="19">
        <v>8</v>
      </c>
      <c r="J1228">
        <v>750</v>
      </c>
      <c r="K1228" s="2">
        <f t="shared" si="17"/>
        <v>166.66666666666666</v>
      </c>
      <c r="L1228" s="2"/>
      <c r="M1228" s="9"/>
      <c r="N1228" s="9"/>
      <c r="O1228" s="9"/>
      <c r="P1228" s="9"/>
      <c r="Q1228" s="2"/>
      <c r="R1228" s="2"/>
      <c r="S1228" s="2"/>
      <c r="T1228" s="2"/>
      <c r="U1228" s="2"/>
      <c r="V1228" s="2"/>
      <c r="W1228" s="2"/>
      <c r="X1228" s="9"/>
      <c r="Y1228" s="9"/>
      <c r="Z1228" s="9"/>
      <c r="AA1228" s="9"/>
      <c r="AB1228" s="9"/>
      <c r="AD1228" s="9"/>
      <c r="AE1228" s="9"/>
      <c r="AF1228" s="2"/>
      <c r="AG1228" s="9"/>
      <c r="AH1228" s="9"/>
      <c r="AI1228" s="9"/>
      <c r="AJ1228" s="9"/>
      <c r="AK1228" s="9"/>
      <c r="AL1228" s="9"/>
      <c r="AM1228" s="15"/>
      <c r="AN1228" s="9"/>
      <c r="AO1228" s="9"/>
      <c r="AP1228" s="9"/>
      <c r="AQ1228" s="2"/>
      <c r="AR1228" s="2"/>
      <c r="AS1228" s="2"/>
      <c r="AT1228" s="2"/>
      <c r="AU1228" s="2"/>
      <c r="AV1228" s="2"/>
      <c r="AW1228" s="2"/>
      <c r="AX1228" s="9"/>
      <c r="AY1228" s="2"/>
      <c r="AZ1228" s="2"/>
      <c r="BA1228" s="2"/>
      <c r="BB1228" s="9"/>
      <c r="BC1228" s="19"/>
      <c r="BD1228" s="2"/>
      <c r="BE1228" s="2"/>
      <c r="BF1228" s="19"/>
      <c r="BG1228" s="19"/>
      <c r="BH1228" s="19"/>
      <c r="BI1228" s="19"/>
      <c r="BJ1228" s="19"/>
      <c r="BK1228" s="19"/>
      <c r="BL1228" s="19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>
        <v>14.209968186638388</v>
      </c>
      <c r="BW1228" s="9">
        <v>5.25</v>
      </c>
      <c r="BX1228" s="2"/>
      <c r="BY1228" s="2"/>
      <c r="BZ1228" s="9"/>
      <c r="CA1228" s="2"/>
      <c r="CB1228" s="2"/>
      <c r="CC1228" s="2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</row>
    <row r="1229" spans="1:152" hidden="1" x14ac:dyDescent="0.45">
      <c r="A1229" t="s">
        <v>142</v>
      </c>
      <c r="C1229" s="1">
        <v>40679</v>
      </c>
      <c r="D1229" s="2"/>
      <c r="E1229" s="1"/>
      <c r="G1229">
        <v>129</v>
      </c>
      <c r="H1229" t="s">
        <v>106</v>
      </c>
      <c r="I1229" s="19">
        <v>8</v>
      </c>
      <c r="J1229">
        <v>750</v>
      </c>
      <c r="K1229" s="2">
        <f t="shared" si="17"/>
        <v>166.66666666666666</v>
      </c>
      <c r="L1229" s="2"/>
      <c r="M1229" s="9"/>
      <c r="N1229" s="9"/>
      <c r="O1229" s="9"/>
      <c r="P1229" s="9"/>
      <c r="Q1229" s="2"/>
      <c r="R1229" s="2"/>
      <c r="S1229" s="2"/>
      <c r="T1229" s="2"/>
      <c r="U1229" s="2"/>
      <c r="V1229" s="2"/>
      <c r="W1229" s="2"/>
      <c r="X1229" s="9"/>
      <c r="Y1229" s="9"/>
      <c r="Z1229" s="9"/>
      <c r="AA1229" s="9"/>
      <c r="AB1229" s="9"/>
      <c r="AC1229" s="2"/>
      <c r="AD1229" s="9"/>
      <c r="AE1229" s="9"/>
      <c r="AF1229" s="2"/>
      <c r="AG1229" s="9"/>
      <c r="AH1229" s="9"/>
      <c r="AI1229" s="9"/>
      <c r="AJ1229" s="9"/>
      <c r="AK1229" s="9"/>
      <c r="AL1229" s="9"/>
      <c r="AM1229" s="15"/>
      <c r="AN1229" s="9"/>
      <c r="AO1229" s="9"/>
      <c r="AP1229" s="9"/>
      <c r="AQ1229" s="2"/>
      <c r="AR1229" s="2"/>
      <c r="AS1229" s="2"/>
      <c r="AT1229" s="2"/>
      <c r="AU1229" s="2"/>
      <c r="AV1229" s="2"/>
      <c r="AW1229" s="2"/>
      <c r="AX1229" s="9"/>
      <c r="AY1229" s="2"/>
      <c r="AZ1229" s="2"/>
      <c r="BA1229" s="2"/>
      <c r="BB1229" s="9"/>
      <c r="BC1229" s="19"/>
      <c r="BD1229" s="2"/>
      <c r="BE1229" s="2"/>
      <c r="BF1229" s="19"/>
      <c r="BG1229" s="19"/>
      <c r="BH1229" s="19"/>
      <c r="BI1229" s="19"/>
      <c r="BJ1229" s="19"/>
      <c r="BK1229" s="19"/>
      <c r="BL1229" s="19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>
        <v>37.751855779427359</v>
      </c>
      <c r="BW1229" s="9">
        <v>4.7905405405405403</v>
      </c>
      <c r="BX1229" s="2"/>
      <c r="BY1229" s="2"/>
      <c r="BZ1229" s="9"/>
      <c r="CA1229" s="2"/>
      <c r="CB1229" s="2"/>
      <c r="CC1229" s="2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</row>
    <row r="1230" spans="1:152" hidden="1" x14ac:dyDescent="0.45">
      <c r="A1230" t="s">
        <v>142</v>
      </c>
      <c r="C1230" s="1">
        <v>40683</v>
      </c>
      <c r="D1230" s="2"/>
      <c r="E1230" s="1"/>
      <c r="G1230">
        <v>133</v>
      </c>
      <c r="H1230" t="s">
        <v>106</v>
      </c>
      <c r="I1230" s="19">
        <v>8</v>
      </c>
      <c r="J1230">
        <v>750</v>
      </c>
      <c r="K1230" s="2">
        <f t="shared" si="17"/>
        <v>166.66666666666666</v>
      </c>
      <c r="L1230" s="2"/>
      <c r="M1230" s="9"/>
      <c r="N1230" s="9"/>
      <c r="O1230" s="9"/>
      <c r="P1230" s="9"/>
      <c r="Q1230" s="2"/>
      <c r="R1230" s="2"/>
      <c r="S1230" s="2"/>
      <c r="T1230" s="2"/>
      <c r="U1230" s="2"/>
      <c r="V1230" s="2"/>
      <c r="W1230" s="2"/>
      <c r="X1230" s="9"/>
      <c r="Y1230" s="9"/>
      <c r="Z1230" s="9"/>
      <c r="AA1230" s="9"/>
      <c r="AB1230" s="9"/>
      <c r="AC1230" s="2">
        <v>462.52340610633439</v>
      </c>
      <c r="AD1230" s="9"/>
      <c r="AE1230" s="9"/>
      <c r="AF1230" s="2">
        <v>123.82204301139825</v>
      </c>
      <c r="AG1230" s="9">
        <v>1.5258428747631716</v>
      </c>
      <c r="AH1230" s="9"/>
      <c r="AI1230" s="9"/>
      <c r="AJ1230" s="9"/>
      <c r="AK1230" s="9"/>
      <c r="AL1230" s="9"/>
      <c r="AM1230" s="15">
        <f>AG1230/AF1230</f>
        <v>1.2322869479893112E-2</v>
      </c>
      <c r="AN1230" s="9"/>
      <c r="AO1230" s="9"/>
      <c r="AP1230" s="9"/>
      <c r="AQ1230" s="2">
        <v>0</v>
      </c>
      <c r="AR1230" s="2"/>
      <c r="AS1230" s="2">
        <v>246.53006318985331</v>
      </c>
      <c r="AT1230" s="2"/>
      <c r="AU1230" s="2">
        <v>20.28421154239361</v>
      </c>
      <c r="AV1230" s="2">
        <v>414.84183331508939</v>
      </c>
      <c r="AW1230" s="2"/>
      <c r="AX1230" s="9"/>
      <c r="AY1230" s="2"/>
      <c r="AZ1230" s="2">
        <f>AC1230+AF1230+AW1230</f>
        <v>586.34544911773264</v>
      </c>
      <c r="BA1230" s="2"/>
      <c r="BB1230" s="9">
        <f>AW1230/AZ1230</f>
        <v>0</v>
      </c>
      <c r="BC1230" s="19"/>
      <c r="BD1230" s="2"/>
      <c r="BE1230" s="2"/>
      <c r="BF1230" s="19"/>
      <c r="BG1230" s="19"/>
      <c r="BH1230" s="19"/>
      <c r="BI1230" s="19"/>
      <c r="BJ1230" s="9">
        <f>AC1230/AZ1230</f>
        <v>0.78882407427615941</v>
      </c>
      <c r="BK1230" s="9">
        <f>AF1230/AZ1230</f>
        <v>0.21117592572384059</v>
      </c>
      <c r="BL1230" s="9">
        <f>AW1230/AZ1230</f>
        <v>0</v>
      </c>
      <c r="BM1230" s="2">
        <v>119.50114017767898</v>
      </c>
      <c r="BN1230" s="2">
        <v>0</v>
      </c>
      <c r="BO1230" s="2">
        <v>45.564422768489656</v>
      </c>
      <c r="BP1230" s="2">
        <v>66.691813127998586</v>
      </c>
      <c r="BQ1230" s="2"/>
      <c r="BR1230" s="2"/>
      <c r="BS1230" s="2"/>
      <c r="BT1230" s="2"/>
      <c r="BU1230" s="2">
        <v>7.2449042811907329</v>
      </c>
      <c r="BV1230" s="2"/>
      <c r="BW1230" s="9"/>
      <c r="BX1230" s="2"/>
      <c r="BY1230" s="2"/>
      <c r="BZ1230" s="9"/>
      <c r="CA1230" s="2"/>
      <c r="CB1230" s="2"/>
      <c r="CC1230" s="2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</row>
    <row r="1231" spans="1:152" hidden="1" x14ac:dyDescent="0.45">
      <c r="A1231" t="s">
        <v>142</v>
      </c>
      <c r="C1231" s="1">
        <v>40685</v>
      </c>
      <c r="D1231" s="2">
        <v>9</v>
      </c>
      <c r="E1231" s="1" t="s">
        <v>196</v>
      </c>
      <c r="F1231" t="s">
        <v>15</v>
      </c>
      <c r="G1231">
        <v>135</v>
      </c>
      <c r="H1231" t="s">
        <v>106</v>
      </c>
      <c r="I1231" s="19">
        <v>8</v>
      </c>
      <c r="J1231">
        <v>750</v>
      </c>
      <c r="K1231" s="2">
        <f t="shared" si="17"/>
        <v>166.66666666666666</v>
      </c>
      <c r="L1231" s="2"/>
      <c r="M1231" s="9"/>
      <c r="N1231" s="9"/>
      <c r="O1231" s="9"/>
      <c r="P1231" s="9"/>
      <c r="Q1231" s="2"/>
      <c r="R1231" s="2"/>
      <c r="S1231" s="2"/>
      <c r="T1231" s="2"/>
      <c r="U1231" s="2"/>
      <c r="V1231" s="2">
        <v>135</v>
      </c>
      <c r="W1231" s="2"/>
      <c r="X1231" s="9"/>
      <c r="Y1231" s="9"/>
      <c r="Z1231" s="9"/>
      <c r="AA1231" s="9"/>
      <c r="AB1231" s="9"/>
      <c r="AC1231" s="2"/>
      <c r="AD1231" s="9"/>
      <c r="AE1231" s="9"/>
      <c r="AF1231" s="2"/>
      <c r="AG1231" s="9"/>
      <c r="AH1231" s="9"/>
      <c r="AI1231" s="9"/>
      <c r="AJ1231" s="9"/>
      <c r="AK1231" s="9"/>
      <c r="AL1231" s="9"/>
      <c r="AM1231" s="15"/>
      <c r="AN1231" s="9"/>
      <c r="AO1231" s="9"/>
      <c r="AP1231" s="9"/>
      <c r="AQ1231" s="2"/>
      <c r="AR1231" s="2"/>
      <c r="AS1231" s="2"/>
      <c r="AT1231" s="2"/>
      <c r="AU1231" s="2"/>
      <c r="AV1231" s="2"/>
      <c r="AW1231" s="2"/>
      <c r="AX1231" s="9"/>
      <c r="AY1231" s="2"/>
      <c r="AZ1231" s="2"/>
      <c r="BA1231" s="2"/>
      <c r="BB1231" s="9"/>
      <c r="BC1231" s="19"/>
      <c r="BD1231" s="2"/>
      <c r="BE1231" s="2"/>
      <c r="BF1231" s="19"/>
      <c r="BG1231" s="19"/>
      <c r="BH1231" s="19"/>
      <c r="BI1231" s="19"/>
      <c r="BJ1231" s="19"/>
      <c r="BK1231" s="19"/>
      <c r="BL1231" s="19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9"/>
      <c r="BX1231" s="2"/>
      <c r="BY1231" s="2"/>
      <c r="BZ1231" s="9"/>
      <c r="CA1231" s="2"/>
      <c r="CB1231" s="2"/>
      <c r="CC1231" s="2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</row>
    <row r="1232" spans="1:152" hidden="1" x14ac:dyDescent="0.45">
      <c r="A1232" t="s">
        <v>142</v>
      </c>
      <c r="C1232" s="1">
        <v>40686</v>
      </c>
      <c r="D1232" s="2"/>
      <c r="E1232" s="1"/>
      <c r="G1232">
        <v>136</v>
      </c>
      <c r="H1232" t="s">
        <v>106</v>
      </c>
      <c r="I1232" s="19">
        <v>8</v>
      </c>
      <c r="J1232">
        <v>750</v>
      </c>
      <c r="K1232" s="2">
        <f t="shared" si="17"/>
        <v>166.66666666666666</v>
      </c>
      <c r="L1232" s="2"/>
      <c r="M1232" s="9"/>
      <c r="N1232" s="9"/>
      <c r="O1232" s="9"/>
      <c r="P1232" s="9"/>
      <c r="Q1232" s="2"/>
      <c r="R1232" s="2"/>
      <c r="S1232" s="2"/>
      <c r="T1232" s="2"/>
      <c r="U1232" s="2"/>
      <c r="V1232" s="2"/>
      <c r="W1232" s="2"/>
      <c r="X1232" s="9"/>
      <c r="Y1232" s="9"/>
      <c r="Z1232" s="9"/>
      <c r="AA1232" s="9"/>
      <c r="AB1232" s="9"/>
      <c r="AC1232" s="2"/>
      <c r="AD1232" s="9"/>
      <c r="AE1232" s="9"/>
      <c r="AF1232" s="2"/>
      <c r="AG1232" s="9"/>
      <c r="AH1232" s="9"/>
      <c r="AI1232" s="9"/>
      <c r="AJ1232" s="9"/>
      <c r="AK1232" s="9"/>
      <c r="AL1232" s="9"/>
      <c r="AM1232" s="15"/>
      <c r="AN1232" s="9"/>
      <c r="AO1232" s="9"/>
      <c r="AP1232" s="9"/>
      <c r="AQ1232" s="2"/>
      <c r="AR1232" s="2"/>
      <c r="AS1232" s="2"/>
      <c r="AT1232" s="2"/>
      <c r="AU1232" s="2"/>
      <c r="AV1232" s="2"/>
      <c r="AW1232" s="2"/>
      <c r="AX1232" s="9"/>
      <c r="AY1232" s="2"/>
      <c r="AZ1232" s="2"/>
      <c r="BA1232" s="2"/>
      <c r="BB1232" s="9"/>
      <c r="BC1232" s="19"/>
      <c r="BD1232" s="2"/>
      <c r="BE1232" s="2"/>
      <c r="BF1232" s="19"/>
      <c r="BG1232" s="19"/>
      <c r="BH1232" s="19"/>
      <c r="BI1232" s="19"/>
      <c r="BJ1232" s="19"/>
      <c r="BK1232" s="19"/>
      <c r="BL1232" s="19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>
        <v>62.460233297985155</v>
      </c>
      <c r="BW1232" s="9">
        <v>4.9334763948497855</v>
      </c>
      <c r="BX1232" s="2"/>
      <c r="BY1232" s="2"/>
      <c r="BZ1232" s="9"/>
      <c r="CA1232" s="2"/>
      <c r="CB1232" s="2"/>
      <c r="CC1232" s="2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</row>
    <row r="1233" spans="1:152" hidden="1" x14ac:dyDescent="0.45">
      <c r="A1233" t="s">
        <v>142</v>
      </c>
      <c r="C1233" s="1">
        <v>40693</v>
      </c>
      <c r="D1233" s="2"/>
      <c r="E1233" s="1"/>
      <c r="G1233">
        <v>143</v>
      </c>
      <c r="H1233" t="s">
        <v>106</v>
      </c>
      <c r="I1233" s="19">
        <v>8</v>
      </c>
      <c r="J1233">
        <v>750</v>
      </c>
      <c r="K1233" s="2">
        <f t="shared" si="17"/>
        <v>166.66666666666666</v>
      </c>
      <c r="L1233" s="2"/>
      <c r="M1233" s="9"/>
      <c r="N1233" s="9"/>
      <c r="O1233" s="9"/>
      <c r="P1233" s="9"/>
      <c r="Q1233" s="2"/>
      <c r="R1233" s="2"/>
      <c r="S1233" s="2"/>
      <c r="T1233" s="2"/>
      <c r="U1233" s="2"/>
      <c r="V1233" s="2"/>
      <c r="W1233" s="2"/>
      <c r="X1233" s="9"/>
      <c r="Y1233" s="9"/>
      <c r="Z1233" s="9"/>
      <c r="AA1233" s="9"/>
      <c r="AB1233" s="9"/>
      <c r="AC1233" s="2"/>
      <c r="AD1233" s="9"/>
      <c r="AE1233" s="9"/>
      <c r="AF1233" s="2"/>
      <c r="AG1233" s="9"/>
      <c r="AH1233" s="9"/>
      <c r="AI1233" s="9"/>
      <c r="AJ1233" s="9"/>
      <c r="AK1233" s="9"/>
      <c r="AL1233" s="9"/>
      <c r="AM1233" s="15"/>
      <c r="AN1233" s="9"/>
      <c r="AO1233" s="9"/>
      <c r="AP1233" s="9"/>
      <c r="AQ1233" s="2"/>
      <c r="AR1233" s="2"/>
      <c r="AS1233" s="2"/>
      <c r="AT1233" s="2"/>
      <c r="AU1233" s="2"/>
      <c r="AV1233" s="2"/>
      <c r="AW1233" s="2"/>
      <c r="AX1233" s="9"/>
      <c r="AY1233" s="2"/>
      <c r="AZ1233" s="2"/>
      <c r="BA1233" s="2"/>
      <c r="BB1233" s="9"/>
      <c r="BC1233" s="19"/>
      <c r="BD1233" s="2"/>
      <c r="BE1233" s="2"/>
      <c r="BF1233" s="19"/>
      <c r="BG1233" s="19"/>
      <c r="BH1233" s="19"/>
      <c r="BI1233" s="19"/>
      <c r="BJ1233" s="19"/>
      <c r="BK1233" s="19"/>
      <c r="BL1233" s="19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>
        <v>78.685047720042419</v>
      </c>
      <c r="BW1233" s="9">
        <v>4.7941176470588234</v>
      </c>
      <c r="BX1233" s="2"/>
      <c r="BY1233" s="2"/>
      <c r="BZ1233" s="9"/>
      <c r="CA1233" s="2"/>
      <c r="CB1233" s="2"/>
      <c r="CC1233" s="2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</row>
    <row r="1234" spans="1:152" hidden="1" x14ac:dyDescent="0.45">
      <c r="A1234" t="s">
        <v>142</v>
      </c>
      <c r="C1234" s="1">
        <v>40700</v>
      </c>
      <c r="D1234" s="2"/>
      <c r="E1234" s="1"/>
      <c r="G1234">
        <v>150</v>
      </c>
      <c r="H1234" t="s">
        <v>106</v>
      </c>
      <c r="I1234" s="19">
        <v>8</v>
      </c>
      <c r="J1234">
        <v>750</v>
      </c>
      <c r="K1234" s="2">
        <f t="shared" si="17"/>
        <v>166.66666666666666</v>
      </c>
      <c r="L1234" s="2"/>
      <c r="M1234" s="9"/>
      <c r="N1234" s="9"/>
      <c r="O1234" s="9"/>
      <c r="P1234" s="9"/>
      <c r="Q1234" s="2"/>
      <c r="R1234" s="2"/>
      <c r="S1234" s="2"/>
      <c r="T1234" s="2"/>
      <c r="U1234" s="2"/>
      <c r="V1234" s="2"/>
      <c r="W1234" s="2"/>
      <c r="X1234" s="9"/>
      <c r="Y1234" s="9"/>
      <c r="Z1234" s="9"/>
      <c r="AA1234" s="9"/>
      <c r="AB1234" s="9"/>
      <c r="AC1234" s="2"/>
      <c r="AD1234" s="9"/>
      <c r="AE1234" s="9"/>
      <c r="AF1234" s="2"/>
      <c r="AG1234" s="9"/>
      <c r="AH1234" s="9"/>
      <c r="AI1234" s="9"/>
      <c r="AJ1234" s="9"/>
      <c r="AK1234" s="9"/>
      <c r="AL1234" s="9"/>
      <c r="AM1234" s="15"/>
      <c r="AN1234" s="9"/>
      <c r="AO1234" s="9"/>
      <c r="AP1234" s="9"/>
      <c r="AQ1234" s="2"/>
      <c r="AR1234" s="2"/>
      <c r="AS1234" s="2"/>
      <c r="AT1234" s="2"/>
      <c r="AU1234" s="2"/>
      <c r="AV1234" s="2"/>
      <c r="AW1234" s="2"/>
      <c r="AX1234" s="9"/>
      <c r="AY1234" s="2"/>
      <c r="AZ1234" s="2"/>
      <c r="BA1234" s="2"/>
      <c r="BB1234" s="9"/>
      <c r="BC1234" s="19"/>
      <c r="BD1234" s="2"/>
      <c r="BE1234" s="2"/>
      <c r="BF1234" s="19"/>
      <c r="BG1234" s="19"/>
      <c r="BH1234" s="19"/>
      <c r="BI1234" s="19"/>
      <c r="BJ1234" s="19"/>
      <c r="BK1234" s="19"/>
      <c r="BL1234" s="19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>
        <v>91.622481442205725</v>
      </c>
      <c r="BW1234" s="9">
        <v>4.7622950819672134</v>
      </c>
      <c r="BX1234" s="2"/>
      <c r="BY1234" s="2"/>
      <c r="BZ1234" s="9"/>
      <c r="CA1234" s="2"/>
      <c r="CB1234" s="2"/>
      <c r="CC1234" s="2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</row>
    <row r="1235" spans="1:152" hidden="1" x14ac:dyDescent="0.45">
      <c r="A1235" t="s">
        <v>142</v>
      </c>
      <c r="C1235" s="1">
        <v>40704</v>
      </c>
      <c r="D1235" s="2">
        <v>10</v>
      </c>
      <c r="E1235" s="1" t="s">
        <v>97</v>
      </c>
      <c r="F1235" t="s">
        <v>16</v>
      </c>
      <c r="G1235">
        <v>154</v>
      </c>
      <c r="H1235" t="s">
        <v>106</v>
      </c>
      <c r="I1235" s="19">
        <v>8</v>
      </c>
      <c r="J1235">
        <v>750</v>
      </c>
      <c r="K1235" s="2">
        <f t="shared" si="17"/>
        <v>166.66666666666666</v>
      </c>
      <c r="L1235" s="2"/>
      <c r="M1235" s="9"/>
      <c r="N1235" s="9"/>
      <c r="O1235" s="9"/>
      <c r="P1235" s="9"/>
      <c r="Q1235" s="2"/>
      <c r="R1235" s="2"/>
      <c r="S1235" s="2"/>
      <c r="T1235" s="2"/>
      <c r="U1235" s="2"/>
      <c r="V1235" s="2"/>
      <c r="W1235" s="2"/>
      <c r="X1235" s="9"/>
      <c r="Y1235" s="9"/>
      <c r="Z1235" s="9"/>
      <c r="AA1235" s="9"/>
      <c r="AB1235" s="9"/>
      <c r="AC1235" s="2"/>
      <c r="AD1235" s="9"/>
      <c r="AE1235" s="9"/>
      <c r="AF1235" s="2"/>
      <c r="AG1235" s="9"/>
      <c r="AH1235" s="9"/>
      <c r="AI1235" s="9"/>
      <c r="AJ1235" s="9"/>
      <c r="AK1235" s="9"/>
      <c r="AL1235" s="9"/>
      <c r="AM1235" s="15"/>
      <c r="AN1235" s="9"/>
      <c r="AO1235" s="9"/>
      <c r="AP1235" s="9"/>
      <c r="AQ1235" s="2"/>
      <c r="AR1235" s="2"/>
      <c r="AS1235" s="2"/>
      <c r="AT1235" s="2"/>
      <c r="AU1235" s="2"/>
      <c r="AV1235" s="2">
        <v>504.98737500000004</v>
      </c>
      <c r="AW1235" s="2"/>
      <c r="AX1235" s="9"/>
      <c r="AY1235" s="2"/>
      <c r="AZ1235" s="2"/>
      <c r="BA1235" s="2"/>
      <c r="BB1235" s="9"/>
      <c r="BC1235" s="19">
        <v>37.9</v>
      </c>
      <c r="BD1235" s="2">
        <v>191.39021512500003</v>
      </c>
      <c r="BE1235" s="2"/>
      <c r="BF1235" s="19">
        <v>8.4312870099118964</v>
      </c>
      <c r="BG1235" s="19"/>
      <c r="BH1235" s="19"/>
      <c r="BI1235" s="19"/>
      <c r="BJ1235" s="19"/>
      <c r="BK1235" s="19"/>
      <c r="BL1235" s="19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9"/>
      <c r="BX1235" s="2"/>
      <c r="BY1235" s="2"/>
      <c r="BZ1235" s="9"/>
      <c r="CA1235" s="2"/>
      <c r="CB1235" s="2"/>
      <c r="CC1235" s="2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</row>
    <row r="1236" spans="1:152" hidden="1" x14ac:dyDescent="0.45">
      <c r="A1236" t="s">
        <v>142</v>
      </c>
      <c r="C1236" s="1">
        <v>40708</v>
      </c>
      <c r="D1236" s="2"/>
      <c r="E1236" s="1"/>
      <c r="G1236">
        <v>158</v>
      </c>
      <c r="H1236" t="s">
        <v>106</v>
      </c>
      <c r="I1236" s="19">
        <v>8</v>
      </c>
      <c r="J1236">
        <v>750</v>
      </c>
      <c r="K1236" s="2">
        <f t="shared" si="17"/>
        <v>166.66666666666666</v>
      </c>
      <c r="L1236" s="2"/>
      <c r="M1236" s="9"/>
      <c r="N1236" s="9"/>
      <c r="O1236" s="9"/>
      <c r="P1236" s="9"/>
      <c r="Q1236" s="2"/>
      <c r="R1236" s="2"/>
      <c r="S1236" s="2"/>
      <c r="T1236" s="2"/>
      <c r="U1236" s="2"/>
      <c r="V1236" s="2"/>
      <c r="W1236" s="2"/>
      <c r="X1236" s="9"/>
      <c r="Y1236" s="9"/>
      <c r="Z1236" s="9"/>
      <c r="AA1236" s="9"/>
      <c r="AB1236" s="9"/>
      <c r="AC1236" s="2"/>
      <c r="AD1236" s="9"/>
      <c r="AE1236" s="9"/>
      <c r="AF1236" s="2"/>
      <c r="AG1236" s="9"/>
      <c r="AH1236" s="9"/>
      <c r="AI1236" s="9"/>
      <c r="AJ1236" s="9"/>
      <c r="AK1236" s="9"/>
      <c r="AL1236" s="9"/>
      <c r="AM1236" s="15"/>
      <c r="AN1236" s="9"/>
      <c r="AO1236" s="9"/>
      <c r="AP1236" s="9"/>
      <c r="AQ1236" s="2"/>
      <c r="AR1236" s="2"/>
      <c r="AS1236" s="2"/>
      <c r="AT1236" s="2"/>
      <c r="AU1236" s="2"/>
      <c r="AV1236" s="2"/>
      <c r="AW1236" s="2"/>
      <c r="AX1236" s="9"/>
      <c r="AY1236" s="2"/>
      <c r="AZ1236" s="2"/>
      <c r="BA1236" s="2"/>
      <c r="BB1236" s="9"/>
      <c r="BC1236" s="19"/>
      <c r="BD1236" s="2"/>
      <c r="BE1236" s="2"/>
      <c r="BF1236" s="19"/>
      <c r="BG1236" s="19"/>
      <c r="BH1236" s="19"/>
      <c r="BI1236" s="19"/>
      <c r="BJ1236" s="19"/>
      <c r="BK1236" s="19"/>
      <c r="BL1236" s="19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>
        <v>100</v>
      </c>
      <c r="BW1236" s="9">
        <v>4.3734177215189876</v>
      </c>
      <c r="BX1236" s="2"/>
      <c r="BY1236" s="2"/>
      <c r="BZ1236" s="9"/>
      <c r="CA1236" s="2"/>
      <c r="CB1236" s="2"/>
      <c r="CC1236" s="2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</row>
    <row r="1237" spans="1:152" hidden="1" x14ac:dyDescent="0.45">
      <c r="A1237" t="s">
        <v>150</v>
      </c>
      <c r="C1237" s="1">
        <v>40895</v>
      </c>
      <c r="D1237" s="2">
        <v>1</v>
      </c>
      <c r="E1237" s="1" t="s">
        <v>198</v>
      </c>
      <c r="F1237" t="s">
        <v>10</v>
      </c>
      <c r="G1237">
        <v>0</v>
      </c>
      <c r="H1237" t="s">
        <v>104</v>
      </c>
      <c r="I1237" s="19">
        <v>8</v>
      </c>
      <c r="J1237">
        <v>750</v>
      </c>
      <c r="K1237" s="2">
        <f t="shared" si="17"/>
        <v>166.66666666666666</v>
      </c>
      <c r="L1237" s="2"/>
      <c r="M1237" s="9"/>
      <c r="N1237" s="9"/>
      <c r="O1237" s="9"/>
      <c r="P1237" s="9"/>
      <c r="Q1237" s="2"/>
      <c r="R1237" s="2"/>
      <c r="S1237" s="2"/>
      <c r="T1237" s="2"/>
      <c r="U1237" s="2"/>
      <c r="V1237" s="2"/>
      <c r="W1237" s="2"/>
      <c r="X1237" s="9"/>
      <c r="Y1237" s="9"/>
      <c r="Z1237" s="9"/>
      <c r="AA1237" s="9"/>
      <c r="AB1237" s="9"/>
      <c r="AC1237" s="2"/>
      <c r="AD1237" s="9"/>
      <c r="AE1237" s="9"/>
      <c r="AF1237" s="2"/>
      <c r="AG1237" s="9"/>
      <c r="AH1237" s="9"/>
      <c r="AI1237" s="9"/>
      <c r="AJ1237" s="9"/>
      <c r="AK1237" s="9"/>
      <c r="AL1237" s="9"/>
      <c r="AM1237" s="15"/>
      <c r="AN1237" s="9"/>
      <c r="AO1237" s="9"/>
      <c r="AP1237" s="9"/>
      <c r="AQ1237" s="2">
        <v>0</v>
      </c>
      <c r="AR1237" s="2"/>
      <c r="AS1237" s="2">
        <v>0</v>
      </c>
      <c r="AT1237" s="2"/>
      <c r="AU1237" s="2">
        <v>0</v>
      </c>
      <c r="AV1237" s="2">
        <v>0</v>
      </c>
      <c r="AW1237" s="2"/>
      <c r="AX1237" s="9"/>
      <c r="AY1237" s="2"/>
      <c r="AZ1237" s="2"/>
      <c r="BA1237" s="2"/>
      <c r="BB1237" s="9"/>
      <c r="BC1237" s="19"/>
      <c r="BD1237" s="2"/>
      <c r="BE1237" s="2"/>
      <c r="BF1237" s="19"/>
      <c r="BG1237" s="19"/>
      <c r="BH1237" s="19"/>
      <c r="BI1237" s="19"/>
      <c r="BJ1237" s="19"/>
      <c r="BK1237" s="19"/>
      <c r="BL1237" s="19"/>
      <c r="BM1237" s="2">
        <v>0</v>
      </c>
      <c r="BN1237" s="2">
        <v>0</v>
      </c>
      <c r="BO1237" s="2">
        <v>0</v>
      </c>
      <c r="BP1237" s="2">
        <v>0</v>
      </c>
      <c r="BQ1237" s="2"/>
      <c r="BR1237" s="2"/>
      <c r="BS1237" s="2"/>
      <c r="BT1237" s="2"/>
      <c r="BU1237" s="2">
        <v>0</v>
      </c>
      <c r="BV1237" s="2"/>
      <c r="BW1237" s="9"/>
      <c r="BX1237" s="2"/>
      <c r="BY1237" s="2"/>
      <c r="BZ1237" s="9"/>
      <c r="CA1237" s="2"/>
      <c r="CB1237" s="2"/>
      <c r="CC1237" s="2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</row>
    <row r="1238" spans="1:152" hidden="1" x14ac:dyDescent="0.45">
      <c r="A1238" t="s">
        <v>150</v>
      </c>
      <c r="C1238" s="1">
        <v>40924</v>
      </c>
      <c r="D1238" s="2">
        <v>4</v>
      </c>
      <c r="E1238" t="s">
        <v>199</v>
      </c>
      <c r="F1238" t="s">
        <v>12</v>
      </c>
      <c r="G1238">
        <v>29</v>
      </c>
      <c r="H1238" t="s">
        <v>104</v>
      </c>
      <c r="I1238" s="19">
        <v>8</v>
      </c>
      <c r="J1238">
        <v>750</v>
      </c>
      <c r="K1238" s="2">
        <f t="shared" si="17"/>
        <v>166.66666666666666</v>
      </c>
      <c r="L1238" s="2"/>
      <c r="M1238" s="9"/>
      <c r="N1238" s="9"/>
      <c r="O1238" s="9"/>
      <c r="P1238" s="9"/>
      <c r="Q1238" s="2"/>
      <c r="R1238" s="2">
        <v>29</v>
      </c>
      <c r="S1238" s="2"/>
      <c r="T1238" s="2"/>
      <c r="U1238" s="2"/>
      <c r="V1238" s="2"/>
      <c r="W1238" s="2"/>
      <c r="X1238" s="9"/>
      <c r="Y1238" s="9"/>
      <c r="Z1238" s="9"/>
      <c r="AA1238" s="9"/>
      <c r="AB1238" s="9"/>
      <c r="AC1238" s="2"/>
      <c r="AD1238" s="9"/>
      <c r="AE1238" s="9"/>
      <c r="AF1238" s="2"/>
      <c r="AG1238" s="9"/>
      <c r="AH1238" s="9"/>
      <c r="AI1238" s="9"/>
      <c r="AJ1238" s="9"/>
      <c r="AK1238" s="9"/>
      <c r="AL1238" s="9"/>
      <c r="AM1238" s="15"/>
      <c r="AN1238" s="9"/>
      <c r="AO1238" s="9"/>
      <c r="AP1238" s="9"/>
      <c r="AQ1238" s="2">
        <v>0</v>
      </c>
      <c r="AR1238" s="2"/>
      <c r="AS1238" s="2">
        <v>0</v>
      </c>
      <c r="AT1238" s="2"/>
      <c r="AU1238" s="2">
        <v>0</v>
      </c>
      <c r="AV1238" s="2">
        <v>0</v>
      </c>
      <c r="AW1238" s="2"/>
      <c r="AX1238" s="9"/>
      <c r="AY1238" s="2"/>
      <c r="AZ1238" s="2"/>
      <c r="BA1238" s="2"/>
      <c r="BB1238" s="9"/>
      <c r="BC1238" s="19"/>
      <c r="BD1238" s="2"/>
      <c r="BE1238" s="2"/>
      <c r="BF1238" s="19"/>
      <c r="BG1238" s="19"/>
      <c r="BH1238" s="19"/>
      <c r="BI1238" s="19"/>
      <c r="BJ1238" s="19"/>
      <c r="BK1238" s="19"/>
      <c r="BL1238" s="19"/>
      <c r="BM1238" s="2">
        <v>0</v>
      </c>
      <c r="BN1238" s="2">
        <v>0</v>
      </c>
      <c r="BO1238" s="2">
        <v>0</v>
      </c>
      <c r="BP1238" s="2">
        <v>0</v>
      </c>
      <c r="BQ1238" s="2"/>
      <c r="BR1238" s="2"/>
      <c r="BS1238" s="2"/>
      <c r="BT1238" s="2"/>
      <c r="BU1238" s="2">
        <v>0</v>
      </c>
      <c r="BV1238" s="2"/>
      <c r="BW1238" s="9"/>
      <c r="BX1238" s="2"/>
      <c r="BY1238" s="2"/>
      <c r="BZ1238" s="9"/>
      <c r="CA1238" s="2"/>
      <c r="CB1238" s="2"/>
      <c r="CC1238" s="2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</row>
    <row r="1239" spans="1:152" hidden="1" x14ac:dyDescent="0.45">
      <c r="A1239" t="s">
        <v>150</v>
      </c>
      <c r="C1239" s="1">
        <v>40931</v>
      </c>
      <c r="D1239" s="2"/>
      <c r="E1239" s="1"/>
      <c r="G1239">
        <v>36</v>
      </c>
      <c r="H1239" t="s">
        <v>104</v>
      </c>
      <c r="I1239" s="19">
        <v>8</v>
      </c>
      <c r="J1239">
        <v>750</v>
      </c>
      <c r="K1239" s="2">
        <f t="shared" si="17"/>
        <v>166.66666666666666</v>
      </c>
      <c r="L1239" s="2"/>
      <c r="M1239" s="9"/>
      <c r="N1239" s="19">
        <v>6.8</v>
      </c>
      <c r="O1239" s="19"/>
      <c r="P1239" s="19"/>
      <c r="Q1239" s="2"/>
      <c r="R1239" s="2"/>
      <c r="S1239" s="2"/>
      <c r="T1239" s="2"/>
      <c r="U1239" s="2"/>
      <c r="V1239" s="2"/>
      <c r="W1239" s="2"/>
      <c r="X1239" s="9"/>
      <c r="Y1239" s="9"/>
      <c r="Z1239" s="9"/>
      <c r="AA1239" s="9"/>
      <c r="AB1239" s="9"/>
      <c r="AC1239" s="2"/>
      <c r="AD1239" s="9"/>
      <c r="AE1239" s="9"/>
      <c r="AF1239" s="2"/>
      <c r="AG1239" s="9"/>
      <c r="AH1239" s="9"/>
      <c r="AI1239" s="9"/>
      <c r="AJ1239" s="9"/>
      <c r="AK1239" s="9"/>
      <c r="AL1239" s="9"/>
      <c r="AM1239" s="15"/>
      <c r="AN1239" s="9"/>
      <c r="AO1239" s="9"/>
      <c r="AP1239" s="9"/>
      <c r="AQ1239" s="2"/>
      <c r="AR1239" s="2"/>
      <c r="AS1239" s="2"/>
      <c r="AT1239" s="2"/>
      <c r="AU1239" s="2"/>
      <c r="AV1239" s="2"/>
      <c r="AW1239" s="2"/>
      <c r="AX1239" s="9"/>
      <c r="AY1239" s="2"/>
      <c r="AZ1239" s="2"/>
      <c r="BA1239" s="2"/>
      <c r="BB1239" s="9"/>
      <c r="BC1239" s="19"/>
      <c r="BD1239" s="2"/>
      <c r="BE1239" s="2"/>
      <c r="BF1239" s="19"/>
      <c r="BG1239" s="19"/>
      <c r="BH1239" s="19"/>
      <c r="BI1239" s="19"/>
      <c r="BJ1239" s="19"/>
      <c r="BK1239" s="19"/>
      <c r="BL1239" s="19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9"/>
      <c r="BX1239" s="2"/>
      <c r="BY1239" s="2"/>
      <c r="BZ1239" s="9"/>
      <c r="CA1239" s="2"/>
      <c r="CB1239" s="2"/>
      <c r="CC1239" s="2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</row>
    <row r="1240" spans="1:152" hidden="1" x14ac:dyDescent="0.45">
      <c r="A1240" t="s">
        <v>150</v>
      </c>
      <c r="C1240" s="1">
        <v>40938</v>
      </c>
      <c r="D1240" s="2"/>
      <c r="E1240" s="1"/>
      <c r="G1240">
        <v>43</v>
      </c>
      <c r="H1240" t="s">
        <v>104</v>
      </c>
      <c r="I1240" s="19">
        <v>8</v>
      </c>
      <c r="J1240">
        <v>750</v>
      </c>
      <c r="K1240" s="2">
        <f t="shared" si="17"/>
        <v>166.66666666666666</v>
      </c>
      <c r="L1240" s="2"/>
      <c r="M1240" s="9"/>
      <c r="N1240" s="9"/>
      <c r="O1240" s="9"/>
      <c r="P1240" s="9"/>
      <c r="Q1240" s="2"/>
      <c r="R1240" s="2"/>
      <c r="S1240" s="2"/>
      <c r="T1240" s="2"/>
      <c r="U1240" s="2"/>
      <c r="V1240" s="2"/>
      <c r="W1240" s="2"/>
      <c r="X1240" s="9"/>
      <c r="Y1240" s="9"/>
      <c r="Z1240" s="9"/>
      <c r="AA1240" s="9"/>
      <c r="AB1240" s="9"/>
      <c r="AC1240" s="2">
        <v>50.0200631821562</v>
      </c>
      <c r="AD1240" s="9"/>
      <c r="AE1240" s="9"/>
      <c r="AF1240" s="2">
        <v>87.422533844230287</v>
      </c>
      <c r="AG1240" s="9">
        <v>1.3270194331015837</v>
      </c>
      <c r="AH1240" s="9"/>
      <c r="AI1240" s="9"/>
      <c r="AJ1240" s="9"/>
      <c r="AK1240" s="9"/>
      <c r="AL1240" s="9"/>
      <c r="AM1240" s="15">
        <f>AG1240/AF1240</f>
        <v>1.5179375096426174E-2</v>
      </c>
      <c r="AN1240" s="9"/>
      <c r="AO1240" s="9"/>
      <c r="AP1240" s="9"/>
      <c r="AQ1240" s="2">
        <v>5.866048815335752</v>
      </c>
      <c r="AR1240" s="2"/>
      <c r="AS1240" s="2">
        <v>0</v>
      </c>
      <c r="AT1240" s="2"/>
      <c r="AU1240" s="2">
        <v>0</v>
      </c>
      <c r="AV1240" s="2">
        <v>0</v>
      </c>
      <c r="AW1240" s="2">
        <v>5.866048815335752</v>
      </c>
      <c r="AX1240" s="9"/>
      <c r="AY1240" s="2"/>
      <c r="AZ1240" s="2">
        <f>AC1240+AF1240+AW1240</f>
        <v>143.30864584172224</v>
      </c>
      <c r="BA1240" s="2"/>
      <c r="BB1240" s="9">
        <f>AW1240/AZ1240</f>
        <v>4.0932972193558591E-2</v>
      </c>
      <c r="BC1240" s="19"/>
      <c r="BD1240" s="2"/>
      <c r="BE1240" s="2"/>
      <c r="BF1240" s="19"/>
      <c r="BG1240" s="19"/>
      <c r="BH1240" s="19"/>
      <c r="BI1240" s="19"/>
      <c r="BJ1240" s="9">
        <f>AC1240/AZ1240</f>
        <v>0.34903730258815679</v>
      </c>
      <c r="BK1240" s="9">
        <f>AF1240/AZ1240</f>
        <v>0.61002972521828469</v>
      </c>
      <c r="BL1240" s="9">
        <f>AW1240/AZ1240</f>
        <v>4.0932972193558591E-2</v>
      </c>
      <c r="BM1240" s="2">
        <v>24.240975680606727</v>
      </c>
      <c r="BN1240" s="2">
        <v>24.240975680606727</v>
      </c>
      <c r="BO1240" s="2">
        <v>0</v>
      </c>
      <c r="BP1240" s="2">
        <v>0</v>
      </c>
      <c r="BQ1240" s="2"/>
      <c r="BR1240" s="2"/>
      <c r="BS1240" s="2"/>
      <c r="BT1240" s="2"/>
      <c r="BU1240" s="2">
        <v>0</v>
      </c>
      <c r="BV1240" s="2"/>
      <c r="BW1240" s="9"/>
      <c r="BX1240" s="2"/>
      <c r="BY1240" s="2"/>
      <c r="BZ1240" s="9"/>
      <c r="CA1240" s="2"/>
      <c r="CB1240" s="2"/>
      <c r="CC1240" s="2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</row>
    <row r="1241" spans="1:152" hidden="1" x14ac:dyDescent="0.45">
      <c r="A1241" t="s">
        <v>150</v>
      </c>
      <c r="C1241" s="1">
        <v>40939</v>
      </c>
      <c r="D1241" s="2"/>
      <c r="E1241" s="1"/>
      <c r="G1241">
        <v>44</v>
      </c>
      <c r="H1241" t="s">
        <v>104</v>
      </c>
      <c r="I1241" s="19">
        <v>8</v>
      </c>
      <c r="J1241">
        <v>750</v>
      </c>
      <c r="K1241" s="2">
        <f t="shared" si="17"/>
        <v>166.66666666666666</v>
      </c>
      <c r="L1241" s="2"/>
      <c r="M1241" s="9"/>
      <c r="N1241" s="19">
        <v>11.3</v>
      </c>
      <c r="O1241" s="19"/>
      <c r="P1241" s="19"/>
      <c r="Q1241" s="2"/>
      <c r="R1241" s="2"/>
      <c r="S1241" s="2"/>
      <c r="T1241" s="2"/>
      <c r="U1241" s="2"/>
      <c r="V1241" s="2"/>
      <c r="W1241" s="2"/>
      <c r="X1241" s="9"/>
      <c r="Y1241" s="9"/>
      <c r="Z1241" s="9"/>
      <c r="AA1241" s="9"/>
      <c r="AB1241" s="9"/>
      <c r="AC1241" s="2"/>
      <c r="AD1241" s="9"/>
      <c r="AE1241" s="9"/>
      <c r="AF1241" s="2"/>
      <c r="AG1241" s="9"/>
      <c r="AH1241" s="9"/>
      <c r="AI1241" s="9"/>
      <c r="AJ1241" s="9"/>
      <c r="AK1241" s="9"/>
      <c r="AL1241" s="9"/>
      <c r="AM1241" s="15"/>
      <c r="AN1241" s="9"/>
      <c r="AO1241" s="9"/>
      <c r="AP1241" s="9"/>
      <c r="AQ1241" s="2"/>
      <c r="AR1241" s="2"/>
      <c r="AS1241" s="2"/>
      <c r="AT1241" s="2"/>
      <c r="AU1241" s="2"/>
      <c r="AV1241" s="2"/>
      <c r="AW1241" s="2"/>
      <c r="AX1241" s="9"/>
      <c r="AY1241" s="2"/>
      <c r="AZ1241" s="2"/>
      <c r="BA1241" s="2"/>
      <c r="BB1241" s="9"/>
      <c r="BC1241" s="19"/>
      <c r="BD1241" s="2"/>
      <c r="BE1241" s="2"/>
      <c r="BF1241" s="19"/>
      <c r="BG1241" s="19"/>
      <c r="BH1241" s="19"/>
      <c r="BI1241" s="19"/>
      <c r="BJ1241" s="19"/>
      <c r="BK1241" s="19"/>
      <c r="BL1241" s="19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9"/>
      <c r="BX1241" s="2"/>
      <c r="BY1241" s="2"/>
      <c r="BZ1241" s="9"/>
      <c r="CA1241" s="2"/>
      <c r="CB1241" s="2"/>
      <c r="CC1241" s="2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</row>
    <row r="1242" spans="1:152" hidden="1" x14ac:dyDescent="0.45">
      <c r="A1242" t="s">
        <v>150</v>
      </c>
      <c r="C1242" s="1">
        <v>40945</v>
      </c>
      <c r="D1242" s="2">
        <v>5</v>
      </c>
      <c r="E1242" t="s">
        <v>195</v>
      </c>
      <c r="F1242" t="s">
        <v>13</v>
      </c>
      <c r="G1242">
        <v>50</v>
      </c>
      <c r="H1242" t="s">
        <v>104</v>
      </c>
      <c r="I1242" s="19">
        <v>8</v>
      </c>
      <c r="J1242">
        <v>750</v>
      </c>
      <c r="K1242" s="2">
        <f t="shared" si="17"/>
        <v>166.66666666666666</v>
      </c>
      <c r="L1242" s="2"/>
      <c r="M1242" s="9"/>
      <c r="N1242" s="9"/>
      <c r="O1242" s="9"/>
      <c r="P1242" s="9"/>
      <c r="Q1242" s="2"/>
      <c r="R1242" s="2"/>
      <c r="S1242" s="2">
        <v>50</v>
      </c>
      <c r="T1242" s="2"/>
      <c r="U1242" s="2"/>
      <c r="V1242" s="2"/>
      <c r="W1242" s="2"/>
      <c r="X1242" s="9"/>
      <c r="Y1242" s="9"/>
      <c r="Z1242" s="9"/>
      <c r="AA1242" s="9"/>
      <c r="AB1242" s="9"/>
      <c r="AC1242" s="2">
        <v>155.8688612245985</v>
      </c>
      <c r="AD1242" s="9"/>
      <c r="AE1242" s="9"/>
      <c r="AF1242" s="2">
        <v>225.96020388161406</v>
      </c>
      <c r="AG1242" s="9">
        <v>2.2680092234723679</v>
      </c>
      <c r="AH1242" s="9"/>
      <c r="AI1242" s="9"/>
      <c r="AJ1242" s="9"/>
      <c r="AK1242" s="9"/>
      <c r="AL1242" s="9"/>
      <c r="AM1242" s="15">
        <f>AG1242/AF1242</f>
        <v>1.0037206483760441E-2</v>
      </c>
      <c r="AN1242" s="9"/>
      <c r="AO1242" s="9"/>
      <c r="AP1242" s="9"/>
      <c r="AQ1242" s="2">
        <v>40.694474828359645</v>
      </c>
      <c r="AR1242" s="2"/>
      <c r="AS1242" s="2">
        <v>0</v>
      </c>
      <c r="AT1242" s="2"/>
      <c r="AU1242" s="2">
        <v>0</v>
      </c>
      <c r="AV1242" s="2">
        <v>0</v>
      </c>
      <c r="AW1242" s="2">
        <v>40.694474828359645</v>
      </c>
      <c r="AX1242" s="9"/>
      <c r="AY1242" s="2"/>
      <c r="AZ1242" s="2">
        <f>AC1242+AF1242+AW1242</f>
        <v>422.52353993457223</v>
      </c>
      <c r="BA1242" s="2"/>
      <c r="BB1242" s="9">
        <f>AW1242/AZ1242</f>
        <v>9.6312917464104336E-2</v>
      </c>
      <c r="BC1242" s="19"/>
      <c r="BD1242" s="2"/>
      <c r="BE1242" s="2"/>
      <c r="BF1242" s="19"/>
      <c r="BG1242" s="19"/>
      <c r="BH1242" s="19"/>
      <c r="BI1242" s="19"/>
      <c r="BJ1242" s="9">
        <f>AC1242/AZ1242</f>
        <v>0.36889982803972249</v>
      </c>
      <c r="BK1242" s="9">
        <f>AF1242/AZ1242</f>
        <v>0.53478725449617315</v>
      </c>
      <c r="BL1242" s="9">
        <f>AW1242/AZ1242</f>
        <v>9.6312917464104336E-2</v>
      </c>
      <c r="BM1242" s="2">
        <v>41.077305919726939</v>
      </c>
      <c r="BN1242" s="2">
        <v>39.936904425512466</v>
      </c>
      <c r="BO1242" s="2">
        <v>1.1404014942144745</v>
      </c>
      <c r="BP1242" s="2">
        <v>0</v>
      </c>
      <c r="BQ1242" s="2"/>
      <c r="BR1242" s="2"/>
      <c r="BS1242" s="2"/>
      <c r="BT1242" s="2"/>
      <c r="BU1242" s="2">
        <v>0</v>
      </c>
      <c r="BV1242" s="2"/>
      <c r="BW1242" s="9"/>
      <c r="BX1242" s="2"/>
      <c r="BY1242" s="2"/>
      <c r="BZ1242" s="9"/>
      <c r="CA1242" s="2"/>
      <c r="CB1242" s="2"/>
      <c r="CC1242" s="2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</row>
    <row r="1243" spans="1:152" hidden="1" x14ac:dyDescent="0.45">
      <c r="A1243" t="s">
        <v>150</v>
      </c>
      <c r="C1243" s="1">
        <v>40948</v>
      </c>
      <c r="D1243" s="2"/>
      <c r="E1243" s="1"/>
      <c r="G1243">
        <v>53</v>
      </c>
      <c r="H1243" t="s">
        <v>104</v>
      </c>
      <c r="I1243" s="19">
        <v>8</v>
      </c>
      <c r="J1243">
        <v>750</v>
      </c>
      <c r="K1243" s="2">
        <f t="shared" ref="K1243:K1306" si="18">1000000/I1243/J1243</f>
        <v>166.66666666666666</v>
      </c>
      <c r="L1243" s="2"/>
      <c r="M1243" s="9"/>
      <c r="N1243" s="19">
        <v>14.4</v>
      </c>
      <c r="O1243" s="19"/>
      <c r="P1243" s="19"/>
      <c r="Q1243" s="2"/>
      <c r="R1243" s="2"/>
      <c r="S1243" s="2"/>
      <c r="T1243" s="2"/>
      <c r="U1243" s="2"/>
      <c r="V1243" s="2"/>
      <c r="W1243" s="2"/>
      <c r="X1243" s="9"/>
      <c r="Y1243" s="9"/>
      <c r="Z1243" s="9"/>
      <c r="AA1243" s="9"/>
      <c r="AB1243" s="9"/>
      <c r="AC1243" s="2"/>
      <c r="AD1243" s="9"/>
      <c r="AE1243" s="9"/>
      <c r="AF1243" s="2"/>
      <c r="AG1243" s="9"/>
      <c r="AH1243" s="9"/>
      <c r="AI1243" s="9"/>
      <c r="AJ1243" s="9"/>
      <c r="AK1243" s="9"/>
      <c r="AL1243" s="9"/>
      <c r="AM1243" s="15"/>
      <c r="AN1243" s="9"/>
      <c r="AO1243" s="9"/>
      <c r="AP1243" s="9"/>
      <c r="AQ1243" s="2"/>
      <c r="AR1243" s="2"/>
      <c r="AS1243" s="2"/>
      <c r="AT1243" s="2"/>
      <c r="AU1243" s="2"/>
      <c r="AV1243" s="2"/>
      <c r="AW1243" s="2"/>
      <c r="AX1243" s="9"/>
      <c r="AY1243" s="2"/>
      <c r="AZ1243" s="2"/>
      <c r="BA1243" s="2"/>
      <c r="BB1243" s="9"/>
      <c r="BC1243" s="19"/>
      <c r="BD1243" s="2"/>
      <c r="BE1243" s="2"/>
      <c r="BF1243" s="19"/>
      <c r="BG1243" s="19"/>
      <c r="BH1243" s="19"/>
      <c r="BI1243" s="19"/>
      <c r="BJ1243" s="19"/>
      <c r="BK1243" s="19"/>
      <c r="BL1243" s="19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9"/>
      <c r="BX1243" s="2"/>
      <c r="BY1243" s="2"/>
      <c r="BZ1243" s="9"/>
      <c r="CA1243" s="2"/>
      <c r="CB1243" s="2"/>
      <c r="CC1243" s="2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</row>
    <row r="1244" spans="1:152" hidden="1" x14ac:dyDescent="0.45">
      <c r="A1244" t="s">
        <v>150</v>
      </c>
      <c r="C1244" s="1">
        <v>40954</v>
      </c>
      <c r="D1244" s="2"/>
      <c r="E1244" s="1"/>
      <c r="G1244">
        <v>59</v>
      </c>
      <c r="H1244" t="s">
        <v>104</v>
      </c>
      <c r="I1244" s="19">
        <v>8</v>
      </c>
      <c r="J1244">
        <v>750</v>
      </c>
      <c r="K1244" s="2">
        <f t="shared" si="18"/>
        <v>166.66666666666666</v>
      </c>
      <c r="L1244" s="2"/>
      <c r="M1244" s="9"/>
      <c r="N1244" s="19">
        <v>15.95</v>
      </c>
      <c r="O1244" s="19"/>
      <c r="P1244" s="19"/>
      <c r="Q1244" s="2"/>
      <c r="R1244" s="2"/>
      <c r="S1244" s="2"/>
      <c r="T1244" s="2"/>
      <c r="U1244" s="2"/>
      <c r="V1244" s="2"/>
      <c r="W1244" s="2"/>
      <c r="X1244" s="9"/>
      <c r="Y1244" s="9"/>
      <c r="Z1244" s="9"/>
      <c r="AA1244" s="9"/>
      <c r="AB1244" s="9"/>
      <c r="AC1244" s="2"/>
      <c r="AD1244" s="9"/>
      <c r="AE1244" s="9"/>
      <c r="AF1244" s="2"/>
      <c r="AG1244" s="9"/>
      <c r="AH1244" s="9"/>
      <c r="AI1244" s="9"/>
      <c r="AJ1244" s="9"/>
      <c r="AK1244" s="9"/>
      <c r="AL1244" s="9"/>
      <c r="AM1244" s="15"/>
      <c r="AN1244" s="9"/>
      <c r="AO1244" s="9"/>
      <c r="AP1244" s="9"/>
      <c r="AQ1244" s="2"/>
      <c r="AR1244" s="2"/>
      <c r="AS1244" s="2"/>
      <c r="AT1244" s="2"/>
      <c r="AU1244" s="2"/>
      <c r="AV1244" s="2"/>
      <c r="AW1244" s="2"/>
      <c r="AX1244" s="9"/>
      <c r="AY1244" s="2"/>
      <c r="AZ1244" s="2"/>
      <c r="BA1244" s="2"/>
      <c r="BB1244" s="9"/>
      <c r="BC1244" s="19"/>
      <c r="BD1244" s="2"/>
      <c r="BE1244" s="2"/>
      <c r="BF1244" s="19"/>
      <c r="BG1244" s="19"/>
      <c r="BH1244" s="19"/>
      <c r="BI1244" s="19"/>
      <c r="BJ1244" s="19"/>
      <c r="BK1244" s="19"/>
      <c r="BL1244" s="19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9"/>
      <c r="BX1244" s="2"/>
      <c r="BY1244" s="2"/>
      <c r="BZ1244" s="9"/>
      <c r="CA1244" s="2"/>
      <c r="CB1244" s="2"/>
      <c r="CC1244" s="2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</row>
    <row r="1245" spans="1:152" hidden="1" x14ac:dyDescent="0.45">
      <c r="A1245" t="s">
        <v>150</v>
      </c>
      <c r="C1245" s="1">
        <v>40959</v>
      </c>
      <c r="D1245" s="2"/>
      <c r="E1245" s="1"/>
      <c r="G1245">
        <v>64</v>
      </c>
      <c r="H1245" t="s">
        <v>104</v>
      </c>
      <c r="I1245" s="19">
        <v>8</v>
      </c>
      <c r="J1245">
        <v>750</v>
      </c>
      <c r="K1245" s="2">
        <f t="shared" si="18"/>
        <v>166.66666666666666</v>
      </c>
      <c r="L1245" s="2"/>
      <c r="M1245" s="9"/>
      <c r="N1245" s="9"/>
      <c r="O1245" s="9"/>
      <c r="P1245" s="9"/>
      <c r="Q1245" s="2"/>
      <c r="R1245" s="2"/>
      <c r="S1245" s="2"/>
      <c r="T1245" s="2"/>
      <c r="U1245" s="2"/>
      <c r="V1245" s="2"/>
      <c r="W1245" s="2"/>
      <c r="X1245" s="9"/>
      <c r="Y1245" s="9"/>
      <c r="Z1245" s="9"/>
      <c r="AA1245" s="9"/>
      <c r="AB1245" s="9"/>
      <c r="AC1245" s="2">
        <v>335.09858072634029</v>
      </c>
      <c r="AD1245" s="9"/>
      <c r="AE1245" s="9"/>
      <c r="AF1245" s="2">
        <v>291.37421976381029</v>
      </c>
      <c r="AG1245" s="9">
        <v>4.625238618145957</v>
      </c>
      <c r="AH1245" s="9"/>
      <c r="AI1245" s="9"/>
      <c r="AJ1245" s="9"/>
      <c r="AK1245" s="9"/>
      <c r="AL1245" s="9"/>
      <c r="AM1245" s="15">
        <f>AG1245/AF1245</f>
        <v>1.5873877317956281E-2</v>
      </c>
      <c r="AN1245" s="9"/>
      <c r="AO1245" s="9"/>
      <c r="AP1245" s="9"/>
      <c r="AQ1245" s="2">
        <v>44.042596887072648</v>
      </c>
      <c r="AR1245" s="2"/>
      <c r="AS1245" s="2">
        <v>55.230203811373983</v>
      </c>
      <c r="AT1245" s="2"/>
      <c r="AU1245" s="2">
        <v>0</v>
      </c>
      <c r="AV1245" s="2">
        <v>0</v>
      </c>
      <c r="AW1245" s="2">
        <v>99.27280069844663</v>
      </c>
      <c r="AX1245" s="9"/>
      <c r="AY1245" s="2"/>
      <c r="AZ1245" s="2">
        <f>AC1245+AF1245+AW1245</f>
        <v>725.74560118859722</v>
      </c>
      <c r="BA1245" s="2"/>
      <c r="BB1245" s="9">
        <f>AW1245/AZ1245</f>
        <v>0.136787326765552</v>
      </c>
      <c r="BC1245" s="19"/>
      <c r="BD1245" s="2"/>
      <c r="BE1245" s="2"/>
      <c r="BF1245" s="19"/>
      <c r="BG1245" s="19"/>
      <c r="BH1245" s="19"/>
      <c r="BI1245" s="19"/>
      <c r="BJ1245" s="9">
        <f>AC1245/AZ1245</f>
        <v>0.46173008858411158</v>
      </c>
      <c r="BK1245" s="9">
        <f>AF1245/AZ1245</f>
        <v>0.40148258465033643</v>
      </c>
      <c r="BL1245" s="9">
        <f>AW1245/AZ1245</f>
        <v>0.136787326765552</v>
      </c>
      <c r="BM1245" s="2">
        <v>170.80869465771076</v>
      </c>
      <c r="BN1245" s="2">
        <v>82.843269076242208</v>
      </c>
      <c r="BO1245" s="2">
        <v>87.965425581468537</v>
      </c>
      <c r="BP1245" s="2">
        <v>0</v>
      </c>
      <c r="BQ1245" s="2"/>
      <c r="BR1245" s="2"/>
      <c r="BS1245" s="2"/>
      <c r="BT1245" s="2"/>
      <c r="BU1245" s="2">
        <v>0</v>
      </c>
      <c r="BV1245" s="2"/>
      <c r="BW1245" s="9"/>
      <c r="BX1245" s="2"/>
      <c r="BY1245" s="2"/>
      <c r="BZ1245" s="9"/>
      <c r="CA1245" s="2"/>
      <c r="CB1245" s="2"/>
      <c r="CC1245" s="2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</row>
    <row r="1246" spans="1:152" hidden="1" x14ac:dyDescent="0.45">
      <c r="A1246" t="s">
        <v>150</v>
      </c>
      <c r="C1246" s="1">
        <v>40960</v>
      </c>
      <c r="D1246" s="2"/>
      <c r="E1246" s="1"/>
      <c r="G1246">
        <v>65</v>
      </c>
      <c r="H1246" t="s">
        <v>104</v>
      </c>
      <c r="I1246" s="19">
        <v>8</v>
      </c>
      <c r="J1246">
        <v>750</v>
      </c>
      <c r="K1246" s="2">
        <f t="shared" si="18"/>
        <v>166.66666666666666</v>
      </c>
      <c r="L1246" s="2"/>
      <c r="M1246" s="9"/>
      <c r="N1246" s="19">
        <v>17.600000000000001</v>
      </c>
      <c r="O1246" s="19"/>
      <c r="P1246" s="19"/>
      <c r="Q1246" s="2"/>
      <c r="R1246" s="2"/>
      <c r="S1246" s="2"/>
      <c r="T1246" s="2"/>
      <c r="U1246" s="2"/>
      <c r="V1246" s="2"/>
      <c r="W1246" s="2"/>
      <c r="X1246" s="9"/>
      <c r="Y1246" s="9"/>
      <c r="Z1246" s="9"/>
      <c r="AA1246" s="9"/>
      <c r="AB1246" s="9"/>
      <c r="AC1246" s="2"/>
      <c r="AD1246" s="9"/>
      <c r="AE1246" s="9"/>
      <c r="AF1246" s="2"/>
      <c r="AG1246" s="9"/>
      <c r="AH1246" s="9"/>
      <c r="AI1246" s="9"/>
      <c r="AJ1246" s="9"/>
      <c r="AK1246" s="9"/>
      <c r="AL1246" s="9"/>
      <c r="AM1246" s="15"/>
      <c r="AN1246" s="9"/>
      <c r="AO1246" s="9"/>
      <c r="AP1246" s="9"/>
      <c r="AQ1246" s="2"/>
      <c r="AR1246" s="2"/>
      <c r="AS1246" s="2"/>
      <c r="AT1246" s="2"/>
      <c r="AU1246" s="2"/>
      <c r="AV1246" s="2"/>
      <c r="AW1246" s="2"/>
      <c r="AX1246" s="9"/>
      <c r="AY1246" s="2"/>
      <c r="AZ1246" s="2"/>
      <c r="BA1246" s="2"/>
      <c r="BB1246" s="9"/>
      <c r="BC1246" s="19"/>
      <c r="BD1246" s="2"/>
      <c r="BE1246" s="2"/>
      <c r="BF1246" s="19"/>
      <c r="BG1246" s="19"/>
      <c r="BH1246" s="19"/>
      <c r="BI1246" s="19"/>
      <c r="BJ1246" s="19"/>
      <c r="BK1246" s="19"/>
      <c r="BL1246" s="19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9"/>
      <c r="BX1246" s="2"/>
      <c r="BY1246" s="2"/>
      <c r="BZ1246" s="9"/>
      <c r="CA1246" s="2"/>
      <c r="CB1246" s="2"/>
      <c r="CC1246" s="2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</row>
    <row r="1247" spans="1:152" hidden="1" x14ac:dyDescent="0.45">
      <c r="A1247" t="s">
        <v>150</v>
      </c>
      <c r="C1247" s="1">
        <v>40970</v>
      </c>
      <c r="D1247" s="2"/>
      <c r="E1247" s="1"/>
      <c r="G1247">
        <v>75</v>
      </c>
      <c r="H1247" t="s">
        <v>104</v>
      </c>
      <c r="I1247" s="19">
        <v>8</v>
      </c>
      <c r="J1247">
        <v>750</v>
      </c>
      <c r="K1247" s="2">
        <f t="shared" si="18"/>
        <v>166.66666666666666</v>
      </c>
      <c r="L1247" s="2"/>
      <c r="M1247" s="9"/>
      <c r="N1247" s="19">
        <v>19.850000000000001</v>
      </c>
      <c r="O1247" s="19"/>
      <c r="P1247" s="19"/>
      <c r="Q1247" s="2"/>
      <c r="R1247" s="2"/>
      <c r="S1247" s="2"/>
      <c r="T1247" s="2"/>
      <c r="U1247" s="2"/>
      <c r="V1247" s="2"/>
      <c r="W1247" s="2"/>
      <c r="X1247" s="9"/>
      <c r="Y1247" s="9"/>
      <c r="Z1247" s="9"/>
      <c r="AA1247" s="9"/>
      <c r="AB1247" s="9"/>
      <c r="AC1247" s="2"/>
      <c r="AD1247" s="9"/>
      <c r="AE1247" s="9"/>
      <c r="AF1247" s="2"/>
      <c r="AG1247" s="9"/>
      <c r="AH1247" s="9"/>
      <c r="AI1247" s="9"/>
      <c r="AJ1247" s="9"/>
      <c r="AK1247" s="9"/>
      <c r="AL1247" s="9"/>
      <c r="AM1247" s="15"/>
      <c r="AN1247" s="9"/>
      <c r="AO1247" s="9"/>
      <c r="AP1247" s="9"/>
      <c r="AQ1247" s="2"/>
      <c r="AR1247" s="2"/>
      <c r="AS1247" s="2"/>
      <c r="AT1247" s="2"/>
      <c r="AU1247" s="2"/>
      <c r="AV1247" s="2"/>
      <c r="AW1247" s="2"/>
      <c r="AX1247" s="9"/>
      <c r="AY1247" s="2"/>
      <c r="AZ1247" s="2"/>
      <c r="BA1247" s="2"/>
      <c r="BB1247" s="9"/>
      <c r="BC1247" s="19"/>
      <c r="BD1247" s="2"/>
      <c r="BE1247" s="2"/>
      <c r="BF1247" s="19"/>
      <c r="BG1247" s="19"/>
      <c r="BH1247" s="19"/>
      <c r="BI1247" s="19"/>
      <c r="BJ1247" s="19"/>
      <c r="BK1247" s="19"/>
      <c r="BL1247" s="19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9"/>
      <c r="BX1247" s="2"/>
      <c r="BY1247" s="2"/>
      <c r="BZ1247" s="9"/>
      <c r="CA1247" s="2"/>
      <c r="CB1247" s="2"/>
      <c r="CC1247" s="2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</row>
    <row r="1248" spans="1:152" hidden="1" x14ac:dyDescent="0.45">
      <c r="A1248" t="s">
        <v>150</v>
      </c>
      <c r="C1248" s="1">
        <v>40976</v>
      </c>
      <c r="D1248" s="2"/>
      <c r="E1248" s="1"/>
      <c r="G1248">
        <v>81</v>
      </c>
      <c r="H1248" t="s">
        <v>104</v>
      </c>
      <c r="I1248" s="19">
        <v>8</v>
      </c>
      <c r="J1248">
        <v>750</v>
      </c>
      <c r="K1248" s="2">
        <f t="shared" si="18"/>
        <v>166.66666666666666</v>
      </c>
      <c r="L1248" s="2"/>
      <c r="M1248" s="9"/>
      <c r="N1248" s="19">
        <v>21</v>
      </c>
      <c r="O1248" s="19"/>
      <c r="P1248" s="19"/>
      <c r="Q1248" s="2"/>
      <c r="R1248" s="2"/>
      <c r="S1248" s="2"/>
      <c r="T1248" s="2"/>
      <c r="U1248" s="2"/>
      <c r="V1248" s="2"/>
      <c r="W1248" s="2"/>
      <c r="X1248" s="9"/>
      <c r="Y1248" s="9"/>
      <c r="Z1248" s="9"/>
      <c r="AA1248" s="9"/>
      <c r="AB1248" s="9"/>
      <c r="AC1248" s="2"/>
      <c r="AD1248" s="9"/>
      <c r="AE1248" s="9"/>
      <c r="AF1248" s="2"/>
      <c r="AG1248" s="9"/>
      <c r="AH1248" s="9"/>
      <c r="AI1248" s="9"/>
      <c r="AJ1248" s="9"/>
      <c r="AK1248" s="9"/>
      <c r="AL1248" s="9"/>
      <c r="AM1248" s="15"/>
      <c r="AN1248" s="9"/>
      <c r="AO1248" s="9"/>
      <c r="AP1248" s="9"/>
      <c r="AQ1248" s="2"/>
      <c r="AR1248" s="2"/>
      <c r="AS1248" s="2"/>
      <c r="AT1248" s="2"/>
      <c r="AU1248" s="2"/>
      <c r="AV1248" s="2"/>
      <c r="AW1248" s="2"/>
      <c r="AX1248" s="9"/>
      <c r="AY1248" s="2"/>
      <c r="AZ1248" s="2"/>
      <c r="BA1248" s="2"/>
      <c r="BB1248" s="9"/>
      <c r="BC1248" s="19"/>
      <c r="BD1248" s="2"/>
      <c r="BE1248" s="2"/>
      <c r="BF1248" s="19"/>
      <c r="BG1248" s="19"/>
      <c r="BH1248" s="19"/>
      <c r="BI1248" s="19"/>
      <c r="BJ1248" s="19"/>
      <c r="BK1248" s="19"/>
      <c r="BL1248" s="19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9"/>
      <c r="BX1248" s="2"/>
      <c r="BY1248" s="2"/>
      <c r="BZ1248" s="9"/>
      <c r="CA1248" s="2"/>
      <c r="CB1248" s="2"/>
      <c r="CC1248" s="2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</row>
    <row r="1249" spans="1:152" hidden="1" x14ac:dyDescent="0.45">
      <c r="A1249" t="s">
        <v>150</v>
      </c>
      <c r="C1249" s="1">
        <v>40980</v>
      </c>
      <c r="D1249" s="2">
        <v>6</v>
      </c>
      <c r="E1249" s="1" t="s">
        <v>229</v>
      </c>
      <c r="F1249" t="s">
        <v>78</v>
      </c>
      <c r="G1249">
        <v>85</v>
      </c>
      <c r="H1249" t="s">
        <v>104</v>
      </c>
      <c r="I1249" s="19">
        <v>8</v>
      </c>
      <c r="J1249">
        <v>750</v>
      </c>
      <c r="K1249" s="2">
        <f t="shared" si="18"/>
        <v>166.66666666666666</v>
      </c>
      <c r="L1249" s="2"/>
      <c r="M1249" s="9"/>
      <c r="N1249" s="9"/>
      <c r="O1249" s="9"/>
      <c r="P1249" s="9"/>
      <c r="Q1249" s="2"/>
      <c r="R1249" s="2"/>
      <c r="S1249" s="2"/>
      <c r="T1249" s="2"/>
      <c r="U1249" s="2"/>
      <c r="V1249" s="2"/>
      <c r="W1249" s="2"/>
      <c r="X1249" s="9"/>
      <c r="Y1249" s="9"/>
      <c r="Z1249" s="9"/>
      <c r="AA1249" s="9"/>
      <c r="AB1249" s="9"/>
      <c r="AC1249" s="2">
        <v>453.69591655673332</v>
      </c>
      <c r="AD1249" s="9"/>
      <c r="AE1249" s="9"/>
      <c r="AF1249" s="2">
        <v>331.25714608023804</v>
      </c>
      <c r="AG1249" s="9">
        <v>5.6200304944328856</v>
      </c>
      <c r="AH1249" s="9"/>
      <c r="AI1249" s="9"/>
      <c r="AJ1249" s="9"/>
      <c r="AK1249" s="9"/>
      <c r="AL1249" s="9"/>
      <c r="AM1249" s="15">
        <f>AG1249/AF1249</f>
        <v>1.6965763790863505E-2</v>
      </c>
      <c r="AN1249" s="9"/>
      <c r="AO1249" s="9"/>
      <c r="AP1249" s="9"/>
      <c r="AQ1249" s="2">
        <v>12.051365128376847</v>
      </c>
      <c r="AR1249" s="2"/>
      <c r="AS1249" s="2">
        <v>311.69076546453948</v>
      </c>
      <c r="AT1249" s="2"/>
      <c r="AU1249" s="2">
        <v>0</v>
      </c>
      <c r="AV1249" s="2">
        <v>0</v>
      </c>
      <c r="AW1249" s="2">
        <v>323.74213059291634</v>
      </c>
      <c r="AX1249" s="9"/>
      <c r="AY1249" s="2"/>
      <c r="AZ1249" s="2">
        <f>AC1249+AF1249+AW1249</f>
        <v>1108.6951932298878</v>
      </c>
      <c r="BA1249" s="2"/>
      <c r="BB1249" s="9">
        <f>AW1249/AZ1249</f>
        <v>0.29200282689941137</v>
      </c>
      <c r="BC1249" s="19"/>
      <c r="BD1249" s="2"/>
      <c r="BE1249" s="2"/>
      <c r="BF1249" s="19"/>
      <c r="BG1249" s="19"/>
      <c r="BH1249" s="19"/>
      <c r="BI1249" s="19"/>
      <c r="BJ1249" s="9">
        <f>AC1249/AZ1249</f>
        <v>0.40921609413224863</v>
      </c>
      <c r="BK1249" s="9">
        <f>AF1249/AZ1249</f>
        <v>0.29878107896834</v>
      </c>
      <c r="BL1249" s="9">
        <f>AW1249/AZ1249</f>
        <v>0.29200282689941137</v>
      </c>
      <c r="BM1249" s="2">
        <v>181.74893262664014</v>
      </c>
      <c r="BN1249" s="2">
        <v>20.001244382736878</v>
      </c>
      <c r="BO1249" s="2">
        <v>161.74768824390327</v>
      </c>
      <c r="BP1249" s="2">
        <v>0</v>
      </c>
      <c r="BQ1249" s="2"/>
      <c r="BR1249" s="2"/>
      <c r="BS1249" s="2"/>
      <c r="BT1249" s="2"/>
      <c r="BU1249" s="2">
        <v>0</v>
      </c>
      <c r="BV1249" s="2"/>
      <c r="BW1249" s="9"/>
      <c r="BX1249" s="2"/>
      <c r="BY1249" s="2"/>
      <c r="BZ1249" s="9"/>
      <c r="CA1249" s="2"/>
      <c r="CB1249" s="2"/>
      <c r="CC1249" s="2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</row>
    <row r="1250" spans="1:152" hidden="1" x14ac:dyDescent="0.45">
      <c r="A1250" t="s">
        <v>150</v>
      </c>
      <c r="C1250" s="1">
        <v>40982</v>
      </c>
      <c r="D1250" s="2"/>
      <c r="E1250" s="1"/>
      <c r="G1250">
        <v>87</v>
      </c>
      <c r="H1250" t="s">
        <v>104</v>
      </c>
      <c r="I1250" s="19">
        <v>8</v>
      </c>
      <c r="J1250">
        <v>750</v>
      </c>
      <c r="K1250" s="2">
        <f t="shared" si="18"/>
        <v>166.66666666666666</v>
      </c>
      <c r="L1250" s="2"/>
      <c r="M1250" s="9"/>
      <c r="N1250" s="19">
        <v>21.9</v>
      </c>
      <c r="O1250" s="19"/>
      <c r="P1250" s="19"/>
      <c r="Q1250" s="2"/>
      <c r="R1250" s="2"/>
      <c r="S1250" s="2"/>
      <c r="T1250" s="2"/>
      <c r="U1250" s="2"/>
      <c r="V1250" s="2"/>
      <c r="W1250" s="2"/>
      <c r="X1250" s="9"/>
      <c r="Y1250" s="9"/>
      <c r="Z1250" s="9"/>
      <c r="AA1250" s="9"/>
      <c r="AB1250" s="9"/>
      <c r="AC1250" s="2"/>
      <c r="AD1250" s="9"/>
      <c r="AE1250" s="9"/>
      <c r="AF1250" s="2"/>
      <c r="AG1250" s="9"/>
      <c r="AH1250" s="9"/>
      <c r="AI1250" s="9"/>
      <c r="AJ1250" s="9"/>
      <c r="AK1250" s="9"/>
      <c r="AL1250" s="9"/>
      <c r="AM1250" s="15"/>
      <c r="AN1250" s="9"/>
      <c r="AO1250" s="9"/>
      <c r="AP1250" s="9"/>
      <c r="AQ1250" s="2"/>
      <c r="AR1250" s="2"/>
      <c r="AS1250" s="2"/>
      <c r="AT1250" s="2"/>
      <c r="AU1250" s="2"/>
      <c r="AV1250" s="2"/>
      <c r="AW1250" s="2"/>
      <c r="AX1250" s="9"/>
      <c r="AY1250" s="2"/>
      <c r="AZ1250" s="2"/>
      <c r="BA1250" s="2"/>
      <c r="BB1250" s="9"/>
      <c r="BC1250" s="19"/>
      <c r="BD1250" s="2"/>
      <c r="BE1250" s="2"/>
      <c r="BF1250" s="19"/>
      <c r="BG1250" s="19"/>
      <c r="BH1250" s="19"/>
      <c r="BI1250" s="19"/>
      <c r="BJ1250" s="19"/>
      <c r="BK1250" s="19"/>
      <c r="BL1250" s="19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9"/>
      <c r="BX1250" s="2"/>
      <c r="BY1250" s="2"/>
      <c r="BZ1250" s="9"/>
      <c r="CA1250" s="2"/>
      <c r="CB1250" s="2"/>
      <c r="CC1250" s="2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</row>
    <row r="1251" spans="1:152" hidden="1" x14ac:dyDescent="0.45">
      <c r="A1251" t="s">
        <v>150</v>
      </c>
      <c r="C1251" s="1">
        <v>40997</v>
      </c>
      <c r="D1251" s="2">
        <v>8</v>
      </c>
      <c r="E1251" t="s">
        <v>197</v>
      </c>
      <c r="F1251" t="s">
        <v>14</v>
      </c>
      <c r="G1251">
        <v>102</v>
      </c>
      <c r="H1251" t="s">
        <v>104</v>
      </c>
      <c r="I1251" s="19">
        <v>8</v>
      </c>
      <c r="J1251">
        <v>750</v>
      </c>
      <c r="K1251" s="2">
        <f t="shared" si="18"/>
        <v>166.66666666666666</v>
      </c>
      <c r="L1251" s="2"/>
      <c r="M1251" s="9"/>
      <c r="N1251" s="9"/>
      <c r="O1251" s="9"/>
      <c r="P1251" s="9"/>
      <c r="Q1251" s="2"/>
      <c r="R1251" s="2"/>
      <c r="S1251" s="2"/>
      <c r="T1251" s="2"/>
      <c r="U1251" s="2">
        <v>102</v>
      </c>
      <c r="V1251" s="2"/>
      <c r="W1251" s="2"/>
      <c r="X1251" s="9"/>
      <c r="Y1251" s="9"/>
      <c r="Z1251" s="9"/>
      <c r="AA1251" s="9"/>
      <c r="AB1251" s="9"/>
      <c r="AC1251" s="2">
        <v>752.0464017824188</v>
      </c>
      <c r="AD1251" s="9"/>
      <c r="AE1251" s="9"/>
      <c r="AF1251" s="2">
        <v>427.56580413365356</v>
      </c>
      <c r="AG1251" s="9">
        <v>4.4363250724396011</v>
      </c>
      <c r="AH1251" s="9"/>
      <c r="AI1251" s="9"/>
      <c r="AJ1251" s="9"/>
      <c r="AK1251" s="9"/>
      <c r="AL1251" s="9"/>
      <c r="AM1251" s="15">
        <f>AG1251/AF1251</f>
        <v>1.0375771470846725E-2</v>
      </c>
      <c r="AN1251" s="9"/>
      <c r="AO1251" s="9"/>
      <c r="AP1251" s="9"/>
      <c r="AQ1251" s="2">
        <v>0</v>
      </c>
      <c r="AR1251" s="2"/>
      <c r="AS1251" s="2">
        <v>492.09503691286864</v>
      </c>
      <c r="AT1251" s="2"/>
      <c r="AU1251" s="2">
        <v>37.726946920297408</v>
      </c>
      <c r="AV1251" s="2">
        <v>81.828487763002087</v>
      </c>
      <c r="AW1251" s="2">
        <v>611.65047159616813</v>
      </c>
      <c r="AX1251" s="9"/>
      <c r="AY1251" s="2"/>
      <c r="AZ1251" s="2">
        <f>AC1251+AF1251+AW1251</f>
        <v>1791.2626775122403</v>
      </c>
      <c r="BA1251" s="2"/>
      <c r="BB1251" s="9">
        <f>AW1251/AZ1251</f>
        <v>0.34146330366557226</v>
      </c>
      <c r="BC1251" s="19"/>
      <c r="BD1251" s="2"/>
      <c r="BE1251" s="2"/>
      <c r="BF1251" s="19"/>
      <c r="BG1251" s="19"/>
      <c r="BH1251" s="19"/>
      <c r="BI1251" s="19"/>
      <c r="BJ1251" s="9">
        <f>AC1251/AZ1251</f>
        <v>0.41984149573578095</v>
      </c>
      <c r="BK1251" s="9">
        <f>AF1251/AZ1251</f>
        <v>0.23869520059864691</v>
      </c>
      <c r="BL1251" s="9">
        <f>AW1251/AZ1251</f>
        <v>0.34146330366557226</v>
      </c>
      <c r="BM1251" s="2">
        <v>159.21089940163085</v>
      </c>
      <c r="BN1251" s="2">
        <v>0</v>
      </c>
      <c r="BO1251" s="2">
        <v>136.71976662029925</v>
      </c>
      <c r="BP1251" s="2">
        <v>12.588773029423706</v>
      </c>
      <c r="BQ1251" s="2"/>
      <c r="BR1251" s="2"/>
      <c r="BS1251" s="2"/>
      <c r="BT1251" s="2"/>
      <c r="BU1251" s="2">
        <v>9.9023597519079107</v>
      </c>
      <c r="BV1251" s="2"/>
      <c r="BW1251" s="9"/>
      <c r="BX1251" s="2"/>
      <c r="BY1251" s="2"/>
      <c r="BZ1251" s="9"/>
      <c r="CA1251" s="2"/>
      <c r="CB1251" s="2"/>
      <c r="CC1251" s="2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</row>
    <row r="1252" spans="1:152" hidden="1" x14ac:dyDescent="0.45">
      <c r="A1252" t="s">
        <v>150</v>
      </c>
      <c r="C1252" s="1">
        <v>41001</v>
      </c>
      <c r="D1252" s="2"/>
      <c r="E1252" s="1"/>
      <c r="G1252">
        <v>106</v>
      </c>
      <c r="H1252" t="s">
        <v>104</v>
      </c>
      <c r="I1252" s="19">
        <v>8</v>
      </c>
      <c r="J1252">
        <v>750</v>
      </c>
      <c r="K1252" s="2">
        <f t="shared" si="18"/>
        <v>166.66666666666666</v>
      </c>
      <c r="L1252" s="2"/>
      <c r="M1252" s="9"/>
      <c r="N1252" s="19">
        <v>23.6</v>
      </c>
      <c r="O1252" s="19"/>
      <c r="P1252" s="19"/>
      <c r="Q1252" s="2"/>
      <c r="R1252" s="2"/>
      <c r="S1252" s="2"/>
      <c r="T1252" s="2"/>
      <c r="U1252" s="2"/>
      <c r="V1252" s="2"/>
      <c r="W1252" s="2"/>
      <c r="X1252" s="9"/>
      <c r="Y1252" s="9"/>
      <c r="Z1252" s="9"/>
      <c r="AA1252" s="9"/>
      <c r="AB1252" s="9"/>
      <c r="AC1252" s="2"/>
      <c r="AD1252" s="9"/>
      <c r="AE1252" s="9"/>
      <c r="AF1252" s="2"/>
      <c r="AG1252" s="9"/>
      <c r="AH1252" s="9"/>
      <c r="AI1252" s="9"/>
      <c r="AJ1252" s="9"/>
      <c r="AK1252" s="9"/>
      <c r="AL1252" s="9"/>
      <c r="AM1252" s="15"/>
      <c r="AN1252" s="9"/>
      <c r="AO1252" s="9"/>
      <c r="AP1252" s="9"/>
      <c r="AQ1252" s="2"/>
      <c r="AR1252" s="2"/>
      <c r="AS1252" s="2"/>
      <c r="AT1252" s="2"/>
      <c r="AU1252" s="2"/>
      <c r="AV1252" s="2"/>
      <c r="AW1252" s="2"/>
      <c r="AX1252" s="9"/>
      <c r="AY1252" s="2"/>
      <c r="AZ1252" s="2"/>
      <c r="BA1252" s="2"/>
      <c r="BB1252" s="9"/>
      <c r="BC1252" s="19"/>
      <c r="BD1252" s="2"/>
      <c r="BE1252" s="2"/>
      <c r="BF1252" s="19"/>
      <c r="BG1252" s="19"/>
      <c r="BH1252" s="19"/>
      <c r="BI1252" s="19"/>
      <c r="BJ1252" s="19"/>
      <c r="BK1252" s="19"/>
      <c r="BL1252" s="19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9"/>
      <c r="BX1252" s="2"/>
      <c r="BY1252" s="2"/>
      <c r="BZ1252" s="9"/>
      <c r="CA1252" s="2"/>
      <c r="CB1252" s="2"/>
      <c r="CC1252" s="2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</row>
    <row r="1253" spans="1:152" hidden="1" x14ac:dyDescent="0.45">
      <c r="A1253" t="s">
        <v>150</v>
      </c>
      <c r="C1253" s="1">
        <v>41009</v>
      </c>
      <c r="D1253" s="2"/>
      <c r="E1253" s="1"/>
      <c r="G1253">
        <v>114</v>
      </c>
      <c r="H1253" t="s">
        <v>104</v>
      </c>
      <c r="I1253" s="19">
        <v>8</v>
      </c>
      <c r="J1253">
        <v>750</v>
      </c>
      <c r="K1253" s="2">
        <f t="shared" si="18"/>
        <v>166.66666666666666</v>
      </c>
      <c r="L1253" s="2"/>
      <c r="M1253" s="9"/>
      <c r="N1253" s="9"/>
      <c r="O1253" s="9"/>
      <c r="P1253" s="9"/>
      <c r="Q1253" s="2"/>
      <c r="R1253" s="2"/>
      <c r="S1253" s="2"/>
      <c r="T1253" s="2"/>
      <c r="U1253" s="2"/>
      <c r="V1253" s="2"/>
      <c r="W1253" s="2"/>
      <c r="X1253" s="9"/>
      <c r="Y1253" s="9"/>
      <c r="Z1253" s="9"/>
      <c r="AA1253" s="9"/>
      <c r="AB1253" s="9"/>
      <c r="AC1253" s="2"/>
      <c r="AD1253" s="9"/>
      <c r="AE1253" s="9"/>
      <c r="AF1253" s="2"/>
      <c r="AG1253" s="9"/>
      <c r="AH1253" s="9"/>
      <c r="AI1253" s="9"/>
      <c r="AJ1253" s="9"/>
      <c r="AK1253" s="9"/>
      <c r="AL1253" s="9"/>
      <c r="AM1253" s="15"/>
      <c r="AN1253" s="9"/>
      <c r="AO1253" s="9"/>
      <c r="AP1253" s="9"/>
      <c r="AQ1253" s="2"/>
      <c r="AR1253" s="2"/>
      <c r="AS1253" s="2"/>
      <c r="AT1253" s="2"/>
      <c r="AU1253" s="2"/>
      <c r="AV1253" s="2"/>
      <c r="AW1253" s="2"/>
      <c r="AX1253" s="9"/>
      <c r="AY1253" s="2"/>
      <c r="AZ1253" s="2"/>
      <c r="BA1253" s="2"/>
      <c r="BB1253" s="9"/>
      <c r="BC1253" s="19"/>
      <c r="BD1253" s="2"/>
      <c r="BE1253" s="2"/>
      <c r="BF1253" s="19"/>
      <c r="BG1253" s="19"/>
      <c r="BH1253" s="19"/>
      <c r="BI1253" s="19"/>
      <c r="BJ1253" s="19"/>
      <c r="BK1253" s="19"/>
      <c r="BL1253" s="19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>
        <v>7.8125</v>
      </c>
      <c r="BW1253" s="9">
        <v>5.14</v>
      </c>
      <c r="BX1253" s="2"/>
      <c r="BY1253" s="2"/>
      <c r="BZ1253" s="9"/>
      <c r="CA1253" s="2"/>
      <c r="CB1253" s="2"/>
      <c r="CC1253" s="2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</row>
    <row r="1254" spans="1:152" hidden="1" x14ac:dyDescent="0.45">
      <c r="A1254" t="s">
        <v>150</v>
      </c>
      <c r="C1254" s="1">
        <v>41018</v>
      </c>
      <c r="D1254" s="2"/>
      <c r="E1254" s="1"/>
      <c r="G1254">
        <v>123</v>
      </c>
      <c r="H1254" t="s">
        <v>104</v>
      </c>
      <c r="I1254" s="19">
        <v>8</v>
      </c>
      <c r="J1254">
        <v>750</v>
      </c>
      <c r="K1254" s="2">
        <f t="shared" si="18"/>
        <v>166.66666666666666</v>
      </c>
      <c r="L1254" s="2"/>
      <c r="M1254" s="9"/>
      <c r="N1254" s="9"/>
      <c r="O1254" s="9"/>
      <c r="P1254" s="9"/>
      <c r="Q1254" s="2"/>
      <c r="R1254" s="2"/>
      <c r="S1254" s="2"/>
      <c r="T1254" s="2"/>
      <c r="U1254" s="2"/>
      <c r="V1254" s="2"/>
      <c r="W1254" s="2"/>
      <c r="X1254" s="9"/>
      <c r="Y1254" s="9"/>
      <c r="Z1254" s="9"/>
      <c r="AA1254" s="9"/>
      <c r="AB1254" s="9"/>
      <c r="AC1254" s="2"/>
      <c r="AD1254" s="9"/>
      <c r="AE1254" s="9"/>
      <c r="AF1254" s="2"/>
      <c r="AG1254" s="9"/>
      <c r="AH1254" s="9"/>
      <c r="AI1254" s="9"/>
      <c r="AJ1254" s="9"/>
      <c r="AK1254" s="9"/>
      <c r="AL1254" s="9"/>
      <c r="AM1254" s="15"/>
      <c r="AN1254" s="9"/>
      <c r="AO1254" s="9"/>
      <c r="AP1254" s="9"/>
      <c r="AQ1254" s="2"/>
      <c r="AR1254" s="2"/>
      <c r="AS1254" s="2"/>
      <c r="AT1254" s="2"/>
      <c r="AU1254" s="2"/>
      <c r="AV1254" s="2"/>
      <c r="AW1254" s="2"/>
      <c r="AX1254" s="9"/>
      <c r="AY1254" s="2"/>
      <c r="AZ1254" s="2"/>
      <c r="BA1254" s="2"/>
      <c r="BB1254" s="9"/>
      <c r="BC1254" s="19"/>
      <c r="BD1254" s="2"/>
      <c r="BE1254" s="2"/>
      <c r="BF1254" s="19"/>
      <c r="BG1254" s="19"/>
      <c r="BH1254" s="19"/>
      <c r="BI1254" s="19"/>
      <c r="BJ1254" s="19"/>
      <c r="BK1254" s="19"/>
      <c r="BL1254" s="19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>
        <v>29.84375</v>
      </c>
      <c r="BW1254" s="9">
        <v>4.4751773049645394</v>
      </c>
      <c r="BX1254" s="2"/>
      <c r="BY1254" s="2"/>
      <c r="BZ1254" s="9"/>
      <c r="CA1254" s="2"/>
      <c r="CB1254" s="2"/>
      <c r="CC1254" s="2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</row>
    <row r="1255" spans="1:152" hidden="1" x14ac:dyDescent="0.45">
      <c r="A1255" t="s">
        <v>150</v>
      </c>
      <c r="C1255" s="1">
        <v>41025</v>
      </c>
      <c r="D1255" s="2"/>
      <c r="E1255" s="1"/>
      <c r="G1255">
        <v>130</v>
      </c>
      <c r="H1255" t="s">
        <v>104</v>
      </c>
      <c r="I1255" s="19">
        <v>8</v>
      </c>
      <c r="J1255">
        <v>750</v>
      </c>
      <c r="K1255" s="2">
        <f t="shared" si="18"/>
        <v>166.66666666666666</v>
      </c>
      <c r="L1255" s="2"/>
      <c r="M1255" s="9"/>
      <c r="N1255" s="9"/>
      <c r="O1255" s="9"/>
      <c r="P1255" s="9"/>
      <c r="Q1255" s="2"/>
      <c r="R1255" s="2"/>
      <c r="S1255" s="2"/>
      <c r="T1255" s="2"/>
      <c r="U1255" s="2"/>
      <c r="V1255" s="2"/>
      <c r="W1255" s="2"/>
      <c r="X1255" s="9"/>
      <c r="Y1255" s="9"/>
      <c r="Z1255" s="9"/>
      <c r="AA1255" s="9"/>
      <c r="AB1255" s="9"/>
      <c r="AC1255" s="2"/>
      <c r="AD1255" s="9"/>
      <c r="AE1255" s="9"/>
      <c r="AF1255" s="2"/>
      <c r="AG1255" s="9"/>
      <c r="AH1255" s="9"/>
      <c r="AI1255" s="9"/>
      <c r="AJ1255" s="9"/>
      <c r="AK1255" s="9"/>
      <c r="AL1255" s="9"/>
      <c r="AM1255" s="15"/>
      <c r="AN1255" s="9"/>
      <c r="AO1255" s="9"/>
      <c r="AP1255" s="9"/>
      <c r="AQ1255" s="2"/>
      <c r="AR1255" s="2"/>
      <c r="AS1255" s="2"/>
      <c r="AT1255" s="2"/>
      <c r="AU1255" s="2"/>
      <c r="AV1255" s="2"/>
      <c r="AW1255" s="2"/>
      <c r="AX1255" s="9"/>
      <c r="AY1255" s="2"/>
      <c r="AZ1255" s="2"/>
      <c r="BA1255" s="2"/>
      <c r="BB1255" s="9"/>
      <c r="BC1255" s="19"/>
      <c r="BD1255" s="2"/>
      <c r="BE1255" s="2"/>
      <c r="BF1255" s="19"/>
      <c r="BG1255" s="19"/>
      <c r="BH1255" s="19"/>
      <c r="BI1255" s="19"/>
      <c r="BJ1255" s="19"/>
      <c r="BK1255" s="19"/>
      <c r="BL1255" s="19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>
        <v>43.75</v>
      </c>
      <c r="BW1255" s="9">
        <v>4.4550561797752808</v>
      </c>
      <c r="BX1255" s="2"/>
      <c r="BY1255" s="2"/>
      <c r="BZ1255" s="9"/>
      <c r="CA1255" s="2"/>
      <c r="CB1255" s="2"/>
      <c r="CC1255" s="2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</row>
    <row r="1256" spans="1:152" hidden="1" x14ac:dyDescent="0.45">
      <c r="A1256" t="s">
        <v>150</v>
      </c>
      <c r="C1256" s="1">
        <v>41032</v>
      </c>
      <c r="D1256" s="2"/>
      <c r="E1256" s="1"/>
      <c r="G1256">
        <v>137</v>
      </c>
      <c r="H1256" t="s">
        <v>104</v>
      </c>
      <c r="I1256" s="19">
        <v>8</v>
      </c>
      <c r="J1256">
        <v>750</v>
      </c>
      <c r="K1256" s="2">
        <f t="shared" si="18"/>
        <v>166.66666666666666</v>
      </c>
      <c r="L1256" s="2"/>
      <c r="M1256" s="9"/>
      <c r="N1256" s="9"/>
      <c r="O1256" s="9"/>
      <c r="P1256" s="9"/>
      <c r="Q1256" s="2"/>
      <c r="R1256" s="2"/>
      <c r="S1256" s="2"/>
      <c r="T1256" s="2"/>
      <c r="U1256" s="2"/>
      <c r="V1256" s="2"/>
      <c r="W1256" s="2"/>
      <c r="X1256" s="9"/>
      <c r="Y1256" s="9"/>
      <c r="Z1256" s="9"/>
      <c r="AA1256" s="9"/>
      <c r="AB1256" s="9"/>
      <c r="AC1256" s="2"/>
      <c r="AD1256" s="9"/>
      <c r="AE1256" s="9"/>
      <c r="AF1256" s="2"/>
      <c r="AG1256" s="9"/>
      <c r="AH1256" s="9"/>
      <c r="AI1256" s="9"/>
      <c r="AJ1256" s="9"/>
      <c r="AK1256" s="9"/>
      <c r="AL1256" s="9"/>
      <c r="AM1256" s="15"/>
      <c r="AN1256" s="9"/>
      <c r="AO1256" s="9"/>
      <c r="AP1256" s="9"/>
      <c r="AQ1256" s="2"/>
      <c r="AR1256" s="2"/>
      <c r="AS1256" s="2"/>
      <c r="AT1256" s="2"/>
      <c r="AU1256" s="2"/>
      <c r="AV1256" s="2"/>
      <c r="AW1256" s="2"/>
      <c r="AX1256" s="9"/>
      <c r="AY1256" s="2"/>
      <c r="AZ1256" s="2"/>
      <c r="BA1256" s="2"/>
      <c r="BB1256" s="9"/>
      <c r="BC1256" s="19"/>
      <c r="BD1256" s="2"/>
      <c r="BE1256" s="2"/>
      <c r="BF1256" s="19"/>
      <c r="BG1256" s="19"/>
      <c r="BH1256" s="19"/>
      <c r="BI1256" s="19"/>
      <c r="BJ1256" s="19"/>
      <c r="BK1256" s="19"/>
      <c r="BL1256" s="19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>
        <v>56.5625</v>
      </c>
      <c r="BW1256" s="9">
        <v>4.3841463414634143</v>
      </c>
      <c r="BX1256" s="2"/>
      <c r="BY1256" s="2"/>
      <c r="BZ1256" s="9"/>
      <c r="CA1256" s="2"/>
      <c r="CB1256" s="2"/>
      <c r="CC1256" s="2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</row>
    <row r="1257" spans="1:152" hidden="1" x14ac:dyDescent="0.45">
      <c r="A1257" t="s">
        <v>150</v>
      </c>
      <c r="C1257" s="1">
        <v>41034</v>
      </c>
      <c r="D1257" s="2">
        <v>9</v>
      </c>
      <c r="E1257" s="1" t="s">
        <v>196</v>
      </c>
      <c r="F1257" t="s">
        <v>15</v>
      </c>
      <c r="G1257">
        <v>139</v>
      </c>
      <c r="H1257" t="s">
        <v>104</v>
      </c>
      <c r="I1257" s="19">
        <v>8</v>
      </c>
      <c r="J1257">
        <v>750</v>
      </c>
      <c r="K1257" s="2">
        <f t="shared" si="18"/>
        <v>166.66666666666666</v>
      </c>
      <c r="L1257" s="2"/>
      <c r="M1257" s="9"/>
      <c r="N1257" s="9"/>
      <c r="O1257" s="9"/>
      <c r="P1257" s="9"/>
      <c r="Q1257" s="2"/>
      <c r="R1257" s="2"/>
      <c r="S1257" s="2"/>
      <c r="T1257" s="2"/>
      <c r="U1257" s="2"/>
      <c r="V1257" s="2">
        <v>139</v>
      </c>
      <c r="W1257" s="2"/>
      <c r="X1257" s="9"/>
      <c r="Y1257" s="9"/>
      <c r="Z1257" s="9"/>
      <c r="AA1257" s="9"/>
      <c r="AB1257" s="9"/>
      <c r="AC1257" s="2"/>
      <c r="AD1257" s="9"/>
      <c r="AE1257" s="9"/>
      <c r="AF1257" s="2"/>
      <c r="AG1257" s="9"/>
      <c r="AH1257" s="9"/>
      <c r="AI1257" s="9"/>
      <c r="AJ1257" s="9"/>
      <c r="AK1257" s="9"/>
      <c r="AL1257" s="9"/>
      <c r="AM1257" s="15"/>
      <c r="AN1257" s="9"/>
      <c r="AO1257" s="9"/>
      <c r="AP1257" s="9"/>
      <c r="AQ1257" s="2"/>
      <c r="AR1257" s="2"/>
      <c r="AS1257" s="2"/>
      <c r="AT1257" s="2"/>
      <c r="AU1257" s="2"/>
      <c r="AV1257" s="2"/>
      <c r="AW1257" s="2"/>
      <c r="AX1257" s="9"/>
      <c r="AY1257" s="2"/>
      <c r="AZ1257" s="2"/>
      <c r="BA1257" s="2"/>
      <c r="BB1257" s="9"/>
      <c r="BC1257" s="19"/>
      <c r="BD1257" s="2"/>
      <c r="BE1257" s="2"/>
      <c r="BF1257" s="19"/>
      <c r="BG1257" s="19"/>
      <c r="BH1257" s="19"/>
      <c r="BI1257" s="19"/>
      <c r="BJ1257" s="19"/>
      <c r="BK1257" s="19"/>
      <c r="BL1257" s="19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9"/>
      <c r="BX1257" s="2"/>
      <c r="BY1257" s="2"/>
      <c r="BZ1257" s="9"/>
      <c r="CA1257" s="2"/>
      <c r="CB1257" s="2"/>
      <c r="CC1257" s="2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</row>
    <row r="1258" spans="1:152" hidden="1" x14ac:dyDescent="0.45">
      <c r="A1258" t="s">
        <v>150</v>
      </c>
      <c r="C1258" s="1">
        <v>41038</v>
      </c>
      <c r="D1258" s="2"/>
      <c r="E1258" s="1"/>
      <c r="G1258">
        <v>143</v>
      </c>
      <c r="H1258" t="s">
        <v>104</v>
      </c>
      <c r="I1258" s="19">
        <v>8</v>
      </c>
      <c r="J1258">
        <v>750</v>
      </c>
      <c r="K1258" s="2">
        <f t="shared" si="18"/>
        <v>166.66666666666666</v>
      </c>
      <c r="L1258" s="2"/>
      <c r="M1258" s="9"/>
      <c r="N1258" s="9"/>
      <c r="O1258" s="9"/>
      <c r="P1258" s="9"/>
      <c r="Q1258" s="2"/>
      <c r="R1258" s="2"/>
      <c r="S1258" s="2"/>
      <c r="T1258" s="2"/>
      <c r="U1258" s="2"/>
      <c r="V1258" s="2"/>
      <c r="W1258" s="2"/>
      <c r="X1258" s="9"/>
      <c r="Y1258" s="9"/>
      <c r="Z1258" s="9"/>
      <c r="AA1258" s="9"/>
      <c r="AB1258" s="9"/>
      <c r="AC1258" s="2">
        <v>722.80038287361344</v>
      </c>
      <c r="AD1258" s="9"/>
      <c r="AE1258" s="9"/>
      <c r="AF1258" s="2">
        <v>262.13515311115839</v>
      </c>
      <c r="AG1258" s="9">
        <v>4.8011022680559385</v>
      </c>
      <c r="AH1258" s="9"/>
      <c r="AI1258" s="9"/>
      <c r="AJ1258" s="9"/>
      <c r="AK1258" s="9"/>
      <c r="AL1258" s="9"/>
      <c r="AM1258" s="15">
        <f>AG1258/AF1258</f>
        <v>1.8315369804751184E-2</v>
      </c>
      <c r="AN1258" s="9"/>
      <c r="AO1258" s="9"/>
      <c r="AP1258" s="9"/>
      <c r="AQ1258" s="2">
        <v>0</v>
      </c>
      <c r="AR1258" s="2"/>
      <c r="AS1258" s="2">
        <v>187.20859006230751</v>
      </c>
      <c r="AT1258" s="2"/>
      <c r="AU1258" s="2">
        <v>41.660431989435523</v>
      </c>
      <c r="AV1258" s="2">
        <v>536.30105770782086</v>
      </c>
      <c r="AW1258" s="2">
        <v>765.17007975956381</v>
      </c>
      <c r="AX1258" s="9"/>
      <c r="AY1258" s="2"/>
      <c r="AZ1258" s="2">
        <f>AC1258+AF1258+AW1258</f>
        <v>1750.1056157443356</v>
      </c>
      <c r="BA1258" s="2"/>
      <c r="BB1258" s="9">
        <f>AW1258/AZ1258</f>
        <v>0.43721365892202457</v>
      </c>
      <c r="BC1258" s="19"/>
      <c r="BD1258" s="2"/>
      <c r="BE1258" s="2"/>
      <c r="BF1258" s="19"/>
      <c r="BG1258" s="19"/>
      <c r="BH1258" s="19"/>
      <c r="BI1258" s="19"/>
      <c r="BJ1258" s="9">
        <f>AC1258/AZ1258</f>
        <v>0.41300386466459049</v>
      </c>
      <c r="BK1258" s="9">
        <f>AF1258/AZ1258</f>
        <v>0.14978247641338488</v>
      </c>
      <c r="BL1258" s="9">
        <f>AW1258/AZ1258</f>
        <v>0.43721365892202457</v>
      </c>
      <c r="BM1258" s="2">
        <v>159.49228434029797</v>
      </c>
      <c r="BN1258" s="2">
        <v>0</v>
      </c>
      <c r="BO1258" s="2">
        <v>37.372449633079185</v>
      </c>
      <c r="BP1258" s="2">
        <v>103.74209618178212</v>
      </c>
      <c r="BQ1258" s="2"/>
      <c r="BR1258" s="2"/>
      <c r="BS1258" s="2"/>
      <c r="BT1258" s="2"/>
      <c r="BU1258" s="2">
        <v>18.377738525436691</v>
      </c>
      <c r="BV1258" s="2"/>
      <c r="BW1258" s="9"/>
      <c r="BX1258" s="2"/>
      <c r="BY1258" s="2"/>
      <c r="BZ1258" s="9"/>
      <c r="CA1258" s="2"/>
      <c r="CB1258" s="2"/>
      <c r="CC1258" s="2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  <c r="EL1258" s="9"/>
      <c r="EM1258" s="9"/>
      <c r="EN1258" s="9"/>
      <c r="EO1258" s="9"/>
      <c r="EP1258" s="9"/>
      <c r="EQ1258" s="9"/>
      <c r="ER1258" s="9"/>
      <c r="ES1258" s="9"/>
      <c r="ET1258" s="9"/>
      <c r="EU1258" s="9"/>
      <c r="EV1258" s="9"/>
    </row>
    <row r="1259" spans="1:152" hidden="1" x14ac:dyDescent="0.45">
      <c r="A1259" t="s">
        <v>150</v>
      </c>
      <c r="C1259" s="1">
        <v>41039</v>
      </c>
      <c r="D1259" s="2"/>
      <c r="E1259" s="1"/>
      <c r="G1259">
        <v>144</v>
      </c>
      <c r="H1259" t="s">
        <v>104</v>
      </c>
      <c r="I1259" s="19">
        <v>8</v>
      </c>
      <c r="J1259">
        <v>750</v>
      </c>
      <c r="K1259" s="2">
        <f t="shared" si="18"/>
        <v>166.66666666666666</v>
      </c>
      <c r="L1259" s="2"/>
      <c r="M1259" s="9"/>
      <c r="N1259" s="9"/>
      <c r="O1259" s="9"/>
      <c r="P1259" s="9"/>
      <c r="Q1259" s="2"/>
      <c r="R1259" s="2"/>
      <c r="S1259" s="2"/>
      <c r="T1259" s="2"/>
      <c r="U1259" s="2"/>
      <c r="V1259" s="2"/>
      <c r="W1259" s="2"/>
      <c r="X1259" s="9"/>
      <c r="Y1259" s="9"/>
      <c r="Z1259" s="9"/>
      <c r="AA1259" s="9"/>
      <c r="AB1259" s="9"/>
      <c r="AC1259" s="2"/>
      <c r="AD1259" s="9"/>
      <c r="AE1259" s="9"/>
      <c r="AF1259" s="2"/>
      <c r="AG1259" s="9"/>
      <c r="AH1259" s="9"/>
      <c r="AI1259" s="9"/>
      <c r="AJ1259" s="9"/>
      <c r="AK1259" s="9"/>
      <c r="AL1259" s="9"/>
      <c r="AM1259" s="15"/>
      <c r="AN1259" s="9"/>
      <c r="AO1259" s="9"/>
      <c r="AP1259" s="9"/>
      <c r="AQ1259" s="2"/>
      <c r="AR1259" s="2"/>
      <c r="AS1259" s="2"/>
      <c r="AT1259" s="2"/>
      <c r="AU1259" s="2"/>
      <c r="AV1259" s="2"/>
      <c r="AW1259" s="2"/>
      <c r="AX1259" s="9"/>
      <c r="AY1259" s="2"/>
      <c r="AZ1259" s="2"/>
      <c r="BA1259" s="2"/>
      <c r="BB1259" s="9"/>
      <c r="BC1259" s="19"/>
      <c r="BD1259" s="2"/>
      <c r="BE1259" s="2"/>
      <c r="BF1259" s="19"/>
      <c r="BG1259" s="19"/>
      <c r="BH1259" s="19"/>
      <c r="BI1259" s="19"/>
      <c r="BJ1259" s="19"/>
      <c r="BK1259" s="19"/>
      <c r="BL1259" s="19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>
        <v>70.15625</v>
      </c>
      <c r="BW1259" s="9">
        <v>4.6494252873563218</v>
      </c>
      <c r="BX1259" s="2"/>
      <c r="BY1259" s="2"/>
      <c r="BZ1259" s="9"/>
      <c r="CA1259" s="2"/>
      <c r="CB1259" s="2"/>
      <c r="CC1259" s="2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  <c r="EL1259" s="9"/>
      <c r="EM1259" s="9"/>
      <c r="EN1259" s="9"/>
      <c r="EO1259" s="9"/>
      <c r="EP1259" s="9"/>
      <c r="EQ1259" s="9"/>
      <c r="ER1259" s="9"/>
      <c r="ES1259" s="9"/>
      <c r="ET1259" s="9"/>
      <c r="EU1259" s="9"/>
      <c r="EV1259" s="9"/>
    </row>
    <row r="1260" spans="1:152" hidden="1" x14ac:dyDescent="0.45">
      <c r="A1260" t="s">
        <v>150</v>
      </c>
      <c r="C1260" s="1">
        <v>41043</v>
      </c>
      <c r="D1260" s="2"/>
      <c r="E1260" s="1"/>
      <c r="G1260">
        <v>148</v>
      </c>
      <c r="H1260" t="s">
        <v>104</v>
      </c>
      <c r="I1260" s="19">
        <v>8</v>
      </c>
      <c r="J1260">
        <v>750</v>
      </c>
      <c r="K1260" s="2">
        <f t="shared" si="18"/>
        <v>166.66666666666666</v>
      </c>
      <c r="L1260" s="2"/>
      <c r="M1260" s="9"/>
      <c r="N1260" s="9"/>
      <c r="O1260" s="9"/>
      <c r="P1260" s="9"/>
      <c r="Q1260" s="2"/>
      <c r="R1260" s="2"/>
      <c r="S1260" s="2"/>
      <c r="T1260" s="2"/>
      <c r="U1260" s="2"/>
      <c r="V1260" s="2"/>
      <c r="W1260" s="2"/>
      <c r="X1260" s="9"/>
      <c r="Y1260" s="9"/>
      <c r="Z1260" s="9"/>
      <c r="AA1260" s="9"/>
      <c r="AB1260" s="9"/>
      <c r="AC1260" s="2"/>
      <c r="AD1260" s="9"/>
      <c r="AE1260" s="9"/>
      <c r="AF1260" s="2"/>
      <c r="AG1260" s="9"/>
      <c r="AH1260" s="9"/>
      <c r="AI1260" s="9"/>
      <c r="AJ1260" s="9"/>
      <c r="AK1260" s="9"/>
      <c r="AL1260" s="9"/>
      <c r="AM1260" s="15"/>
      <c r="AN1260" s="9"/>
      <c r="AO1260" s="9"/>
      <c r="AP1260" s="9"/>
      <c r="AQ1260" s="2"/>
      <c r="AR1260" s="2"/>
      <c r="AS1260" s="2"/>
      <c r="AT1260" s="2"/>
      <c r="AU1260" s="2"/>
      <c r="AV1260" s="2"/>
      <c r="AW1260" s="2"/>
      <c r="AX1260" s="9"/>
      <c r="AY1260" s="2"/>
      <c r="AZ1260" s="2"/>
      <c r="BA1260" s="2"/>
      <c r="BB1260" s="9"/>
      <c r="BC1260" s="19"/>
      <c r="BD1260" s="2"/>
      <c r="BE1260" s="2"/>
      <c r="BF1260" s="19"/>
      <c r="BG1260" s="19"/>
      <c r="BH1260" s="19"/>
      <c r="BI1260" s="19"/>
      <c r="BJ1260" s="19"/>
      <c r="BK1260" s="19"/>
      <c r="BL1260" s="19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>
        <v>82.34375</v>
      </c>
      <c r="BW1260" s="9">
        <v>4.7948717948717947</v>
      </c>
      <c r="BX1260" s="2"/>
      <c r="BY1260" s="2"/>
      <c r="BZ1260" s="9"/>
      <c r="CA1260" s="2"/>
      <c r="CB1260" s="2"/>
      <c r="CC1260" s="2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  <c r="EL1260" s="9"/>
      <c r="EM1260" s="9"/>
      <c r="EN1260" s="9"/>
      <c r="EO1260" s="9"/>
      <c r="EP1260" s="9"/>
      <c r="EQ1260" s="9"/>
      <c r="ER1260" s="9"/>
      <c r="ES1260" s="9"/>
      <c r="ET1260" s="9"/>
      <c r="EU1260" s="9"/>
      <c r="EV1260" s="9"/>
    </row>
    <row r="1261" spans="1:152" hidden="1" x14ac:dyDescent="0.45">
      <c r="A1261" t="s">
        <v>150</v>
      </c>
      <c r="C1261" s="1">
        <v>41050</v>
      </c>
      <c r="D1261" s="2"/>
      <c r="E1261" s="1"/>
      <c r="G1261">
        <v>155</v>
      </c>
      <c r="H1261" t="s">
        <v>104</v>
      </c>
      <c r="I1261" s="19">
        <v>8</v>
      </c>
      <c r="J1261">
        <v>750</v>
      </c>
      <c r="K1261" s="2">
        <f t="shared" si="18"/>
        <v>166.66666666666666</v>
      </c>
      <c r="L1261" s="2"/>
      <c r="M1261" s="9"/>
      <c r="N1261" s="9"/>
      <c r="O1261" s="9"/>
      <c r="P1261" s="9"/>
      <c r="Q1261" s="2"/>
      <c r="R1261" s="2"/>
      <c r="S1261" s="2"/>
      <c r="T1261" s="2"/>
      <c r="U1261" s="2"/>
      <c r="V1261" s="2"/>
      <c r="W1261" s="2"/>
      <c r="X1261" s="9"/>
      <c r="Y1261" s="9"/>
      <c r="Z1261" s="9"/>
      <c r="AA1261" s="9"/>
      <c r="AB1261" s="9"/>
      <c r="AC1261" s="2"/>
      <c r="AD1261" s="9"/>
      <c r="AE1261" s="9"/>
      <c r="AF1261" s="2"/>
      <c r="AG1261" s="9"/>
      <c r="AH1261" s="9"/>
      <c r="AI1261" s="9"/>
      <c r="AJ1261" s="9"/>
      <c r="AK1261" s="9"/>
      <c r="AL1261" s="9"/>
      <c r="AM1261" s="15"/>
      <c r="AN1261" s="9"/>
      <c r="AO1261" s="9"/>
      <c r="AP1261" s="9"/>
      <c r="AQ1261" s="2"/>
      <c r="AR1261" s="2"/>
      <c r="AS1261" s="2"/>
      <c r="AT1261" s="2"/>
      <c r="AU1261" s="2"/>
      <c r="AV1261" s="2"/>
      <c r="AW1261" s="2"/>
      <c r="AX1261" s="9"/>
      <c r="AY1261" s="2"/>
      <c r="AZ1261" s="2"/>
      <c r="BA1261" s="2"/>
      <c r="BB1261" s="9"/>
      <c r="BC1261" s="19"/>
      <c r="BD1261" s="2"/>
      <c r="BE1261" s="2"/>
      <c r="BF1261" s="19"/>
      <c r="BG1261" s="19"/>
      <c r="BH1261" s="19"/>
      <c r="BI1261" s="19"/>
      <c r="BJ1261" s="19"/>
      <c r="BK1261" s="19"/>
      <c r="BL1261" s="19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>
        <v>88.125</v>
      </c>
      <c r="BW1261" s="9">
        <v>6.3783783783783781</v>
      </c>
      <c r="BX1261" s="2"/>
      <c r="BY1261" s="2"/>
      <c r="BZ1261" s="9"/>
      <c r="CA1261" s="2"/>
      <c r="CB1261" s="2"/>
      <c r="CC1261" s="2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  <c r="EL1261" s="9"/>
      <c r="EM1261" s="9"/>
      <c r="EN1261" s="9"/>
      <c r="EO1261" s="9"/>
      <c r="EP1261" s="9"/>
      <c r="EQ1261" s="9"/>
      <c r="ER1261" s="9"/>
      <c r="ES1261" s="9"/>
      <c r="ET1261" s="9"/>
      <c r="EU1261" s="9"/>
      <c r="EV1261" s="9"/>
    </row>
    <row r="1262" spans="1:152" hidden="1" x14ac:dyDescent="0.45">
      <c r="A1262" t="s">
        <v>150</v>
      </c>
      <c r="C1262" s="1">
        <v>41057</v>
      </c>
      <c r="D1262" s="2">
        <v>10</v>
      </c>
      <c r="E1262" s="1" t="s">
        <v>97</v>
      </c>
      <c r="F1262" t="s">
        <v>16</v>
      </c>
      <c r="G1262">
        <v>162</v>
      </c>
      <c r="H1262" t="s">
        <v>104</v>
      </c>
      <c r="I1262" s="19">
        <v>8</v>
      </c>
      <c r="J1262">
        <v>750</v>
      </c>
      <c r="K1262" s="2">
        <f t="shared" si="18"/>
        <v>166.66666666666666</v>
      </c>
      <c r="L1262" s="2"/>
      <c r="M1262" s="9"/>
      <c r="N1262" s="9"/>
      <c r="O1262" s="9"/>
      <c r="P1262" s="9"/>
      <c r="Q1262" s="2"/>
      <c r="R1262" s="2"/>
      <c r="S1262" s="2"/>
      <c r="T1262" s="2"/>
      <c r="U1262" s="2"/>
      <c r="V1262" s="2"/>
      <c r="W1262" s="2"/>
      <c r="X1262" s="9"/>
      <c r="Y1262" s="9"/>
      <c r="Z1262" s="9"/>
      <c r="AA1262" s="9"/>
      <c r="AB1262" s="9"/>
      <c r="AC1262" s="2"/>
      <c r="AD1262" s="9"/>
      <c r="AE1262" s="9"/>
      <c r="AF1262" s="2"/>
      <c r="AG1262" s="9"/>
      <c r="AH1262" s="9"/>
      <c r="AI1262" s="9"/>
      <c r="AJ1262" s="9"/>
      <c r="AK1262" s="9"/>
      <c r="AL1262" s="9"/>
      <c r="AM1262" s="15"/>
      <c r="AN1262" s="9"/>
      <c r="AO1262" s="9"/>
      <c r="AP1262" s="9"/>
      <c r="AQ1262" s="2"/>
      <c r="AR1262" s="2"/>
      <c r="AS1262" s="2"/>
      <c r="AT1262" s="2"/>
      <c r="AU1262" s="2"/>
      <c r="AV1262" s="2">
        <v>320.80399851538112</v>
      </c>
      <c r="AW1262" s="2"/>
      <c r="AX1262" s="9"/>
      <c r="AY1262" s="2"/>
      <c r="AZ1262" s="2"/>
      <c r="BA1262" s="2"/>
      <c r="BB1262" s="9"/>
      <c r="BC1262" s="19">
        <v>36.727343982287721</v>
      </c>
      <c r="BD1262" s="2">
        <v>117.82278804367721</v>
      </c>
      <c r="BE1262" s="2"/>
      <c r="BF1262" s="19">
        <v>5.1904311913514194</v>
      </c>
      <c r="BG1262" s="19"/>
      <c r="BH1262" s="19"/>
      <c r="BI1262" s="19"/>
      <c r="BJ1262" s="19"/>
      <c r="BK1262" s="19"/>
      <c r="BL1262" s="19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>
        <v>100</v>
      </c>
      <c r="BW1262" s="9">
        <v>5.4144736842105265</v>
      </c>
      <c r="BX1262" s="2"/>
      <c r="BY1262" s="2"/>
      <c r="BZ1262" s="9"/>
      <c r="CA1262" s="2"/>
      <c r="CB1262" s="2"/>
      <c r="CC1262" s="2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</row>
    <row r="1263" spans="1:152" hidden="1" x14ac:dyDescent="0.45">
      <c r="A1263" t="s">
        <v>136</v>
      </c>
      <c r="C1263" s="1">
        <v>40895</v>
      </c>
      <c r="D1263" s="2">
        <v>1</v>
      </c>
      <c r="E1263" s="1" t="s">
        <v>198</v>
      </c>
      <c r="F1263" t="s">
        <v>10</v>
      </c>
      <c r="G1263">
        <v>0</v>
      </c>
      <c r="H1263" t="s">
        <v>105</v>
      </c>
      <c r="I1263" s="19">
        <v>8</v>
      </c>
      <c r="J1263">
        <v>750</v>
      </c>
      <c r="K1263" s="2">
        <f t="shared" si="18"/>
        <v>166.66666666666666</v>
      </c>
      <c r="L1263" s="2"/>
      <c r="M1263" s="9"/>
      <c r="N1263" s="9"/>
      <c r="O1263" s="9"/>
      <c r="P1263" s="9"/>
      <c r="Q1263" s="2"/>
      <c r="R1263" s="2"/>
      <c r="S1263" s="2"/>
      <c r="T1263" s="2"/>
      <c r="U1263" s="2"/>
      <c r="V1263" s="2"/>
      <c r="W1263" s="2"/>
      <c r="X1263" s="9"/>
      <c r="Y1263" s="9"/>
      <c r="Z1263" s="9"/>
      <c r="AA1263" s="9"/>
      <c r="AB1263" s="9"/>
      <c r="AC1263" s="2"/>
      <c r="AD1263" s="9"/>
      <c r="AE1263" s="9"/>
      <c r="AF1263" s="2"/>
      <c r="AG1263" s="9"/>
      <c r="AH1263" s="9"/>
      <c r="AI1263" s="9"/>
      <c r="AJ1263" s="9"/>
      <c r="AK1263" s="9"/>
      <c r="AL1263" s="9"/>
      <c r="AM1263" s="15"/>
      <c r="AN1263" s="9"/>
      <c r="AO1263" s="9"/>
      <c r="AP1263" s="9"/>
      <c r="AQ1263" s="2">
        <v>0</v>
      </c>
      <c r="AR1263" s="2"/>
      <c r="AS1263" s="2">
        <v>0</v>
      </c>
      <c r="AT1263" s="2"/>
      <c r="AU1263" s="2">
        <v>0</v>
      </c>
      <c r="AV1263" s="2">
        <v>0</v>
      </c>
      <c r="AW1263" s="2"/>
      <c r="AX1263" s="9"/>
      <c r="AY1263" s="2"/>
      <c r="AZ1263" s="2"/>
      <c r="BA1263" s="2"/>
      <c r="BB1263" s="9"/>
      <c r="BC1263" s="19"/>
      <c r="BD1263" s="2"/>
      <c r="BE1263" s="2"/>
      <c r="BF1263" s="19"/>
      <c r="BG1263" s="19"/>
      <c r="BH1263" s="19"/>
      <c r="BI1263" s="19"/>
      <c r="BJ1263" s="19"/>
      <c r="BK1263" s="19"/>
      <c r="BL1263" s="19"/>
      <c r="BM1263" s="2">
        <v>0</v>
      </c>
      <c r="BN1263" s="2">
        <v>0</v>
      </c>
      <c r="BO1263" s="2">
        <v>0</v>
      </c>
      <c r="BP1263" s="2">
        <v>0</v>
      </c>
      <c r="BQ1263" s="2"/>
      <c r="BR1263" s="2"/>
      <c r="BS1263" s="2"/>
      <c r="BT1263" s="2"/>
      <c r="BU1263" s="2">
        <v>0</v>
      </c>
      <c r="BV1263" s="2"/>
      <c r="BW1263" s="9"/>
      <c r="BX1263" s="2"/>
      <c r="BY1263" s="2"/>
      <c r="BZ1263" s="9"/>
      <c r="CA1263" s="2"/>
      <c r="CB1263" s="2"/>
      <c r="CC1263" s="2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</row>
    <row r="1264" spans="1:152" hidden="1" x14ac:dyDescent="0.45">
      <c r="A1264" t="s">
        <v>136</v>
      </c>
      <c r="C1264" s="1">
        <v>40924</v>
      </c>
      <c r="D1264" s="2">
        <v>4</v>
      </c>
      <c r="E1264" t="s">
        <v>199</v>
      </c>
      <c r="F1264" t="s">
        <v>12</v>
      </c>
      <c r="G1264">
        <v>29</v>
      </c>
      <c r="H1264" t="s">
        <v>105</v>
      </c>
      <c r="I1264" s="19">
        <v>8</v>
      </c>
      <c r="J1264">
        <v>750</v>
      </c>
      <c r="K1264" s="2">
        <f t="shared" si="18"/>
        <v>166.66666666666666</v>
      </c>
      <c r="L1264" s="2"/>
      <c r="M1264" s="9"/>
      <c r="N1264" s="9"/>
      <c r="O1264" s="9"/>
      <c r="P1264" s="9"/>
      <c r="Q1264" s="2"/>
      <c r="R1264" s="2">
        <v>29</v>
      </c>
      <c r="S1264" s="2"/>
      <c r="T1264" s="2"/>
      <c r="U1264" s="2"/>
      <c r="V1264" s="2"/>
      <c r="W1264" s="2"/>
      <c r="X1264" s="9"/>
      <c r="Y1264" s="9"/>
      <c r="Z1264" s="9"/>
      <c r="AA1264" s="9"/>
      <c r="AB1264" s="9"/>
      <c r="AC1264" s="2"/>
      <c r="AD1264" s="9"/>
      <c r="AE1264" s="9"/>
      <c r="AF1264" s="2"/>
      <c r="AG1264" s="9"/>
      <c r="AH1264" s="9"/>
      <c r="AI1264" s="9"/>
      <c r="AJ1264" s="9"/>
      <c r="AK1264" s="9"/>
      <c r="AL1264" s="9"/>
      <c r="AM1264" s="15"/>
      <c r="AN1264" s="9"/>
      <c r="AO1264" s="9"/>
      <c r="AP1264" s="9"/>
      <c r="AQ1264" s="2">
        <v>0</v>
      </c>
      <c r="AR1264" s="2"/>
      <c r="AS1264" s="2">
        <v>0</v>
      </c>
      <c r="AT1264" s="2"/>
      <c r="AU1264" s="2">
        <v>0</v>
      </c>
      <c r="AV1264" s="2">
        <v>0</v>
      </c>
      <c r="AW1264" s="2"/>
      <c r="AX1264" s="9"/>
      <c r="AY1264" s="2"/>
      <c r="AZ1264" s="2"/>
      <c r="BA1264" s="2"/>
      <c r="BB1264" s="9"/>
      <c r="BC1264" s="19"/>
      <c r="BD1264" s="2"/>
      <c r="BE1264" s="2"/>
      <c r="BF1264" s="19"/>
      <c r="BG1264" s="19"/>
      <c r="BH1264" s="19"/>
      <c r="BI1264" s="19"/>
      <c r="BJ1264" s="19"/>
      <c r="BK1264" s="19"/>
      <c r="BL1264" s="19"/>
      <c r="BM1264" s="2">
        <v>0</v>
      </c>
      <c r="BN1264" s="2">
        <v>0</v>
      </c>
      <c r="BO1264" s="2">
        <v>0</v>
      </c>
      <c r="BP1264" s="2">
        <v>0</v>
      </c>
      <c r="BQ1264" s="2"/>
      <c r="BR1264" s="2"/>
      <c r="BS1264" s="2"/>
      <c r="BT1264" s="2"/>
      <c r="BU1264" s="2">
        <v>0</v>
      </c>
      <c r="BV1264" s="2"/>
      <c r="BW1264" s="9"/>
      <c r="BX1264" s="2"/>
      <c r="BY1264" s="2"/>
      <c r="BZ1264" s="9"/>
      <c r="CA1264" s="2"/>
      <c r="CB1264" s="2"/>
      <c r="CC1264" s="2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</row>
    <row r="1265" spans="1:152" hidden="1" x14ac:dyDescent="0.45">
      <c r="A1265" t="s">
        <v>136</v>
      </c>
      <c r="C1265" s="1">
        <v>40931</v>
      </c>
      <c r="D1265" s="2"/>
      <c r="E1265" s="1"/>
      <c r="G1265">
        <v>36</v>
      </c>
      <c r="H1265" t="s">
        <v>105</v>
      </c>
      <c r="I1265" s="19">
        <v>8</v>
      </c>
      <c r="J1265">
        <v>750</v>
      </c>
      <c r="K1265" s="2">
        <f t="shared" si="18"/>
        <v>166.66666666666666</v>
      </c>
      <c r="L1265" s="2"/>
      <c r="M1265" s="9"/>
      <c r="N1265" s="19">
        <v>7.2</v>
      </c>
      <c r="O1265" s="19"/>
      <c r="P1265" s="19"/>
      <c r="Q1265" s="2"/>
      <c r="R1265" s="2"/>
      <c r="S1265" s="2"/>
      <c r="T1265" s="2"/>
      <c r="U1265" s="2"/>
      <c r="V1265" s="2"/>
      <c r="W1265" s="2"/>
      <c r="X1265" s="9"/>
      <c r="Y1265" s="9"/>
      <c r="Z1265" s="9"/>
      <c r="AA1265" s="9"/>
      <c r="AB1265" s="9"/>
      <c r="AC1265" s="2"/>
      <c r="AD1265" s="9"/>
      <c r="AE1265" s="9"/>
      <c r="AF1265" s="2"/>
      <c r="AG1265" s="9"/>
      <c r="AH1265" s="9"/>
      <c r="AI1265" s="9"/>
      <c r="AJ1265" s="9"/>
      <c r="AK1265" s="9"/>
      <c r="AL1265" s="9"/>
      <c r="AM1265" s="15"/>
      <c r="AN1265" s="9"/>
      <c r="AO1265" s="9"/>
      <c r="AP1265" s="9"/>
      <c r="AQ1265" s="2"/>
      <c r="AR1265" s="2"/>
      <c r="AS1265" s="2"/>
      <c r="AT1265" s="2"/>
      <c r="AU1265" s="2"/>
      <c r="AV1265" s="2"/>
      <c r="AW1265" s="2"/>
      <c r="AX1265" s="9"/>
      <c r="AY1265" s="2"/>
      <c r="AZ1265" s="2"/>
      <c r="BA1265" s="2"/>
      <c r="BB1265" s="9"/>
      <c r="BC1265" s="19"/>
      <c r="BD1265" s="2"/>
      <c r="BE1265" s="2"/>
      <c r="BF1265" s="19"/>
      <c r="BG1265" s="19"/>
      <c r="BH1265" s="19"/>
      <c r="BI1265" s="19"/>
      <c r="BJ1265" s="19"/>
      <c r="BK1265" s="19"/>
      <c r="BL1265" s="19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9"/>
      <c r="BX1265" s="2"/>
      <c r="BY1265" s="2"/>
      <c r="BZ1265" s="9"/>
      <c r="CA1265" s="2"/>
      <c r="CB1265" s="2"/>
      <c r="CC1265" s="2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</row>
    <row r="1266" spans="1:152" hidden="1" x14ac:dyDescent="0.45">
      <c r="A1266" t="s">
        <v>136</v>
      </c>
      <c r="C1266" s="1">
        <v>40938</v>
      </c>
      <c r="D1266" s="2"/>
      <c r="E1266" s="1"/>
      <c r="G1266">
        <v>43</v>
      </c>
      <c r="H1266" t="s">
        <v>105</v>
      </c>
      <c r="I1266" s="19">
        <v>8</v>
      </c>
      <c r="J1266">
        <v>750</v>
      </c>
      <c r="K1266" s="2">
        <f t="shared" si="18"/>
        <v>166.66666666666666</v>
      </c>
      <c r="L1266" s="2"/>
      <c r="M1266" s="9"/>
      <c r="N1266" s="9"/>
      <c r="O1266" s="9"/>
      <c r="P1266" s="9"/>
      <c r="Q1266" s="2"/>
      <c r="R1266" s="2"/>
      <c r="S1266" s="2"/>
      <c r="T1266" s="2"/>
      <c r="U1266" s="2"/>
      <c r="V1266" s="2"/>
      <c r="W1266" s="2"/>
      <c r="X1266" s="9"/>
      <c r="Y1266" s="9"/>
      <c r="Z1266" s="9"/>
      <c r="AA1266" s="9"/>
      <c r="AB1266" s="9"/>
      <c r="AC1266" s="2">
        <v>86.440315645879451</v>
      </c>
      <c r="AD1266" s="9"/>
      <c r="AE1266" s="9"/>
      <c r="AF1266" s="2">
        <v>117.21994359408536</v>
      </c>
      <c r="AG1266" s="9">
        <v>1.8521557567592213</v>
      </c>
      <c r="AH1266" s="9"/>
      <c r="AI1266" s="9"/>
      <c r="AJ1266" s="9"/>
      <c r="AK1266" s="9"/>
      <c r="AL1266" s="9"/>
      <c r="AM1266" s="15">
        <f>AG1266/AF1266</f>
        <v>1.5800688005557756E-2</v>
      </c>
      <c r="AN1266" s="9"/>
      <c r="AO1266" s="9"/>
      <c r="AP1266" s="9"/>
      <c r="AQ1266" s="2">
        <v>11.206506117766223</v>
      </c>
      <c r="AR1266" s="2"/>
      <c r="AS1266" s="2">
        <v>0</v>
      </c>
      <c r="AT1266" s="2"/>
      <c r="AU1266" s="2">
        <v>0</v>
      </c>
      <c r="AV1266" s="2">
        <v>0</v>
      </c>
      <c r="AW1266" s="2">
        <v>11.206506117766223</v>
      </c>
      <c r="AX1266" s="9"/>
      <c r="AY1266" s="2"/>
      <c r="AZ1266" s="2">
        <f>AC1266+AF1266+AW1266</f>
        <v>214.86676535773105</v>
      </c>
      <c r="BA1266" s="2"/>
      <c r="BB1266" s="9">
        <f>AW1266/AZ1266</f>
        <v>5.2155604888957784E-2</v>
      </c>
      <c r="BC1266" s="19"/>
      <c r="BD1266" s="2"/>
      <c r="BE1266" s="2"/>
      <c r="BF1266" s="19"/>
      <c r="BG1266" s="19"/>
      <c r="BH1266" s="19"/>
      <c r="BI1266" s="19"/>
      <c r="BJ1266" s="9">
        <f>AC1266/AZ1266</f>
        <v>0.40229728176884511</v>
      </c>
      <c r="BK1266" s="9">
        <f>AF1266/AZ1266</f>
        <v>0.54554711334219708</v>
      </c>
      <c r="BL1266" s="9">
        <f>AW1266/AZ1266</f>
        <v>5.2155604888957784E-2</v>
      </c>
      <c r="BM1266" s="2">
        <v>31.530315839373856</v>
      </c>
      <c r="BN1266" s="2">
        <v>31.530315839373856</v>
      </c>
      <c r="BO1266" s="2">
        <v>0</v>
      </c>
      <c r="BP1266" s="2">
        <v>0</v>
      </c>
      <c r="BQ1266" s="2"/>
      <c r="BR1266" s="2"/>
      <c r="BS1266" s="2"/>
      <c r="BT1266" s="2"/>
      <c r="BU1266" s="2">
        <v>0</v>
      </c>
      <c r="BV1266" s="2"/>
      <c r="BW1266" s="9"/>
      <c r="BX1266" s="2"/>
      <c r="BY1266" s="2"/>
      <c r="BZ1266" s="9"/>
      <c r="CA1266" s="2"/>
      <c r="CB1266" s="2"/>
      <c r="CC1266" s="2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</row>
    <row r="1267" spans="1:152" hidden="1" x14ac:dyDescent="0.45">
      <c r="A1267" t="s">
        <v>136</v>
      </c>
      <c r="C1267" s="1">
        <v>40939</v>
      </c>
      <c r="D1267" s="2"/>
      <c r="E1267" s="1"/>
      <c r="G1267">
        <v>44</v>
      </c>
      <c r="H1267" t="s">
        <v>105</v>
      </c>
      <c r="I1267" s="19">
        <v>8</v>
      </c>
      <c r="J1267">
        <v>750</v>
      </c>
      <c r="K1267" s="2">
        <f t="shared" si="18"/>
        <v>166.66666666666666</v>
      </c>
      <c r="L1267" s="2"/>
      <c r="M1267" s="9"/>
      <c r="N1267" s="19">
        <v>12.15</v>
      </c>
      <c r="O1267" s="19"/>
      <c r="P1267" s="19"/>
      <c r="Q1267" s="2"/>
      <c r="R1267" s="2"/>
      <c r="S1267" s="2"/>
      <c r="T1267" s="2"/>
      <c r="U1267" s="2"/>
      <c r="V1267" s="2"/>
      <c r="W1267" s="2"/>
      <c r="X1267" s="9"/>
      <c r="Y1267" s="9"/>
      <c r="Z1267" s="9"/>
      <c r="AA1267" s="9"/>
      <c r="AB1267" s="9"/>
      <c r="AC1267" s="2"/>
      <c r="AD1267" s="9"/>
      <c r="AE1267" s="9"/>
      <c r="AF1267" s="2"/>
      <c r="AG1267" s="9"/>
      <c r="AH1267" s="9"/>
      <c r="AI1267" s="9"/>
      <c r="AJ1267" s="9"/>
      <c r="AK1267" s="9"/>
      <c r="AL1267" s="9"/>
      <c r="AM1267" s="15"/>
      <c r="AN1267" s="9"/>
      <c r="AO1267" s="9"/>
      <c r="AP1267" s="9"/>
      <c r="AQ1267" s="2"/>
      <c r="AR1267" s="2"/>
      <c r="AS1267" s="2"/>
      <c r="AT1267" s="2"/>
      <c r="AU1267" s="2"/>
      <c r="AV1267" s="2"/>
      <c r="AW1267" s="2"/>
      <c r="AX1267" s="9"/>
      <c r="AY1267" s="2"/>
      <c r="AZ1267" s="2"/>
      <c r="BA1267" s="2"/>
      <c r="BB1267" s="9"/>
      <c r="BC1267" s="19"/>
      <c r="BD1267" s="2"/>
      <c r="BE1267" s="2"/>
      <c r="BF1267" s="19"/>
      <c r="BG1267" s="19"/>
      <c r="BH1267" s="19"/>
      <c r="BI1267" s="19"/>
      <c r="BJ1267" s="19"/>
      <c r="BK1267" s="19"/>
      <c r="BL1267" s="19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9"/>
      <c r="BX1267" s="2"/>
      <c r="BY1267" s="2"/>
      <c r="BZ1267" s="9"/>
      <c r="CA1267" s="2"/>
      <c r="CB1267" s="2"/>
      <c r="CC1267" s="2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</row>
    <row r="1268" spans="1:152" hidden="1" x14ac:dyDescent="0.45">
      <c r="A1268" t="s">
        <v>136</v>
      </c>
      <c r="C1268" s="1">
        <v>40945</v>
      </c>
      <c r="D1268" s="2">
        <v>5</v>
      </c>
      <c r="E1268" t="s">
        <v>195</v>
      </c>
      <c r="F1268" t="s">
        <v>13</v>
      </c>
      <c r="G1268">
        <v>50</v>
      </c>
      <c r="H1268" t="s">
        <v>105</v>
      </c>
      <c r="I1268" s="19">
        <v>8</v>
      </c>
      <c r="J1268">
        <v>750</v>
      </c>
      <c r="K1268" s="2">
        <f t="shared" si="18"/>
        <v>166.66666666666666</v>
      </c>
      <c r="L1268" s="2"/>
      <c r="M1268" s="9"/>
      <c r="N1268" s="9"/>
      <c r="O1268" s="9"/>
      <c r="P1268" s="9"/>
      <c r="Q1268" s="2"/>
      <c r="R1268" s="2"/>
      <c r="S1268" s="2">
        <v>50</v>
      </c>
      <c r="T1268" s="2"/>
      <c r="U1268" s="2"/>
      <c r="V1268" s="2"/>
      <c r="W1268" s="2"/>
      <c r="X1268" s="9"/>
      <c r="Y1268" s="9"/>
      <c r="Z1268" s="9"/>
      <c r="AA1268" s="9"/>
      <c r="AB1268" s="9"/>
      <c r="AC1268" s="2">
        <v>177.93634842214939</v>
      </c>
      <c r="AD1268" s="9"/>
      <c r="AE1268" s="9"/>
      <c r="AF1268" s="2">
        <v>239.61586742561423</v>
      </c>
      <c r="AG1268" s="9">
        <v>2.50535791014656</v>
      </c>
      <c r="AH1268" s="9"/>
      <c r="AI1268" s="9"/>
      <c r="AJ1268" s="9"/>
      <c r="AK1268" s="9"/>
      <c r="AL1268" s="9"/>
      <c r="AM1268" s="15">
        <f>AG1268/AF1268</f>
        <v>1.0455726229918047E-2</v>
      </c>
      <c r="AN1268" s="9"/>
      <c r="AO1268" s="9"/>
      <c r="AP1268" s="9"/>
      <c r="AQ1268" s="2">
        <v>44.13698867884991</v>
      </c>
      <c r="AR1268" s="2"/>
      <c r="AS1268" s="2">
        <v>0</v>
      </c>
      <c r="AT1268" s="2"/>
      <c r="AU1268" s="2">
        <v>0</v>
      </c>
      <c r="AV1268" s="2">
        <v>0</v>
      </c>
      <c r="AW1268" s="2">
        <v>44.13698867884991</v>
      </c>
      <c r="AX1268" s="9"/>
      <c r="AY1268" s="2"/>
      <c r="AZ1268" s="2">
        <f>AC1268+AF1268+AW1268</f>
        <v>461.68920452661348</v>
      </c>
      <c r="BA1268" s="2"/>
      <c r="BB1268" s="9">
        <f>AW1268/AZ1268</f>
        <v>9.5598918593093704E-2</v>
      </c>
      <c r="BC1268" s="19"/>
      <c r="BD1268" s="2"/>
      <c r="BE1268" s="2"/>
      <c r="BF1268" s="19"/>
      <c r="BG1268" s="19"/>
      <c r="BH1268" s="19"/>
      <c r="BI1268" s="19"/>
      <c r="BJ1268" s="9">
        <f>AC1268/AZ1268</f>
        <v>0.38540287855461969</v>
      </c>
      <c r="BK1268" s="9">
        <f>AF1268/AZ1268</f>
        <v>0.51899820285228671</v>
      </c>
      <c r="BL1268" s="9">
        <f>AW1268/AZ1268</f>
        <v>9.5598918593093704E-2</v>
      </c>
      <c r="BM1268" s="2">
        <v>41.844246345554168</v>
      </c>
      <c r="BN1268" s="2">
        <v>40.76083788346569</v>
      </c>
      <c r="BO1268" s="2">
        <v>1.0834084620884756</v>
      </c>
      <c r="BP1268" s="2">
        <v>0</v>
      </c>
      <c r="BQ1268" s="2"/>
      <c r="BR1268" s="2"/>
      <c r="BS1268" s="2"/>
      <c r="BT1268" s="2"/>
      <c r="BU1268" s="2">
        <v>0</v>
      </c>
      <c r="BV1268" s="2"/>
      <c r="BW1268" s="9"/>
      <c r="BX1268" s="2"/>
      <c r="BY1268" s="2"/>
      <c r="BZ1268" s="9"/>
      <c r="CA1268" s="2"/>
      <c r="CB1268" s="2"/>
      <c r="CC1268" s="2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</row>
    <row r="1269" spans="1:152" hidden="1" x14ac:dyDescent="0.45">
      <c r="A1269" t="s">
        <v>136</v>
      </c>
      <c r="C1269" s="1">
        <v>40948</v>
      </c>
      <c r="D1269" s="2"/>
      <c r="E1269" s="1"/>
      <c r="G1269">
        <v>53</v>
      </c>
      <c r="H1269" t="s">
        <v>105</v>
      </c>
      <c r="I1269" s="19">
        <v>8</v>
      </c>
      <c r="J1269">
        <v>750</v>
      </c>
      <c r="K1269" s="2">
        <f t="shared" si="18"/>
        <v>166.66666666666666</v>
      </c>
      <c r="L1269" s="2"/>
      <c r="M1269" s="9"/>
      <c r="N1269" s="19">
        <v>14.35</v>
      </c>
      <c r="O1269" s="19"/>
      <c r="P1269" s="19"/>
      <c r="Q1269" s="2"/>
      <c r="R1269" s="2"/>
      <c r="S1269" s="2"/>
      <c r="T1269" s="2"/>
      <c r="U1269" s="2"/>
      <c r="V1269" s="2"/>
      <c r="W1269" s="2"/>
      <c r="X1269" s="9"/>
      <c r="Y1269" s="9"/>
      <c r="Z1269" s="9"/>
      <c r="AA1269" s="9"/>
      <c r="AB1269" s="9"/>
      <c r="AC1269" s="2"/>
      <c r="AD1269" s="9"/>
      <c r="AE1269" s="9"/>
      <c r="AF1269" s="2"/>
      <c r="AG1269" s="9"/>
      <c r="AH1269" s="9"/>
      <c r="AI1269" s="9"/>
      <c r="AJ1269" s="9"/>
      <c r="AK1269" s="9"/>
      <c r="AL1269" s="9"/>
      <c r="AM1269" s="15"/>
      <c r="AN1269" s="9"/>
      <c r="AO1269" s="9"/>
      <c r="AP1269" s="9"/>
      <c r="AQ1269" s="2"/>
      <c r="AR1269" s="2"/>
      <c r="AS1269" s="2"/>
      <c r="AT1269" s="2"/>
      <c r="AU1269" s="2"/>
      <c r="AV1269" s="2"/>
      <c r="AW1269" s="2"/>
      <c r="AX1269" s="9"/>
      <c r="AY1269" s="2"/>
      <c r="AZ1269" s="2"/>
      <c r="BA1269" s="2"/>
      <c r="BB1269" s="9"/>
      <c r="BC1269" s="19"/>
      <c r="BD1269" s="2"/>
      <c r="BE1269" s="2"/>
      <c r="BF1269" s="19"/>
      <c r="BG1269" s="19"/>
      <c r="BH1269" s="19"/>
      <c r="BI1269" s="19"/>
      <c r="BJ1269" s="19"/>
      <c r="BK1269" s="19"/>
      <c r="BL1269" s="19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9"/>
      <c r="BX1269" s="2"/>
      <c r="BY1269" s="2"/>
      <c r="BZ1269" s="9"/>
      <c r="CA1269" s="2"/>
      <c r="CB1269" s="2"/>
      <c r="CC1269" s="2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  <c r="EL1269" s="9"/>
      <c r="EM1269" s="9"/>
      <c r="EN1269" s="9"/>
      <c r="EO1269" s="9"/>
      <c r="EP1269" s="9"/>
      <c r="EQ1269" s="9"/>
      <c r="ER1269" s="9"/>
      <c r="ES1269" s="9"/>
      <c r="ET1269" s="9"/>
      <c r="EU1269" s="9"/>
      <c r="EV1269" s="9"/>
    </row>
    <row r="1270" spans="1:152" hidden="1" x14ac:dyDescent="0.45">
      <c r="A1270" t="s">
        <v>136</v>
      </c>
      <c r="C1270" s="1">
        <v>40954</v>
      </c>
      <c r="D1270" s="2"/>
      <c r="E1270" s="1"/>
      <c r="G1270">
        <v>59</v>
      </c>
      <c r="H1270" t="s">
        <v>105</v>
      </c>
      <c r="I1270" s="19">
        <v>8</v>
      </c>
      <c r="J1270">
        <v>750</v>
      </c>
      <c r="K1270" s="2">
        <f t="shared" si="18"/>
        <v>166.66666666666666</v>
      </c>
      <c r="L1270" s="2"/>
      <c r="M1270" s="9"/>
      <c r="N1270" s="19">
        <v>16.55</v>
      </c>
      <c r="O1270" s="19"/>
      <c r="P1270" s="19"/>
      <c r="Q1270" s="2"/>
      <c r="R1270" s="2"/>
      <c r="S1270" s="2"/>
      <c r="T1270" s="2"/>
      <c r="U1270" s="2"/>
      <c r="V1270" s="2"/>
      <c r="W1270" s="2"/>
      <c r="X1270" s="9"/>
      <c r="Y1270" s="9"/>
      <c r="Z1270" s="9"/>
      <c r="AA1270" s="9"/>
      <c r="AB1270" s="9"/>
      <c r="AC1270" s="2"/>
      <c r="AD1270" s="9"/>
      <c r="AE1270" s="9"/>
      <c r="AF1270" s="2"/>
      <c r="AG1270" s="9"/>
      <c r="AH1270" s="9"/>
      <c r="AI1270" s="9"/>
      <c r="AJ1270" s="9"/>
      <c r="AK1270" s="9"/>
      <c r="AL1270" s="9"/>
      <c r="AM1270" s="15"/>
      <c r="AN1270" s="9"/>
      <c r="AO1270" s="9"/>
      <c r="AP1270" s="9"/>
      <c r="AQ1270" s="2"/>
      <c r="AR1270" s="2"/>
      <c r="AS1270" s="2"/>
      <c r="AT1270" s="2"/>
      <c r="AU1270" s="2"/>
      <c r="AV1270" s="2"/>
      <c r="AW1270" s="2"/>
      <c r="AX1270" s="9"/>
      <c r="AY1270" s="2"/>
      <c r="AZ1270" s="2"/>
      <c r="BA1270" s="2"/>
      <c r="BB1270" s="9"/>
      <c r="BC1270" s="19"/>
      <c r="BD1270" s="2"/>
      <c r="BE1270" s="2"/>
      <c r="BF1270" s="19"/>
      <c r="BG1270" s="19"/>
      <c r="BH1270" s="19"/>
      <c r="BI1270" s="19"/>
      <c r="BJ1270" s="19"/>
      <c r="BK1270" s="19"/>
      <c r="BL1270" s="19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9"/>
      <c r="BX1270" s="2"/>
      <c r="BY1270" s="2"/>
      <c r="BZ1270" s="9"/>
      <c r="CA1270" s="2"/>
      <c r="CB1270" s="2"/>
      <c r="CC1270" s="2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  <c r="EL1270" s="9"/>
      <c r="EM1270" s="9"/>
      <c r="EN1270" s="9"/>
      <c r="EO1270" s="9"/>
      <c r="EP1270" s="9"/>
      <c r="EQ1270" s="9"/>
      <c r="ER1270" s="9"/>
      <c r="ES1270" s="9"/>
      <c r="ET1270" s="9"/>
      <c r="EU1270" s="9"/>
      <c r="EV1270" s="9"/>
    </row>
    <row r="1271" spans="1:152" hidden="1" x14ac:dyDescent="0.45">
      <c r="A1271" t="s">
        <v>136</v>
      </c>
      <c r="C1271" s="1">
        <v>40959</v>
      </c>
      <c r="D1271" s="2"/>
      <c r="E1271" s="1"/>
      <c r="G1271">
        <v>64</v>
      </c>
      <c r="H1271" t="s">
        <v>105</v>
      </c>
      <c r="I1271" s="19">
        <v>8</v>
      </c>
      <c r="J1271">
        <v>750</v>
      </c>
      <c r="K1271" s="2">
        <f t="shared" si="18"/>
        <v>166.66666666666666</v>
      </c>
      <c r="L1271" s="2"/>
      <c r="M1271" s="9"/>
      <c r="N1271" s="9"/>
      <c r="O1271" s="9"/>
      <c r="P1271" s="9"/>
      <c r="Q1271" s="2"/>
      <c r="R1271" s="2"/>
      <c r="S1271" s="2"/>
      <c r="T1271" s="2"/>
      <c r="U1271" s="2"/>
      <c r="V1271" s="2"/>
      <c r="W1271" s="2"/>
      <c r="X1271" s="9"/>
      <c r="Y1271" s="9"/>
      <c r="Z1271" s="9"/>
      <c r="AA1271" s="9"/>
      <c r="AB1271" s="9"/>
      <c r="AC1271" s="2">
        <v>349.00020325982257</v>
      </c>
      <c r="AD1271" s="9"/>
      <c r="AE1271" s="9"/>
      <c r="AF1271" s="2">
        <v>280.73965775504348</v>
      </c>
      <c r="AG1271" s="9">
        <v>4.9136339401795937</v>
      </c>
      <c r="AH1271" s="9"/>
      <c r="AI1271" s="9"/>
      <c r="AJ1271" s="9"/>
      <c r="AK1271" s="9"/>
      <c r="AL1271" s="9"/>
      <c r="AM1271" s="15">
        <f>AG1271/AF1271</f>
        <v>1.7502457541880082E-2</v>
      </c>
      <c r="AN1271" s="9"/>
      <c r="AO1271" s="9"/>
      <c r="AP1271" s="9"/>
      <c r="AQ1271" s="2">
        <v>32.995768191496751</v>
      </c>
      <c r="AR1271" s="2"/>
      <c r="AS1271" s="2">
        <v>70.053767531498877</v>
      </c>
      <c r="AT1271" s="2"/>
      <c r="AU1271" s="2">
        <v>0</v>
      </c>
      <c r="AV1271" s="2">
        <v>0</v>
      </c>
      <c r="AW1271" s="2">
        <v>103.04953572299561</v>
      </c>
      <c r="AX1271" s="9"/>
      <c r="AY1271" s="2"/>
      <c r="AZ1271" s="2">
        <f>AC1271+AF1271+AW1271</f>
        <v>732.78939673786169</v>
      </c>
      <c r="BA1271" s="2"/>
      <c r="BB1271" s="9">
        <f>AW1271/AZ1271</f>
        <v>0.14062640123033765</v>
      </c>
      <c r="BC1271" s="19"/>
      <c r="BD1271" s="2"/>
      <c r="BE1271" s="2"/>
      <c r="BF1271" s="19"/>
      <c r="BG1271" s="19"/>
      <c r="BH1271" s="19"/>
      <c r="BI1271" s="19"/>
      <c r="BJ1271" s="9">
        <f>AC1271/AZ1271</f>
        <v>0.47626262717972878</v>
      </c>
      <c r="BK1271" s="9">
        <f>AF1271/AZ1271</f>
        <v>0.38311097158993357</v>
      </c>
      <c r="BL1271" s="9">
        <f>AW1271/AZ1271</f>
        <v>0.14062640123033765</v>
      </c>
      <c r="BM1271" s="2">
        <v>161.72379697500321</v>
      </c>
      <c r="BN1271" s="2">
        <v>60.189163974789786</v>
      </c>
      <c r="BO1271" s="2">
        <v>101.53463300021342</v>
      </c>
      <c r="BP1271" s="2">
        <v>0</v>
      </c>
      <c r="BQ1271" s="2"/>
      <c r="BR1271" s="2"/>
      <c r="BS1271" s="2"/>
      <c r="BT1271" s="2"/>
      <c r="BU1271" s="2">
        <v>0</v>
      </c>
      <c r="BV1271" s="2"/>
      <c r="BW1271" s="9"/>
      <c r="BX1271" s="2"/>
      <c r="BY1271" s="2"/>
      <c r="BZ1271" s="9"/>
      <c r="CA1271" s="2"/>
      <c r="CB1271" s="2"/>
      <c r="CC1271" s="2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  <c r="EL1271" s="9"/>
      <c r="EM1271" s="9"/>
      <c r="EN1271" s="9"/>
      <c r="EO1271" s="9"/>
      <c r="EP1271" s="9"/>
      <c r="EQ1271" s="9"/>
      <c r="ER1271" s="9"/>
      <c r="ES1271" s="9"/>
      <c r="ET1271" s="9"/>
      <c r="EU1271" s="9"/>
      <c r="EV1271" s="9"/>
    </row>
    <row r="1272" spans="1:152" hidden="1" x14ac:dyDescent="0.45">
      <c r="A1272" t="s">
        <v>136</v>
      </c>
      <c r="C1272" s="1">
        <v>40960</v>
      </c>
      <c r="D1272" s="2"/>
      <c r="E1272" s="1"/>
      <c r="G1272">
        <v>65</v>
      </c>
      <c r="H1272" t="s">
        <v>105</v>
      </c>
      <c r="I1272" s="19">
        <v>8</v>
      </c>
      <c r="J1272">
        <v>750</v>
      </c>
      <c r="K1272" s="2">
        <f t="shared" si="18"/>
        <v>166.66666666666666</v>
      </c>
      <c r="L1272" s="2"/>
      <c r="M1272" s="9"/>
      <c r="N1272" s="19">
        <v>18.149999999999999</v>
      </c>
      <c r="O1272" s="19"/>
      <c r="P1272" s="19"/>
      <c r="Q1272" s="2"/>
      <c r="R1272" s="2"/>
      <c r="S1272" s="2"/>
      <c r="T1272" s="2"/>
      <c r="U1272" s="2"/>
      <c r="V1272" s="2"/>
      <c r="W1272" s="2"/>
      <c r="X1272" s="9"/>
      <c r="Y1272" s="9"/>
      <c r="Z1272" s="9"/>
      <c r="AA1272" s="9"/>
      <c r="AB1272" s="9"/>
      <c r="AC1272" s="2"/>
      <c r="AD1272" s="9"/>
      <c r="AE1272" s="9"/>
      <c r="AF1272" s="2"/>
      <c r="AG1272" s="9"/>
      <c r="AH1272" s="9"/>
      <c r="AI1272" s="9"/>
      <c r="AJ1272" s="9"/>
      <c r="AK1272" s="9"/>
      <c r="AL1272" s="9"/>
      <c r="AM1272" s="15"/>
      <c r="AN1272" s="9"/>
      <c r="AO1272" s="9"/>
      <c r="AP1272" s="9"/>
      <c r="AQ1272" s="2"/>
      <c r="AR1272" s="2"/>
      <c r="AS1272" s="2"/>
      <c r="AT1272" s="2"/>
      <c r="AU1272" s="2"/>
      <c r="AV1272" s="2"/>
      <c r="AW1272" s="2"/>
      <c r="AX1272" s="9"/>
      <c r="AY1272" s="2"/>
      <c r="AZ1272" s="2"/>
      <c r="BA1272" s="2"/>
      <c r="BB1272" s="9"/>
      <c r="BC1272" s="19"/>
      <c r="BD1272" s="2"/>
      <c r="BE1272" s="2"/>
      <c r="BF1272" s="19"/>
      <c r="BG1272" s="19"/>
      <c r="BH1272" s="19"/>
      <c r="BI1272" s="19"/>
      <c r="BJ1272" s="19"/>
      <c r="BK1272" s="19"/>
      <c r="BL1272" s="19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9"/>
      <c r="BX1272" s="2"/>
      <c r="BY1272" s="2"/>
      <c r="BZ1272" s="9"/>
      <c r="CA1272" s="2"/>
      <c r="CB1272" s="2"/>
      <c r="CC1272" s="2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</row>
    <row r="1273" spans="1:152" hidden="1" x14ac:dyDescent="0.45">
      <c r="A1273" t="s">
        <v>136</v>
      </c>
      <c r="C1273" s="1">
        <v>40970</v>
      </c>
      <c r="D1273" s="2"/>
      <c r="E1273" s="1"/>
      <c r="G1273">
        <v>75</v>
      </c>
      <c r="H1273" t="s">
        <v>105</v>
      </c>
      <c r="I1273" s="19">
        <v>8</v>
      </c>
      <c r="J1273">
        <v>750</v>
      </c>
      <c r="K1273" s="2">
        <f t="shared" si="18"/>
        <v>166.66666666666666</v>
      </c>
      <c r="L1273" s="2"/>
      <c r="M1273" s="9"/>
      <c r="N1273" s="19">
        <v>20.45</v>
      </c>
      <c r="O1273" s="19"/>
      <c r="P1273" s="19"/>
      <c r="Q1273" s="2"/>
      <c r="R1273" s="2"/>
      <c r="S1273" s="2"/>
      <c r="T1273" s="2"/>
      <c r="U1273" s="2"/>
      <c r="V1273" s="2"/>
      <c r="W1273" s="2"/>
      <c r="X1273" s="9"/>
      <c r="Y1273" s="9"/>
      <c r="Z1273" s="9"/>
      <c r="AA1273" s="9"/>
      <c r="AB1273" s="9"/>
      <c r="AC1273" s="2"/>
      <c r="AD1273" s="9"/>
      <c r="AE1273" s="9"/>
      <c r="AF1273" s="2"/>
      <c r="AG1273" s="9"/>
      <c r="AH1273" s="9"/>
      <c r="AI1273" s="9"/>
      <c r="AJ1273" s="9"/>
      <c r="AK1273" s="9"/>
      <c r="AL1273" s="9"/>
      <c r="AM1273" s="15"/>
      <c r="AN1273" s="9"/>
      <c r="AO1273" s="9"/>
      <c r="AP1273" s="9"/>
      <c r="AQ1273" s="2"/>
      <c r="AR1273" s="2"/>
      <c r="AS1273" s="2"/>
      <c r="AT1273" s="2"/>
      <c r="AU1273" s="2"/>
      <c r="AV1273" s="2"/>
      <c r="AW1273" s="2"/>
      <c r="AX1273" s="9"/>
      <c r="AY1273" s="2"/>
      <c r="AZ1273" s="2"/>
      <c r="BA1273" s="2"/>
      <c r="BB1273" s="9"/>
      <c r="BC1273" s="19"/>
      <c r="BD1273" s="2"/>
      <c r="BE1273" s="2"/>
      <c r="BF1273" s="19"/>
      <c r="BG1273" s="19"/>
      <c r="BH1273" s="19"/>
      <c r="BI1273" s="19"/>
      <c r="BJ1273" s="19"/>
      <c r="BK1273" s="19"/>
      <c r="BL1273" s="19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9"/>
      <c r="BX1273" s="2"/>
      <c r="BY1273" s="2"/>
      <c r="BZ1273" s="9"/>
      <c r="CA1273" s="2"/>
      <c r="CB1273" s="2"/>
      <c r="CC1273" s="2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</row>
    <row r="1274" spans="1:152" hidden="1" x14ac:dyDescent="0.45">
      <c r="A1274" t="s">
        <v>136</v>
      </c>
      <c r="C1274" s="1">
        <v>40976</v>
      </c>
      <c r="D1274" s="2"/>
      <c r="E1274" s="1"/>
      <c r="G1274">
        <v>81</v>
      </c>
      <c r="H1274" t="s">
        <v>105</v>
      </c>
      <c r="I1274" s="19">
        <v>8</v>
      </c>
      <c r="J1274">
        <v>750</v>
      </c>
      <c r="K1274" s="2">
        <f t="shared" si="18"/>
        <v>166.66666666666666</v>
      </c>
      <c r="L1274" s="2"/>
      <c r="M1274" s="9"/>
      <c r="N1274" s="19">
        <v>21.75</v>
      </c>
      <c r="O1274" s="19"/>
      <c r="P1274" s="19"/>
      <c r="Q1274" s="2"/>
      <c r="R1274" s="2"/>
      <c r="S1274" s="2"/>
      <c r="T1274" s="2"/>
      <c r="U1274" s="2"/>
      <c r="V1274" s="2"/>
      <c r="W1274" s="2"/>
      <c r="X1274" s="9"/>
      <c r="Y1274" s="9"/>
      <c r="Z1274" s="9"/>
      <c r="AA1274" s="9"/>
      <c r="AB1274" s="9"/>
      <c r="AC1274" s="2"/>
      <c r="AD1274" s="9"/>
      <c r="AE1274" s="9"/>
      <c r="AF1274" s="2"/>
      <c r="AG1274" s="9"/>
      <c r="AH1274" s="9"/>
      <c r="AI1274" s="9"/>
      <c r="AJ1274" s="9"/>
      <c r="AK1274" s="9"/>
      <c r="AL1274" s="9"/>
      <c r="AM1274" s="15"/>
      <c r="AN1274" s="9"/>
      <c r="AO1274" s="9"/>
      <c r="AP1274" s="9"/>
      <c r="AQ1274" s="2"/>
      <c r="AR1274" s="2"/>
      <c r="AS1274" s="2"/>
      <c r="AT1274" s="2"/>
      <c r="AU1274" s="2"/>
      <c r="AV1274" s="2"/>
      <c r="AW1274" s="2"/>
      <c r="AX1274" s="9"/>
      <c r="AY1274" s="2"/>
      <c r="AZ1274" s="2"/>
      <c r="BA1274" s="2"/>
      <c r="BB1274" s="9"/>
      <c r="BC1274" s="19"/>
      <c r="BD1274" s="2"/>
      <c r="BE1274" s="2"/>
      <c r="BF1274" s="19"/>
      <c r="BG1274" s="19"/>
      <c r="BH1274" s="19"/>
      <c r="BI1274" s="19"/>
      <c r="BJ1274" s="19"/>
      <c r="BK1274" s="19"/>
      <c r="BL1274" s="19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9"/>
      <c r="BX1274" s="2"/>
      <c r="BY1274" s="2"/>
      <c r="BZ1274" s="9"/>
      <c r="CA1274" s="2"/>
      <c r="CB1274" s="2"/>
      <c r="CC1274" s="2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</row>
    <row r="1275" spans="1:152" hidden="1" x14ac:dyDescent="0.45">
      <c r="A1275" t="s">
        <v>136</v>
      </c>
      <c r="C1275" s="1">
        <v>40980</v>
      </c>
      <c r="D1275" s="2">
        <v>6</v>
      </c>
      <c r="E1275" s="1" t="s">
        <v>229</v>
      </c>
      <c r="F1275" t="s">
        <v>78</v>
      </c>
      <c r="G1275">
        <v>85</v>
      </c>
      <c r="H1275" t="s">
        <v>105</v>
      </c>
      <c r="I1275" s="19">
        <v>8</v>
      </c>
      <c r="J1275">
        <v>750</v>
      </c>
      <c r="K1275" s="2">
        <f t="shared" si="18"/>
        <v>166.66666666666666</v>
      </c>
      <c r="L1275" s="2"/>
      <c r="M1275" s="9"/>
      <c r="N1275" s="9"/>
      <c r="O1275" s="9"/>
      <c r="P1275" s="9"/>
      <c r="Q1275" s="2"/>
      <c r="R1275" s="2"/>
      <c r="S1275" s="2"/>
      <c r="T1275" s="2"/>
      <c r="U1275" s="2"/>
      <c r="V1275" s="2"/>
      <c r="W1275" s="2"/>
      <c r="X1275" s="9"/>
      <c r="Y1275" s="9"/>
      <c r="Z1275" s="9"/>
      <c r="AA1275" s="9"/>
      <c r="AB1275" s="9"/>
      <c r="AC1275" s="2">
        <v>436.66420479482377</v>
      </c>
      <c r="AD1275" s="9"/>
      <c r="AE1275" s="9"/>
      <c r="AF1275" s="2">
        <v>296.22433370408083</v>
      </c>
      <c r="AG1275" s="9">
        <v>5.2222544587138602</v>
      </c>
      <c r="AH1275" s="9"/>
      <c r="AI1275" s="9"/>
      <c r="AJ1275" s="9"/>
      <c r="AK1275" s="9"/>
      <c r="AL1275" s="9"/>
      <c r="AM1275" s="15">
        <f>AG1275/AF1275</f>
        <v>1.7629390514321268E-2</v>
      </c>
      <c r="AN1275" s="9"/>
      <c r="AO1275" s="9"/>
      <c r="AP1275" s="9"/>
      <c r="AQ1275" s="2">
        <v>8.513739489514899</v>
      </c>
      <c r="AR1275" s="2"/>
      <c r="AS1275" s="2">
        <v>295.15512695861543</v>
      </c>
      <c r="AT1275" s="2"/>
      <c r="AU1275" s="2">
        <v>0</v>
      </c>
      <c r="AV1275" s="2">
        <v>0</v>
      </c>
      <c r="AW1275" s="2">
        <v>303.66886644813036</v>
      </c>
      <c r="AX1275" s="9"/>
      <c r="AY1275" s="2"/>
      <c r="AZ1275" s="2">
        <f>AC1275+AF1275+AW1275</f>
        <v>1036.5574049470349</v>
      </c>
      <c r="BA1275" s="2"/>
      <c r="BB1275" s="9">
        <f>AW1275/AZ1275</f>
        <v>0.29295904404218398</v>
      </c>
      <c r="BC1275" s="19"/>
      <c r="BD1275" s="2"/>
      <c r="BE1275" s="2"/>
      <c r="BF1275" s="19"/>
      <c r="BG1275" s="19"/>
      <c r="BH1275" s="19"/>
      <c r="BI1275" s="19"/>
      <c r="BJ1275" s="9">
        <f>AC1275/AZ1275</f>
        <v>0.42126389017223415</v>
      </c>
      <c r="BK1275" s="9">
        <f>AF1275/AZ1275</f>
        <v>0.28577706578558187</v>
      </c>
      <c r="BL1275" s="9">
        <f>AW1275/AZ1275</f>
        <v>0.29295904404218398</v>
      </c>
      <c r="BM1275" s="2">
        <v>144.98621023879744</v>
      </c>
      <c r="BN1275" s="2">
        <v>15.648036550112982</v>
      </c>
      <c r="BO1275" s="2">
        <v>129.33817368868446</v>
      </c>
      <c r="BP1275" s="2">
        <v>0</v>
      </c>
      <c r="BQ1275" s="2"/>
      <c r="BR1275" s="2"/>
      <c r="BS1275" s="2"/>
      <c r="BT1275" s="2"/>
      <c r="BU1275" s="2">
        <v>0</v>
      </c>
      <c r="BV1275" s="2"/>
      <c r="BW1275" s="9"/>
      <c r="BX1275" s="2"/>
      <c r="BY1275" s="2"/>
      <c r="BZ1275" s="9"/>
      <c r="CA1275" s="2"/>
      <c r="CB1275" s="2"/>
      <c r="CC1275" s="2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</row>
    <row r="1276" spans="1:152" hidden="1" x14ac:dyDescent="0.45">
      <c r="A1276" t="s">
        <v>136</v>
      </c>
      <c r="C1276" s="1">
        <v>40982</v>
      </c>
      <c r="D1276" s="2"/>
      <c r="E1276" s="1"/>
      <c r="G1276">
        <v>87</v>
      </c>
      <c r="H1276" t="s">
        <v>105</v>
      </c>
      <c r="I1276" s="19">
        <v>8</v>
      </c>
      <c r="J1276">
        <v>750</v>
      </c>
      <c r="K1276" s="2">
        <f t="shared" si="18"/>
        <v>166.66666666666666</v>
      </c>
      <c r="L1276" s="2"/>
      <c r="M1276" s="9"/>
      <c r="N1276" s="19">
        <v>22.65</v>
      </c>
      <c r="O1276" s="19"/>
      <c r="P1276" s="19"/>
      <c r="Q1276" s="2"/>
      <c r="R1276" s="2"/>
      <c r="S1276" s="2"/>
      <c r="T1276" s="2"/>
      <c r="U1276" s="2"/>
      <c r="V1276" s="2"/>
      <c r="W1276" s="2"/>
      <c r="X1276" s="9"/>
      <c r="Y1276" s="9"/>
      <c r="Z1276" s="9"/>
      <c r="AA1276" s="9"/>
      <c r="AB1276" s="9"/>
      <c r="AC1276" s="2"/>
      <c r="AD1276" s="9"/>
      <c r="AE1276" s="9"/>
      <c r="AF1276" s="2"/>
      <c r="AG1276" s="9"/>
      <c r="AH1276" s="9"/>
      <c r="AI1276" s="9"/>
      <c r="AJ1276" s="9"/>
      <c r="AK1276" s="9"/>
      <c r="AL1276" s="9"/>
      <c r="AM1276" s="15"/>
      <c r="AN1276" s="9"/>
      <c r="AO1276" s="9"/>
      <c r="AP1276" s="9"/>
      <c r="AQ1276" s="2"/>
      <c r="AR1276" s="2"/>
      <c r="AS1276" s="2"/>
      <c r="AT1276" s="2"/>
      <c r="AU1276" s="2"/>
      <c r="AV1276" s="2"/>
      <c r="AW1276" s="2"/>
      <c r="AX1276" s="9"/>
      <c r="AY1276" s="2"/>
      <c r="AZ1276" s="2"/>
      <c r="BA1276" s="2"/>
      <c r="BB1276" s="9"/>
      <c r="BC1276" s="19"/>
      <c r="BD1276" s="2"/>
      <c r="BE1276" s="2"/>
      <c r="BF1276" s="19"/>
      <c r="BG1276" s="19"/>
      <c r="BH1276" s="19"/>
      <c r="BI1276" s="19"/>
      <c r="BJ1276" s="19"/>
      <c r="BK1276" s="19"/>
      <c r="BL1276" s="19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9"/>
      <c r="BX1276" s="2"/>
      <c r="BY1276" s="2"/>
      <c r="BZ1276" s="9"/>
      <c r="CA1276" s="2"/>
      <c r="CB1276" s="2"/>
      <c r="CC1276" s="2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</row>
    <row r="1277" spans="1:152" hidden="1" x14ac:dyDescent="0.45">
      <c r="A1277" t="s">
        <v>136</v>
      </c>
      <c r="C1277" s="1">
        <v>40997</v>
      </c>
      <c r="D1277" s="2">
        <v>8</v>
      </c>
      <c r="E1277" t="s">
        <v>197</v>
      </c>
      <c r="F1277" t="s">
        <v>14</v>
      </c>
      <c r="G1277">
        <v>102</v>
      </c>
      <c r="H1277" t="s">
        <v>105</v>
      </c>
      <c r="I1277" s="19">
        <v>8</v>
      </c>
      <c r="J1277">
        <v>750</v>
      </c>
      <c r="K1277" s="2">
        <f t="shared" si="18"/>
        <v>166.66666666666666</v>
      </c>
      <c r="L1277" s="2"/>
      <c r="M1277" s="9"/>
      <c r="N1277" s="9"/>
      <c r="O1277" s="9"/>
      <c r="P1277" s="9"/>
      <c r="Q1277" s="2"/>
      <c r="R1277" s="2"/>
      <c r="S1277" s="2"/>
      <c r="T1277" s="2"/>
      <c r="U1277" s="2">
        <v>102</v>
      </c>
      <c r="V1277" s="2"/>
      <c r="W1277" s="2"/>
      <c r="X1277" s="9"/>
      <c r="Y1277" s="9"/>
      <c r="Z1277" s="9"/>
      <c r="AA1277" s="9"/>
      <c r="AB1277" s="9"/>
      <c r="AC1277" s="2">
        <v>575.00487548327874</v>
      </c>
      <c r="AD1277" s="9"/>
      <c r="AE1277" s="9"/>
      <c r="AF1277" s="2">
        <v>262.80675543886372</v>
      </c>
      <c r="AG1277" s="9">
        <v>4.2321344408783448</v>
      </c>
      <c r="AH1277" s="9"/>
      <c r="AI1277" s="9"/>
      <c r="AJ1277" s="9"/>
      <c r="AK1277" s="9"/>
      <c r="AL1277" s="9"/>
      <c r="AM1277" s="15">
        <f>AG1277/AF1277</f>
        <v>1.6103598379010691E-2</v>
      </c>
      <c r="AN1277" s="9"/>
      <c r="AO1277" s="9"/>
      <c r="AP1277" s="9"/>
      <c r="AQ1277" s="2">
        <v>0</v>
      </c>
      <c r="AR1277" s="2"/>
      <c r="AS1277" s="2">
        <v>461.19718155451608</v>
      </c>
      <c r="AT1277" s="2"/>
      <c r="AU1277" s="2">
        <v>60.081087810837346</v>
      </c>
      <c r="AV1277" s="2">
        <v>43.336411598065133</v>
      </c>
      <c r="AW1277" s="2">
        <v>564.61468096341855</v>
      </c>
      <c r="AX1277" s="9"/>
      <c r="AY1277" s="2"/>
      <c r="AZ1277" s="2">
        <f>AC1277+AF1277+AW1277</f>
        <v>1402.4263118855611</v>
      </c>
      <c r="BA1277" s="2"/>
      <c r="BB1277" s="9">
        <f>AW1277/AZ1277</f>
        <v>0.40259846537269722</v>
      </c>
      <c r="BC1277" s="19"/>
      <c r="BD1277" s="2"/>
      <c r="BE1277" s="2"/>
      <c r="BF1277" s="19"/>
      <c r="BG1277" s="19"/>
      <c r="BH1277" s="19"/>
      <c r="BI1277" s="19"/>
      <c r="BJ1277" s="9">
        <f>AC1277/AZ1277</f>
        <v>0.4100071929698646</v>
      </c>
      <c r="BK1277" s="9">
        <f>AF1277/AZ1277</f>
        <v>0.18739434165743812</v>
      </c>
      <c r="BL1277" s="9">
        <f>AW1277/AZ1277</f>
        <v>0.40259846537269722</v>
      </c>
      <c r="BM1277" s="2">
        <v>143.75229327444123</v>
      </c>
      <c r="BN1277" s="2">
        <v>0</v>
      </c>
      <c r="BO1277" s="2">
        <v>123.52684162247002</v>
      </c>
      <c r="BP1277" s="2">
        <v>7.5871916769718704</v>
      </c>
      <c r="BQ1277" s="2"/>
      <c r="BR1277" s="2"/>
      <c r="BS1277" s="2"/>
      <c r="BT1277" s="2"/>
      <c r="BU1277" s="2">
        <v>12.638259974999327</v>
      </c>
      <c r="BV1277" s="2"/>
      <c r="BW1277" s="9"/>
      <c r="BX1277" s="2"/>
      <c r="BY1277" s="2"/>
      <c r="BZ1277" s="9"/>
      <c r="CA1277" s="2"/>
      <c r="CB1277" s="2"/>
      <c r="CC1277" s="2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</row>
    <row r="1278" spans="1:152" hidden="1" x14ac:dyDescent="0.45">
      <c r="A1278" t="s">
        <v>136</v>
      </c>
      <c r="C1278" s="1">
        <v>41001</v>
      </c>
      <c r="D1278" s="2"/>
      <c r="E1278" s="1"/>
      <c r="G1278">
        <v>106</v>
      </c>
      <c r="H1278" t="s">
        <v>105</v>
      </c>
      <c r="I1278" s="19">
        <v>8</v>
      </c>
      <c r="J1278">
        <v>750</v>
      </c>
      <c r="K1278" s="2">
        <f t="shared" si="18"/>
        <v>166.66666666666666</v>
      </c>
      <c r="L1278" s="2"/>
      <c r="M1278" s="9"/>
      <c r="N1278" s="19">
        <v>24.2</v>
      </c>
      <c r="O1278" s="19"/>
      <c r="P1278" s="19"/>
      <c r="Q1278" s="2"/>
      <c r="R1278" s="2"/>
      <c r="S1278" s="2"/>
      <c r="T1278" s="2"/>
      <c r="U1278" s="2"/>
      <c r="V1278" s="2"/>
      <c r="W1278" s="2"/>
      <c r="X1278" s="9"/>
      <c r="Y1278" s="9"/>
      <c r="Z1278" s="9"/>
      <c r="AA1278" s="9"/>
      <c r="AB1278" s="9"/>
      <c r="AC1278" s="2"/>
      <c r="AD1278" s="9"/>
      <c r="AE1278" s="9"/>
      <c r="AF1278" s="2"/>
      <c r="AG1278" s="9"/>
      <c r="AH1278" s="9"/>
      <c r="AI1278" s="9"/>
      <c r="AJ1278" s="9"/>
      <c r="AK1278" s="9"/>
      <c r="AL1278" s="9"/>
      <c r="AM1278" s="15"/>
      <c r="AN1278" s="9"/>
      <c r="AO1278" s="9"/>
      <c r="AP1278" s="9"/>
      <c r="AQ1278" s="2"/>
      <c r="AR1278" s="2"/>
      <c r="AS1278" s="2"/>
      <c r="AT1278" s="2"/>
      <c r="AU1278" s="2"/>
      <c r="AV1278" s="2"/>
      <c r="AW1278" s="2"/>
      <c r="AX1278" s="9"/>
      <c r="AY1278" s="2"/>
      <c r="AZ1278" s="2"/>
      <c r="BA1278" s="2"/>
      <c r="BB1278" s="9"/>
      <c r="BC1278" s="19"/>
      <c r="BD1278" s="2"/>
      <c r="BE1278" s="2"/>
      <c r="BF1278" s="19"/>
      <c r="BG1278" s="19"/>
      <c r="BH1278" s="19"/>
      <c r="BI1278" s="19"/>
      <c r="BJ1278" s="19"/>
      <c r="BK1278" s="19"/>
      <c r="BL1278" s="19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9"/>
      <c r="BX1278" s="2"/>
      <c r="BY1278" s="2"/>
      <c r="BZ1278" s="9"/>
      <c r="CA1278" s="2"/>
      <c r="CB1278" s="2"/>
      <c r="CC1278" s="2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</row>
    <row r="1279" spans="1:152" hidden="1" x14ac:dyDescent="0.45">
      <c r="A1279" t="s">
        <v>136</v>
      </c>
      <c r="C1279" s="1">
        <v>41009</v>
      </c>
      <c r="D1279" s="2"/>
      <c r="E1279" s="1"/>
      <c r="G1279">
        <v>114</v>
      </c>
      <c r="H1279" t="s">
        <v>105</v>
      </c>
      <c r="I1279" s="19">
        <v>8</v>
      </c>
      <c r="J1279">
        <v>750</v>
      </c>
      <c r="K1279" s="2">
        <f t="shared" si="18"/>
        <v>166.66666666666666</v>
      </c>
      <c r="L1279" s="2"/>
      <c r="M1279" s="9"/>
      <c r="N1279" s="9"/>
      <c r="O1279" s="9"/>
      <c r="P1279" s="9"/>
      <c r="Q1279" s="2"/>
      <c r="R1279" s="2"/>
      <c r="S1279" s="2"/>
      <c r="T1279" s="2"/>
      <c r="U1279" s="2"/>
      <c r="V1279" s="2"/>
      <c r="W1279" s="2"/>
      <c r="X1279" s="9"/>
      <c r="Y1279" s="9"/>
      <c r="Z1279" s="9"/>
      <c r="AA1279" s="9"/>
      <c r="AB1279" s="9"/>
      <c r="AC1279" s="2"/>
      <c r="AD1279" s="9"/>
      <c r="AE1279" s="9"/>
      <c r="AF1279" s="2"/>
      <c r="AG1279" s="9"/>
      <c r="AH1279" s="9"/>
      <c r="AI1279" s="9"/>
      <c r="AJ1279" s="9"/>
      <c r="AK1279" s="9"/>
      <c r="AL1279" s="9"/>
      <c r="AM1279" s="15"/>
      <c r="AN1279" s="9"/>
      <c r="AO1279" s="9"/>
      <c r="AP1279" s="9"/>
      <c r="AQ1279" s="2"/>
      <c r="AR1279" s="2"/>
      <c r="AS1279" s="2"/>
      <c r="AT1279" s="2"/>
      <c r="AU1279" s="2"/>
      <c r="AV1279" s="2"/>
      <c r="AW1279" s="2"/>
      <c r="AX1279" s="9"/>
      <c r="AY1279" s="2"/>
      <c r="AZ1279" s="2"/>
      <c r="BA1279" s="2"/>
      <c r="BB1279" s="9"/>
      <c r="BC1279" s="19"/>
      <c r="BD1279" s="2"/>
      <c r="BE1279" s="2"/>
      <c r="BF1279" s="19"/>
      <c r="BG1279" s="19"/>
      <c r="BH1279" s="19"/>
      <c r="BI1279" s="19"/>
      <c r="BJ1279" s="19"/>
      <c r="BK1279" s="19"/>
      <c r="BL1279" s="19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>
        <v>28.19314641744548</v>
      </c>
      <c r="BW1279" s="9">
        <v>4.165745856353591</v>
      </c>
      <c r="BX1279" s="2"/>
      <c r="BY1279" s="2"/>
      <c r="BZ1279" s="9"/>
      <c r="CA1279" s="2"/>
      <c r="CB1279" s="2"/>
      <c r="CC1279" s="2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</row>
    <row r="1280" spans="1:152" hidden="1" x14ac:dyDescent="0.45">
      <c r="A1280" t="s">
        <v>136</v>
      </c>
      <c r="C1280" s="1">
        <v>41018</v>
      </c>
      <c r="D1280" s="2"/>
      <c r="E1280" s="1"/>
      <c r="G1280">
        <v>123</v>
      </c>
      <c r="H1280" t="s">
        <v>105</v>
      </c>
      <c r="I1280" s="19">
        <v>8</v>
      </c>
      <c r="J1280">
        <v>750</v>
      </c>
      <c r="K1280" s="2">
        <f t="shared" si="18"/>
        <v>166.66666666666666</v>
      </c>
      <c r="L1280" s="2"/>
      <c r="M1280" s="9"/>
      <c r="N1280" s="9"/>
      <c r="O1280" s="9"/>
      <c r="P1280" s="9"/>
      <c r="Q1280" s="2"/>
      <c r="R1280" s="2"/>
      <c r="S1280" s="2"/>
      <c r="T1280" s="2"/>
      <c r="U1280" s="2"/>
      <c r="V1280" s="2"/>
      <c r="W1280" s="2"/>
      <c r="X1280" s="9"/>
      <c r="Y1280" s="9"/>
      <c r="Z1280" s="9"/>
      <c r="AA1280" s="9"/>
      <c r="AB1280" s="9"/>
      <c r="AC1280" s="2"/>
      <c r="AD1280" s="9"/>
      <c r="AE1280" s="9"/>
      <c r="AF1280" s="2"/>
      <c r="AG1280" s="9"/>
      <c r="AH1280" s="9"/>
      <c r="AI1280" s="9"/>
      <c r="AJ1280" s="9"/>
      <c r="AK1280" s="9"/>
      <c r="AL1280" s="9"/>
      <c r="AM1280" s="15"/>
      <c r="AN1280" s="9"/>
      <c r="AO1280" s="9"/>
      <c r="AP1280" s="9"/>
      <c r="AQ1280" s="2"/>
      <c r="AR1280" s="2"/>
      <c r="AS1280" s="2"/>
      <c r="AT1280" s="2"/>
      <c r="AU1280" s="2"/>
      <c r="AV1280" s="2"/>
      <c r="AW1280" s="2"/>
      <c r="AX1280" s="9"/>
      <c r="AY1280" s="2"/>
      <c r="AZ1280" s="2"/>
      <c r="BA1280" s="2"/>
      <c r="BB1280" s="9"/>
      <c r="BC1280" s="19"/>
      <c r="BD1280" s="2"/>
      <c r="BE1280" s="2"/>
      <c r="BF1280" s="19"/>
      <c r="BG1280" s="19"/>
      <c r="BH1280" s="19"/>
      <c r="BI1280" s="19"/>
      <c r="BJ1280" s="19"/>
      <c r="BK1280" s="19"/>
      <c r="BL1280" s="19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>
        <v>48.598130841121488</v>
      </c>
      <c r="BW1280" s="9">
        <v>4.3549618320610683</v>
      </c>
      <c r="BX1280" s="2"/>
      <c r="BY1280" s="2"/>
      <c r="BZ1280" s="9"/>
      <c r="CA1280" s="2"/>
      <c r="CB1280" s="2"/>
      <c r="CC1280" s="2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</row>
    <row r="1281" spans="1:152" hidden="1" x14ac:dyDescent="0.45">
      <c r="A1281" t="s">
        <v>136</v>
      </c>
      <c r="C1281" s="1">
        <v>41025</v>
      </c>
      <c r="D1281" s="2">
        <v>9</v>
      </c>
      <c r="E1281" s="1" t="s">
        <v>196</v>
      </c>
      <c r="F1281" t="s">
        <v>15</v>
      </c>
      <c r="G1281">
        <v>130</v>
      </c>
      <c r="H1281" t="s">
        <v>105</v>
      </c>
      <c r="I1281" s="19">
        <v>8</v>
      </c>
      <c r="J1281">
        <v>750</v>
      </c>
      <c r="K1281" s="2">
        <f t="shared" si="18"/>
        <v>166.66666666666666</v>
      </c>
      <c r="L1281" s="2"/>
      <c r="M1281" s="9"/>
      <c r="N1281" s="9"/>
      <c r="O1281" s="9"/>
      <c r="P1281" s="9"/>
      <c r="Q1281" s="2"/>
      <c r="R1281" s="2"/>
      <c r="S1281" s="2"/>
      <c r="T1281" s="2"/>
      <c r="U1281" s="2"/>
      <c r="V1281" s="2">
        <v>130</v>
      </c>
      <c r="W1281" s="2"/>
      <c r="X1281" s="9"/>
      <c r="Y1281" s="9"/>
      <c r="Z1281" s="9"/>
      <c r="AA1281" s="9"/>
      <c r="AB1281" s="9"/>
      <c r="AC1281" s="2"/>
      <c r="AD1281" s="9"/>
      <c r="AE1281" s="9"/>
      <c r="AF1281" s="2"/>
      <c r="AG1281" s="9"/>
      <c r="AH1281" s="9"/>
      <c r="AI1281" s="9"/>
      <c r="AJ1281" s="9"/>
      <c r="AK1281" s="9"/>
      <c r="AL1281" s="9"/>
      <c r="AM1281" s="15"/>
      <c r="AN1281" s="9"/>
      <c r="AO1281" s="9"/>
      <c r="AP1281" s="9"/>
      <c r="AQ1281" s="2"/>
      <c r="AR1281" s="2"/>
      <c r="AS1281" s="2"/>
      <c r="AT1281" s="2"/>
      <c r="AU1281" s="2"/>
      <c r="AV1281" s="2"/>
      <c r="AW1281" s="2"/>
      <c r="AX1281" s="9"/>
      <c r="AY1281" s="2"/>
      <c r="AZ1281" s="2"/>
      <c r="BA1281" s="2"/>
      <c r="BB1281" s="9"/>
      <c r="BC1281" s="19"/>
      <c r="BD1281" s="2"/>
      <c r="BE1281" s="2"/>
      <c r="BF1281" s="19"/>
      <c r="BG1281" s="19"/>
      <c r="BH1281" s="19"/>
      <c r="BI1281" s="19"/>
      <c r="BJ1281" s="19"/>
      <c r="BK1281" s="19"/>
      <c r="BL1281" s="19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>
        <v>57.009345794392516</v>
      </c>
      <c r="BW1281" s="9">
        <v>4.7962962962962967</v>
      </c>
      <c r="BX1281" s="2"/>
      <c r="BY1281" s="2"/>
      <c r="BZ1281" s="9"/>
      <c r="CA1281" s="2"/>
      <c r="CB1281" s="2"/>
      <c r="CC1281" s="2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</row>
    <row r="1282" spans="1:152" hidden="1" x14ac:dyDescent="0.45">
      <c r="A1282" t="s">
        <v>136</v>
      </c>
      <c r="C1282" s="1">
        <v>41032</v>
      </c>
      <c r="D1282" s="2"/>
      <c r="E1282" s="1"/>
      <c r="G1282">
        <v>137</v>
      </c>
      <c r="H1282" t="s">
        <v>105</v>
      </c>
      <c r="I1282" s="19">
        <v>8</v>
      </c>
      <c r="J1282">
        <v>750</v>
      </c>
      <c r="K1282" s="2">
        <f t="shared" si="18"/>
        <v>166.66666666666666</v>
      </c>
      <c r="L1282" s="2"/>
      <c r="M1282" s="9"/>
      <c r="N1282" s="9"/>
      <c r="O1282" s="9"/>
      <c r="P1282" s="9"/>
      <c r="Q1282" s="2"/>
      <c r="R1282" s="2"/>
      <c r="S1282" s="2"/>
      <c r="T1282" s="2"/>
      <c r="U1282" s="2"/>
      <c r="V1282" s="2"/>
      <c r="W1282" s="2"/>
      <c r="X1282" s="9"/>
      <c r="Y1282" s="9"/>
      <c r="Z1282" s="9"/>
      <c r="AA1282" s="9"/>
      <c r="AB1282" s="9"/>
      <c r="AC1282" s="2"/>
      <c r="AD1282" s="9"/>
      <c r="AE1282" s="9"/>
      <c r="AF1282" s="2"/>
      <c r="AG1282" s="9"/>
      <c r="AH1282" s="9"/>
      <c r="AI1282" s="9"/>
      <c r="AJ1282" s="9"/>
      <c r="AK1282" s="9"/>
      <c r="AL1282" s="9"/>
      <c r="AM1282" s="15"/>
      <c r="AN1282" s="9"/>
      <c r="AO1282" s="9"/>
      <c r="AP1282" s="9"/>
      <c r="AQ1282" s="2"/>
      <c r="AR1282" s="2"/>
      <c r="AS1282" s="2"/>
      <c r="AT1282" s="2"/>
      <c r="AU1282" s="2"/>
      <c r="AV1282" s="2"/>
      <c r="AW1282" s="2"/>
      <c r="AX1282" s="9"/>
      <c r="AY1282" s="2"/>
      <c r="AZ1282" s="2"/>
      <c r="BA1282" s="2"/>
      <c r="BB1282" s="9"/>
      <c r="BC1282" s="19"/>
      <c r="BD1282" s="2"/>
      <c r="BE1282" s="2"/>
      <c r="BF1282" s="19"/>
      <c r="BG1282" s="19"/>
      <c r="BH1282" s="19"/>
      <c r="BI1282" s="19"/>
      <c r="BJ1282" s="19"/>
      <c r="BK1282" s="19"/>
      <c r="BL1282" s="19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>
        <v>71.495327102803728</v>
      </c>
      <c r="BW1282" s="9">
        <v>4.5161290322580649</v>
      </c>
      <c r="BX1282" s="2"/>
      <c r="BY1282" s="2"/>
      <c r="BZ1282" s="9"/>
      <c r="CA1282" s="2"/>
      <c r="CB1282" s="2"/>
      <c r="CC1282" s="2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  <c r="EL1282" s="9"/>
      <c r="EM1282" s="9"/>
      <c r="EN1282" s="9"/>
      <c r="EO1282" s="9"/>
      <c r="EP1282" s="9"/>
      <c r="EQ1282" s="9"/>
      <c r="ER1282" s="9"/>
      <c r="ES1282" s="9"/>
      <c r="ET1282" s="9"/>
      <c r="EU1282" s="9"/>
      <c r="EV1282" s="9"/>
    </row>
    <row r="1283" spans="1:152" hidden="1" x14ac:dyDescent="0.45">
      <c r="A1283" t="s">
        <v>136</v>
      </c>
      <c r="C1283" s="1">
        <v>41038</v>
      </c>
      <c r="D1283" s="2"/>
      <c r="E1283" s="1"/>
      <c r="G1283">
        <v>143</v>
      </c>
      <c r="H1283" t="s">
        <v>105</v>
      </c>
      <c r="I1283" s="19">
        <v>8</v>
      </c>
      <c r="J1283">
        <v>750</v>
      </c>
      <c r="K1283" s="2">
        <f t="shared" si="18"/>
        <v>166.66666666666666</v>
      </c>
      <c r="L1283" s="2"/>
      <c r="M1283" s="9"/>
      <c r="N1283" s="9"/>
      <c r="O1283" s="9"/>
      <c r="P1283" s="9"/>
      <c r="Q1283" s="2"/>
      <c r="R1283" s="2"/>
      <c r="S1283" s="2"/>
      <c r="T1283" s="2"/>
      <c r="U1283" s="2"/>
      <c r="V1283" s="2"/>
      <c r="W1283" s="2"/>
      <c r="X1283" s="9"/>
      <c r="Y1283" s="9"/>
      <c r="Z1283" s="9"/>
      <c r="AA1283" s="9"/>
      <c r="AB1283" s="9"/>
      <c r="AC1283" s="2">
        <v>688.18439202201512</v>
      </c>
      <c r="AD1283" s="9"/>
      <c r="AE1283" s="9"/>
      <c r="AF1283" s="2">
        <v>200.6156923874486</v>
      </c>
      <c r="AG1283" s="9">
        <v>2.7962122483387173</v>
      </c>
      <c r="AH1283" s="9"/>
      <c r="AI1283" s="9"/>
      <c r="AJ1283" s="9"/>
      <c r="AK1283" s="9"/>
      <c r="AL1283" s="9"/>
      <c r="AM1283" s="15">
        <f>AG1283/AF1283</f>
        <v>1.3938153167691385E-2</v>
      </c>
      <c r="AN1283" s="9"/>
      <c r="AO1283" s="9"/>
      <c r="AP1283" s="9"/>
      <c r="AQ1283" s="2">
        <v>0</v>
      </c>
      <c r="AR1283" s="2"/>
      <c r="AS1283" s="2">
        <v>140.19570270502891</v>
      </c>
      <c r="AT1283" s="2"/>
      <c r="AU1283" s="2">
        <v>40.926767750151654</v>
      </c>
      <c r="AV1283" s="2">
        <v>488.22843380806751</v>
      </c>
      <c r="AW1283" s="2">
        <v>669.35090426324803</v>
      </c>
      <c r="AX1283" s="9"/>
      <c r="AY1283" s="2"/>
      <c r="AZ1283" s="2">
        <f>AC1283+AF1283+AW1283</f>
        <v>1558.1509886727117</v>
      </c>
      <c r="BA1283" s="2"/>
      <c r="BB1283" s="9">
        <f>AW1283/AZ1283</f>
        <v>0.42958025835058827</v>
      </c>
      <c r="BC1283" s="19"/>
      <c r="BD1283" s="2"/>
      <c r="BE1283" s="2"/>
      <c r="BF1283" s="19"/>
      <c r="BG1283" s="19"/>
      <c r="BH1283" s="19"/>
      <c r="BI1283" s="19"/>
      <c r="BJ1283" s="9">
        <f>AC1283/AZ1283</f>
        <v>0.44166733328471269</v>
      </c>
      <c r="BK1283" s="9">
        <f>AF1283/AZ1283</f>
        <v>0.12875240836469909</v>
      </c>
      <c r="BL1283" s="9">
        <f>AW1283/AZ1283</f>
        <v>0.42958025835058827</v>
      </c>
      <c r="BM1283" s="2">
        <v>127.30481773240655</v>
      </c>
      <c r="BN1283" s="2">
        <v>0</v>
      </c>
      <c r="BO1283" s="2">
        <v>22.634660031627448</v>
      </c>
      <c r="BP1283" s="2">
        <v>88.981394915152549</v>
      </c>
      <c r="BQ1283" s="2"/>
      <c r="BR1283" s="2"/>
      <c r="BS1283" s="2"/>
      <c r="BT1283" s="2"/>
      <c r="BU1283" s="2">
        <v>15.688762785626551</v>
      </c>
      <c r="BV1283" s="2"/>
      <c r="BW1283" s="9"/>
      <c r="BX1283" s="2"/>
      <c r="BY1283" s="2"/>
      <c r="BZ1283" s="9"/>
      <c r="CA1283" s="2"/>
      <c r="CB1283" s="2"/>
      <c r="CC1283" s="2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</row>
    <row r="1284" spans="1:152" hidden="1" x14ac:dyDescent="0.45">
      <c r="A1284" t="s">
        <v>136</v>
      </c>
      <c r="C1284" s="1">
        <v>41039</v>
      </c>
      <c r="D1284" s="2"/>
      <c r="E1284" s="1"/>
      <c r="G1284">
        <v>144</v>
      </c>
      <c r="H1284" t="s">
        <v>105</v>
      </c>
      <c r="I1284" s="19">
        <v>8</v>
      </c>
      <c r="J1284">
        <v>750</v>
      </c>
      <c r="K1284" s="2">
        <f t="shared" si="18"/>
        <v>166.66666666666666</v>
      </c>
      <c r="L1284" s="2"/>
      <c r="M1284" s="9"/>
      <c r="N1284" s="9"/>
      <c r="O1284" s="9"/>
      <c r="P1284" s="9"/>
      <c r="Q1284" s="2"/>
      <c r="R1284" s="2"/>
      <c r="S1284" s="2"/>
      <c r="T1284" s="2"/>
      <c r="U1284" s="2"/>
      <c r="V1284" s="2"/>
      <c r="W1284" s="2"/>
      <c r="X1284" s="9"/>
      <c r="Y1284" s="9"/>
      <c r="Z1284" s="9"/>
      <c r="AA1284" s="9"/>
      <c r="AB1284" s="9"/>
      <c r="AC1284" s="2"/>
      <c r="AD1284" s="9"/>
      <c r="AE1284" s="9"/>
      <c r="AF1284" s="2"/>
      <c r="AG1284" s="9"/>
      <c r="AH1284" s="9"/>
      <c r="AI1284" s="9"/>
      <c r="AJ1284" s="9"/>
      <c r="AK1284" s="9"/>
      <c r="AL1284" s="9"/>
      <c r="AM1284" s="15"/>
      <c r="AN1284" s="9"/>
      <c r="AO1284" s="9"/>
      <c r="AP1284" s="9"/>
      <c r="AQ1284" s="2"/>
      <c r="AR1284" s="2"/>
      <c r="AS1284" s="2"/>
      <c r="AT1284" s="2"/>
      <c r="AU1284" s="2"/>
      <c r="AV1284" s="2"/>
      <c r="AW1284" s="2"/>
      <c r="AX1284" s="9"/>
      <c r="AY1284" s="2"/>
      <c r="AZ1284" s="2"/>
      <c r="BA1284" s="2"/>
      <c r="BB1284" s="9"/>
      <c r="BC1284" s="19"/>
      <c r="BD1284" s="2"/>
      <c r="BE1284" s="2"/>
      <c r="BF1284" s="19"/>
      <c r="BG1284" s="19"/>
      <c r="BH1284" s="19"/>
      <c r="BI1284" s="19"/>
      <c r="BJ1284" s="19"/>
      <c r="BK1284" s="19"/>
      <c r="BL1284" s="19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>
        <v>78.037383177570078</v>
      </c>
      <c r="BW1284" s="9">
        <v>4.8809523809523814</v>
      </c>
      <c r="BX1284" s="2"/>
      <c r="BY1284" s="2"/>
      <c r="BZ1284" s="9"/>
      <c r="CA1284" s="2"/>
      <c r="CB1284" s="2"/>
      <c r="CC1284" s="2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</row>
    <row r="1285" spans="1:152" hidden="1" x14ac:dyDescent="0.45">
      <c r="A1285" t="s">
        <v>136</v>
      </c>
      <c r="C1285" s="1">
        <v>41043</v>
      </c>
      <c r="D1285" s="2"/>
      <c r="E1285" s="1"/>
      <c r="G1285">
        <v>148</v>
      </c>
      <c r="H1285" t="s">
        <v>105</v>
      </c>
      <c r="I1285" s="19">
        <v>8</v>
      </c>
      <c r="J1285">
        <v>750</v>
      </c>
      <c r="K1285" s="2">
        <f t="shared" si="18"/>
        <v>166.66666666666666</v>
      </c>
      <c r="L1285" s="2"/>
      <c r="M1285" s="9"/>
      <c r="N1285" s="9"/>
      <c r="O1285" s="9"/>
      <c r="P1285" s="9"/>
      <c r="Q1285" s="2"/>
      <c r="R1285" s="2"/>
      <c r="S1285" s="2"/>
      <c r="T1285" s="2"/>
      <c r="U1285" s="2"/>
      <c r="V1285" s="2"/>
      <c r="W1285" s="2"/>
      <c r="X1285" s="9"/>
      <c r="Y1285" s="9"/>
      <c r="Z1285" s="9"/>
      <c r="AA1285" s="9"/>
      <c r="AB1285" s="9"/>
      <c r="AC1285" s="2"/>
      <c r="AD1285" s="9"/>
      <c r="AE1285" s="9"/>
      <c r="AF1285" s="2"/>
      <c r="AG1285" s="9"/>
      <c r="AH1285" s="9"/>
      <c r="AI1285" s="9"/>
      <c r="AJ1285" s="9"/>
      <c r="AK1285" s="9"/>
      <c r="AL1285" s="9"/>
      <c r="AM1285" s="15"/>
      <c r="AN1285" s="9"/>
      <c r="AO1285" s="9"/>
      <c r="AP1285" s="9"/>
      <c r="AQ1285" s="2"/>
      <c r="AR1285" s="2"/>
      <c r="AS1285" s="2"/>
      <c r="AT1285" s="2"/>
      <c r="AU1285" s="2"/>
      <c r="AV1285" s="2"/>
      <c r="AW1285" s="2"/>
      <c r="AX1285" s="9"/>
      <c r="AY1285" s="2"/>
      <c r="AZ1285" s="2"/>
      <c r="BA1285" s="2"/>
      <c r="BB1285" s="9"/>
      <c r="BC1285" s="19"/>
      <c r="BD1285" s="2"/>
      <c r="BE1285" s="2"/>
      <c r="BF1285" s="19"/>
      <c r="BG1285" s="19"/>
      <c r="BH1285" s="19"/>
      <c r="BI1285" s="19"/>
      <c r="BJ1285" s="19"/>
      <c r="BK1285" s="19"/>
      <c r="BL1285" s="19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>
        <v>82.710280373831765</v>
      </c>
      <c r="BW1285" s="9">
        <v>5.6</v>
      </c>
      <c r="BX1285" s="2"/>
      <c r="BY1285" s="2"/>
      <c r="BZ1285" s="9"/>
      <c r="CA1285" s="2"/>
      <c r="CB1285" s="2"/>
      <c r="CC1285" s="2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</row>
    <row r="1286" spans="1:152" hidden="1" x14ac:dyDescent="0.45">
      <c r="A1286" t="s">
        <v>136</v>
      </c>
      <c r="C1286" s="1">
        <v>41050</v>
      </c>
      <c r="D1286" s="2"/>
      <c r="E1286" s="1"/>
      <c r="G1286">
        <v>155</v>
      </c>
      <c r="H1286" t="s">
        <v>105</v>
      </c>
      <c r="I1286" s="19">
        <v>8</v>
      </c>
      <c r="J1286">
        <v>750</v>
      </c>
      <c r="K1286" s="2">
        <f t="shared" si="18"/>
        <v>166.66666666666666</v>
      </c>
      <c r="L1286" s="2"/>
      <c r="M1286" s="9"/>
      <c r="N1286" s="9"/>
      <c r="O1286" s="9"/>
      <c r="P1286" s="9"/>
      <c r="Q1286" s="2"/>
      <c r="R1286" s="2"/>
      <c r="S1286" s="2"/>
      <c r="T1286" s="2"/>
      <c r="U1286" s="2"/>
      <c r="V1286" s="2"/>
      <c r="W1286" s="2"/>
      <c r="X1286" s="9"/>
      <c r="Y1286" s="9"/>
      <c r="Z1286" s="9"/>
      <c r="AA1286" s="9"/>
      <c r="AB1286" s="9"/>
      <c r="AC1286" s="2"/>
      <c r="AD1286" s="9"/>
      <c r="AE1286" s="9"/>
      <c r="AF1286" s="2"/>
      <c r="AG1286" s="9"/>
      <c r="AH1286" s="9"/>
      <c r="AI1286" s="9"/>
      <c r="AJ1286" s="9"/>
      <c r="AK1286" s="9"/>
      <c r="AL1286" s="9"/>
      <c r="AM1286" s="15"/>
      <c r="AN1286" s="9"/>
      <c r="AO1286" s="9"/>
      <c r="AP1286" s="9"/>
      <c r="AQ1286" s="2"/>
      <c r="AR1286" s="2"/>
      <c r="AS1286" s="2"/>
      <c r="AT1286" s="2"/>
      <c r="AU1286" s="2"/>
      <c r="AV1286" s="2"/>
      <c r="AW1286" s="2"/>
      <c r="AX1286" s="9"/>
      <c r="AY1286" s="2"/>
      <c r="AZ1286" s="2"/>
      <c r="BA1286" s="2"/>
      <c r="BB1286" s="9"/>
      <c r="BC1286" s="19"/>
      <c r="BD1286" s="2"/>
      <c r="BE1286" s="2"/>
      <c r="BF1286" s="19"/>
      <c r="BG1286" s="19"/>
      <c r="BH1286" s="19"/>
      <c r="BI1286" s="19"/>
      <c r="BJ1286" s="19"/>
      <c r="BK1286" s="19"/>
      <c r="BL1286" s="19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>
        <v>89.719626168224295</v>
      </c>
      <c r="BW1286" s="9">
        <v>6.7444444444444445</v>
      </c>
      <c r="BX1286" s="2"/>
      <c r="BY1286" s="2"/>
      <c r="BZ1286" s="9"/>
      <c r="CA1286" s="2"/>
      <c r="CB1286" s="2"/>
      <c r="CC1286" s="2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</row>
    <row r="1287" spans="1:152" hidden="1" x14ac:dyDescent="0.45">
      <c r="A1287" t="s">
        <v>136</v>
      </c>
      <c r="C1287" s="1">
        <v>41057</v>
      </c>
      <c r="D1287" s="2"/>
      <c r="E1287" s="1"/>
      <c r="G1287">
        <v>162</v>
      </c>
      <c r="H1287" t="s">
        <v>105</v>
      </c>
      <c r="I1287" s="19">
        <v>8</v>
      </c>
      <c r="J1287">
        <v>750</v>
      </c>
      <c r="K1287" s="2">
        <f t="shared" si="18"/>
        <v>166.66666666666666</v>
      </c>
      <c r="L1287" s="2"/>
      <c r="M1287" s="9"/>
      <c r="N1287" s="9"/>
      <c r="O1287" s="9"/>
      <c r="P1287" s="9"/>
      <c r="Q1287" s="2"/>
      <c r="R1287" s="2"/>
      <c r="S1287" s="2"/>
      <c r="T1287" s="2"/>
      <c r="U1287" s="2"/>
      <c r="V1287" s="2"/>
      <c r="W1287" s="2"/>
      <c r="X1287" s="9"/>
      <c r="Y1287" s="9"/>
      <c r="Z1287" s="9"/>
      <c r="AA1287" s="9"/>
      <c r="AB1287" s="9"/>
      <c r="AC1287" s="2"/>
      <c r="AD1287" s="9"/>
      <c r="AE1287" s="9"/>
      <c r="AF1287" s="2"/>
      <c r="AG1287" s="9"/>
      <c r="AH1287" s="9"/>
      <c r="AI1287" s="9"/>
      <c r="AJ1287" s="9"/>
      <c r="AK1287" s="9"/>
      <c r="AL1287" s="9"/>
      <c r="AM1287" s="15"/>
      <c r="AN1287" s="9"/>
      <c r="AO1287" s="9"/>
      <c r="AP1287" s="9"/>
      <c r="AQ1287" s="2"/>
      <c r="AR1287" s="2"/>
      <c r="AS1287" s="2"/>
      <c r="AT1287" s="2"/>
      <c r="AU1287" s="2"/>
      <c r="AV1287" s="2"/>
      <c r="AW1287" s="2"/>
      <c r="AX1287" s="9"/>
      <c r="AY1287" s="2"/>
      <c r="AZ1287" s="2"/>
      <c r="BA1287" s="2"/>
      <c r="BB1287" s="9"/>
      <c r="BC1287" s="19"/>
      <c r="BD1287" s="2"/>
      <c r="BE1287" s="2"/>
      <c r="BF1287" s="19"/>
      <c r="BG1287" s="19"/>
      <c r="BH1287" s="19"/>
      <c r="BI1287" s="19"/>
      <c r="BJ1287" s="19"/>
      <c r="BK1287" s="19"/>
      <c r="BL1287" s="19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>
        <v>100</v>
      </c>
      <c r="BW1287" s="9">
        <v>5.75</v>
      </c>
      <c r="BX1287" s="2"/>
      <c r="BY1287" s="2"/>
      <c r="BZ1287" s="9"/>
      <c r="CA1287" s="2"/>
      <c r="CB1287" s="2"/>
      <c r="CC1287" s="2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</row>
    <row r="1288" spans="1:152" hidden="1" x14ac:dyDescent="0.45">
      <c r="A1288" t="s">
        <v>136</v>
      </c>
      <c r="C1288" s="1">
        <v>41065</v>
      </c>
      <c r="D1288" s="2">
        <v>10</v>
      </c>
      <c r="E1288" s="1" t="s">
        <v>97</v>
      </c>
      <c r="F1288" t="s">
        <v>16</v>
      </c>
      <c r="G1288">
        <v>170</v>
      </c>
      <c r="H1288" t="s">
        <v>105</v>
      </c>
      <c r="I1288" s="19">
        <v>8</v>
      </c>
      <c r="J1288">
        <v>750</v>
      </c>
      <c r="K1288" s="2">
        <f t="shared" si="18"/>
        <v>166.66666666666666</v>
      </c>
      <c r="L1288" s="2"/>
      <c r="M1288" s="9"/>
      <c r="N1288" s="9"/>
      <c r="O1288" s="9"/>
      <c r="P1288" s="9"/>
      <c r="Q1288" s="2"/>
      <c r="R1288" s="2"/>
      <c r="S1288" s="2"/>
      <c r="T1288" s="2"/>
      <c r="U1288" s="2"/>
      <c r="V1288" s="2"/>
      <c r="W1288" s="2"/>
      <c r="X1288" s="9"/>
      <c r="Y1288" s="9"/>
      <c r="Z1288" s="9"/>
      <c r="AA1288" s="9"/>
      <c r="AB1288" s="9"/>
      <c r="AC1288" s="2"/>
      <c r="AD1288" s="9"/>
      <c r="AE1288" s="9"/>
      <c r="AF1288" s="2"/>
      <c r="AG1288" s="9"/>
      <c r="AH1288" s="9"/>
      <c r="AI1288" s="9"/>
      <c r="AJ1288" s="9"/>
      <c r="AK1288" s="9"/>
      <c r="AL1288" s="9"/>
      <c r="AM1288" s="15"/>
      <c r="AN1288" s="9"/>
      <c r="AO1288" s="9"/>
      <c r="AP1288" s="9"/>
      <c r="AQ1288" s="2"/>
      <c r="AR1288" s="2"/>
      <c r="AS1288" s="2"/>
      <c r="AT1288" s="2"/>
      <c r="AU1288" s="2"/>
      <c r="AV1288" s="2">
        <v>303.45124947235479</v>
      </c>
      <c r="AW1288" s="2"/>
      <c r="AX1288" s="9"/>
      <c r="AY1288" s="2"/>
      <c r="AZ1288" s="2"/>
      <c r="BA1288" s="2"/>
      <c r="BB1288" s="9"/>
      <c r="BC1288" s="19">
        <v>40.128320761009746</v>
      </c>
      <c r="BD1288" s="2">
        <v>121.76989074155843</v>
      </c>
      <c r="BE1288" s="2"/>
      <c r="BF1288" s="19">
        <v>5.3643123674695348</v>
      </c>
      <c r="BG1288" s="19"/>
      <c r="BH1288" s="19"/>
      <c r="BI1288" s="19"/>
      <c r="BJ1288" s="19"/>
      <c r="BK1288" s="19"/>
      <c r="BL1288" s="19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9"/>
      <c r="BX1288" s="2"/>
      <c r="BY1288" s="2"/>
      <c r="BZ1288" s="9"/>
      <c r="CA1288" s="2"/>
      <c r="CB1288" s="2"/>
      <c r="CC1288" s="2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</row>
    <row r="1289" spans="1:152" hidden="1" x14ac:dyDescent="0.45">
      <c r="A1289" t="s">
        <v>143</v>
      </c>
      <c r="C1289" s="1">
        <v>40895</v>
      </c>
      <c r="D1289" s="2">
        <v>1</v>
      </c>
      <c r="E1289" s="1" t="s">
        <v>198</v>
      </c>
      <c r="F1289" t="s">
        <v>10</v>
      </c>
      <c r="G1289">
        <v>0</v>
      </c>
      <c r="H1289" t="s">
        <v>106</v>
      </c>
      <c r="I1289" s="19">
        <v>8</v>
      </c>
      <c r="J1289">
        <v>750</v>
      </c>
      <c r="K1289" s="2">
        <f t="shared" si="18"/>
        <v>166.66666666666666</v>
      </c>
      <c r="L1289" s="2"/>
      <c r="M1289" s="9"/>
      <c r="N1289" s="9"/>
      <c r="O1289" s="9"/>
      <c r="P1289" s="9"/>
      <c r="Q1289" s="2"/>
      <c r="R1289" s="2"/>
      <c r="S1289" s="2"/>
      <c r="T1289" s="2"/>
      <c r="U1289" s="2"/>
      <c r="V1289" s="2"/>
      <c r="W1289" s="2"/>
      <c r="X1289" s="9"/>
      <c r="Y1289" s="9"/>
      <c r="Z1289" s="9"/>
      <c r="AA1289" s="9"/>
      <c r="AB1289" s="9"/>
      <c r="AC1289" s="2"/>
      <c r="AD1289" s="9"/>
      <c r="AE1289" s="9"/>
      <c r="AF1289" s="2"/>
      <c r="AG1289" s="9"/>
      <c r="AH1289" s="9"/>
      <c r="AI1289" s="9"/>
      <c r="AJ1289" s="9"/>
      <c r="AK1289" s="9"/>
      <c r="AL1289" s="9"/>
      <c r="AM1289" s="15"/>
      <c r="AN1289" s="9"/>
      <c r="AO1289" s="9"/>
      <c r="AP1289" s="9"/>
      <c r="AQ1289" s="2">
        <v>0</v>
      </c>
      <c r="AR1289" s="2"/>
      <c r="AS1289" s="2">
        <v>0</v>
      </c>
      <c r="AT1289" s="2"/>
      <c r="AU1289" s="2">
        <v>0</v>
      </c>
      <c r="AV1289" s="2">
        <v>0</v>
      </c>
      <c r="AW1289" s="2"/>
      <c r="AX1289" s="9"/>
      <c r="AY1289" s="2"/>
      <c r="AZ1289" s="2"/>
      <c r="BA1289" s="2"/>
      <c r="BB1289" s="9"/>
      <c r="BC1289" s="19"/>
      <c r="BD1289" s="2"/>
      <c r="BE1289" s="2"/>
      <c r="BF1289" s="19"/>
      <c r="BG1289" s="19"/>
      <c r="BH1289" s="19"/>
      <c r="BI1289" s="19"/>
      <c r="BJ1289" s="19"/>
      <c r="BK1289" s="19"/>
      <c r="BL1289" s="19"/>
      <c r="BM1289" s="2">
        <v>0</v>
      </c>
      <c r="BN1289" s="2">
        <v>0</v>
      </c>
      <c r="BO1289" s="2">
        <v>0</v>
      </c>
      <c r="BP1289" s="2">
        <v>0</v>
      </c>
      <c r="BQ1289" s="2"/>
      <c r="BR1289" s="2"/>
      <c r="BS1289" s="2"/>
      <c r="BT1289" s="2"/>
      <c r="BU1289" s="2">
        <v>0</v>
      </c>
      <c r="BV1289" s="2"/>
      <c r="BW1289" s="9"/>
      <c r="BX1289" s="2"/>
      <c r="BY1289" s="2"/>
      <c r="BZ1289" s="9"/>
      <c r="CA1289" s="2"/>
      <c r="CB1289" s="2"/>
      <c r="CC1289" s="2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</row>
    <row r="1290" spans="1:152" hidden="1" x14ac:dyDescent="0.45">
      <c r="A1290" t="s">
        <v>143</v>
      </c>
      <c r="C1290" s="1">
        <v>40924</v>
      </c>
      <c r="D1290" s="2">
        <v>4</v>
      </c>
      <c r="E1290" t="s">
        <v>199</v>
      </c>
      <c r="F1290" t="s">
        <v>12</v>
      </c>
      <c r="G1290">
        <v>29</v>
      </c>
      <c r="H1290" t="s">
        <v>106</v>
      </c>
      <c r="I1290" s="19">
        <v>8</v>
      </c>
      <c r="J1290">
        <v>750</v>
      </c>
      <c r="K1290" s="2">
        <f t="shared" si="18"/>
        <v>166.66666666666666</v>
      </c>
      <c r="L1290" s="2"/>
      <c r="M1290" s="9"/>
      <c r="N1290" s="9"/>
      <c r="O1290" s="9"/>
      <c r="P1290" s="9"/>
      <c r="Q1290" s="2"/>
      <c r="R1290" s="2">
        <v>29</v>
      </c>
      <c r="S1290" s="2"/>
      <c r="T1290" s="2"/>
      <c r="U1290" s="2"/>
      <c r="V1290" s="2"/>
      <c r="W1290" s="2"/>
      <c r="X1290" s="9"/>
      <c r="Y1290" s="9"/>
      <c r="Z1290" s="9"/>
      <c r="AA1290" s="9"/>
      <c r="AB1290" s="9"/>
      <c r="AC1290" s="2"/>
      <c r="AD1290" s="9"/>
      <c r="AE1290" s="9"/>
      <c r="AF1290" s="2"/>
      <c r="AG1290" s="9"/>
      <c r="AH1290" s="9"/>
      <c r="AI1290" s="9"/>
      <c r="AJ1290" s="9"/>
      <c r="AK1290" s="9"/>
      <c r="AL1290" s="9"/>
      <c r="AM1290" s="15"/>
      <c r="AN1290" s="9"/>
      <c r="AO1290" s="9"/>
      <c r="AP1290" s="9"/>
      <c r="AQ1290" s="2">
        <v>0</v>
      </c>
      <c r="AR1290" s="2"/>
      <c r="AS1290" s="2">
        <v>0</v>
      </c>
      <c r="AT1290" s="2"/>
      <c r="AU1290" s="2">
        <v>0</v>
      </c>
      <c r="AV1290" s="2">
        <v>0</v>
      </c>
      <c r="AW1290" s="2"/>
      <c r="AX1290" s="9"/>
      <c r="AY1290" s="2"/>
      <c r="AZ1290" s="2"/>
      <c r="BA1290" s="2"/>
      <c r="BB1290" s="9"/>
      <c r="BC1290" s="19"/>
      <c r="BD1290" s="2"/>
      <c r="BE1290" s="2"/>
      <c r="BF1290" s="19"/>
      <c r="BG1290" s="19"/>
      <c r="BH1290" s="19"/>
      <c r="BI1290" s="19"/>
      <c r="BJ1290" s="19"/>
      <c r="BK1290" s="19"/>
      <c r="BL1290" s="19"/>
      <c r="BM1290" s="2">
        <v>0</v>
      </c>
      <c r="BN1290" s="2">
        <v>0</v>
      </c>
      <c r="BO1290" s="2">
        <v>0</v>
      </c>
      <c r="BP1290" s="2">
        <v>0</v>
      </c>
      <c r="BQ1290" s="2"/>
      <c r="BR1290" s="2"/>
      <c r="BS1290" s="2"/>
      <c r="BT1290" s="2"/>
      <c r="BU1290" s="2">
        <v>0</v>
      </c>
      <c r="BV1290" s="2"/>
      <c r="BW1290" s="9"/>
      <c r="BX1290" s="2"/>
      <c r="BY1290" s="2"/>
      <c r="BZ1290" s="9"/>
      <c r="CA1290" s="2"/>
      <c r="CB1290" s="2"/>
      <c r="CC1290" s="2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</row>
    <row r="1291" spans="1:152" hidden="1" x14ac:dyDescent="0.45">
      <c r="A1291" t="s">
        <v>143</v>
      </c>
      <c r="C1291" s="1">
        <v>40931</v>
      </c>
      <c r="D1291" s="2"/>
      <c r="E1291" s="1"/>
      <c r="G1291">
        <v>36</v>
      </c>
      <c r="H1291" t="s">
        <v>106</v>
      </c>
      <c r="I1291" s="19">
        <v>8</v>
      </c>
      <c r="J1291">
        <v>750</v>
      </c>
      <c r="K1291" s="2">
        <f t="shared" si="18"/>
        <v>166.66666666666666</v>
      </c>
      <c r="L1291" s="2"/>
      <c r="M1291" s="9"/>
      <c r="N1291" s="19">
        <v>9.5500000000000007</v>
      </c>
      <c r="O1291" s="19"/>
      <c r="P1291" s="19"/>
      <c r="Q1291" s="2"/>
      <c r="R1291" s="2"/>
      <c r="S1291" s="2"/>
      <c r="T1291" s="2"/>
      <c r="U1291" s="2"/>
      <c r="V1291" s="2"/>
      <c r="W1291" s="2"/>
      <c r="X1291" s="9"/>
      <c r="Y1291" s="9"/>
      <c r="Z1291" s="9"/>
      <c r="AA1291" s="9"/>
      <c r="AB1291" s="9"/>
      <c r="AC1291" s="2"/>
      <c r="AD1291" s="9"/>
      <c r="AE1291" s="9"/>
      <c r="AF1291" s="2"/>
      <c r="AG1291" s="9"/>
      <c r="AH1291" s="9"/>
      <c r="AI1291" s="9"/>
      <c r="AJ1291" s="9"/>
      <c r="AK1291" s="9"/>
      <c r="AL1291" s="9"/>
      <c r="AM1291" s="15"/>
      <c r="AN1291" s="9"/>
      <c r="AO1291" s="9"/>
      <c r="AP1291" s="9"/>
      <c r="AQ1291" s="2"/>
      <c r="AR1291" s="2"/>
      <c r="AS1291" s="2"/>
      <c r="AT1291" s="2"/>
      <c r="AU1291" s="2"/>
      <c r="AV1291" s="2"/>
      <c r="AW1291" s="2"/>
      <c r="AX1291" s="9"/>
      <c r="AY1291" s="2"/>
      <c r="AZ1291" s="2"/>
      <c r="BA1291" s="2"/>
      <c r="BB1291" s="9"/>
      <c r="BC1291" s="19"/>
      <c r="BD1291" s="2"/>
      <c r="BE1291" s="2"/>
      <c r="BF1291" s="19"/>
      <c r="BG1291" s="19"/>
      <c r="BH1291" s="19"/>
      <c r="BI1291" s="19"/>
      <c r="BJ1291" s="19"/>
      <c r="BK1291" s="19"/>
      <c r="BL1291" s="19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9"/>
      <c r="BX1291" s="2"/>
      <c r="BY1291" s="2"/>
      <c r="BZ1291" s="9"/>
      <c r="CA1291" s="2"/>
      <c r="CB1291" s="2"/>
      <c r="CC1291" s="2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</row>
    <row r="1292" spans="1:152" hidden="1" x14ac:dyDescent="0.45">
      <c r="A1292" t="s">
        <v>143</v>
      </c>
      <c r="C1292" s="1">
        <v>40938</v>
      </c>
      <c r="D1292" s="2"/>
      <c r="E1292" s="1"/>
      <c r="G1292">
        <v>43</v>
      </c>
      <c r="H1292" t="s">
        <v>106</v>
      </c>
      <c r="I1292" s="19">
        <v>8</v>
      </c>
      <c r="J1292">
        <v>750</v>
      </c>
      <c r="K1292" s="2">
        <f t="shared" si="18"/>
        <v>166.66666666666666</v>
      </c>
      <c r="L1292" s="2"/>
      <c r="M1292" s="9"/>
      <c r="N1292" s="9"/>
      <c r="O1292" s="9"/>
      <c r="P1292" s="9"/>
      <c r="Q1292" s="2"/>
      <c r="R1292" s="2"/>
      <c r="S1292" s="2"/>
      <c r="T1292" s="2"/>
      <c r="U1292" s="2"/>
      <c r="V1292" s="2"/>
      <c r="W1292" s="2"/>
      <c r="X1292" s="9"/>
      <c r="Y1292" s="9"/>
      <c r="Z1292" s="9"/>
      <c r="AA1292" s="9"/>
      <c r="AB1292" s="9"/>
      <c r="AC1292" s="2">
        <v>124.09615580473579</v>
      </c>
      <c r="AD1292" s="9"/>
      <c r="AE1292" s="9"/>
      <c r="AF1292" s="2">
        <v>132.09005484686756</v>
      </c>
      <c r="AG1292" s="9">
        <v>1.998037805841637</v>
      </c>
      <c r="AH1292" s="9"/>
      <c r="AI1292" s="9"/>
      <c r="AJ1292" s="9"/>
      <c r="AK1292" s="9"/>
      <c r="AL1292" s="9"/>
      <c r="AM1292" s="15">
        <f>AG1292/AF1292</f>
        <v>1.5126330352106893E-2</v>
      </c>
      <c r="AN1292" s="9"/>
      <c r="AO1292" s="9"/>
      <c r="AP1292" s="9"/>
      <c r="AQ1292" s="2">
        <v>13.043007807454861</v>
      </c>
      <c r="AR1292" s="2"/>
      <c r="AS1292" s="2">
        <v>0</v>
      </c>
      <c r="AT1292" s="2"/>
      <c r="AU1292" s="2">
        <v>0</v>
      </c>
      <c r="AV1292" s="2">
        <v>0</v>
      </c>
      <c r="AW1292" s="2">
        <v>13.043007807454861</v>
      </c>
      <c r="AX1292" s="9"/>
      <c r="AY1292" s="2"/>
      <c r="AZ1292" s="2">
        <f>AC1292+AF1292+AW1292</f>
        <v>269.22921845905819</v>
      </c>
      <c r="BA1292" s="2"/>
      <c r="BB1292" s="9">
        <f>AW1292/AZ1292</f>
        <v>4.8445736618435854E-2</v>
      </c>
      <c r="BC1292" s="19"/>
      <c r="BD1292" s="2"/>
      <c r="BE1292" s="2"/>
      <c r="BF1292" s="19"/>
      <c r="BG1292" s="19"/>
      <c r="BH1292" s="19"/>
      <c r="BI1292" s="19"/>
      <c r="BJ1292" s="9">
        <f>AC1292/AZ1292</f>
        <v>0.46093123367145661</v>
      </c>
      <c r="BK1292" s="9">
        <f>AF1292/AZ1292</f>
        <v>0.49062302971010763</v>
      </c>
      <c r="BL1292" s="9">
        <f>AW1292/AZ1292</f>
        <v>4.8445736618435854E-2</v>
      </c>
      <c r="BM1292" s="2">
        <v>50.681388138244735</v>
      </c>
      <c r="BN1292" s="2">
        <v>50.681388138244735</v>
      </c>
      <c r="BO1292" s="2">
        <v>0</v>
      </c>
      <c r="BP1292" s="2">
        <v>0</v>
      </c>
      <c r="BQ1292" s="2"/>
      <c r="BR1292" s="2"/>
      <c r="BS1292" s="2"/>
      <c r="BT1292" s="2"/>
      <c r="BU1292" s="2">
        <v>0</v>
      </c>
      <c r="BV1292" s="2"/>
      <c r="BW1292" s="9"/>
      <c r="BX1292" s="2"/>
      <c r="BY1292" s="2"/>
      <c r="BZ1292" s="9"/>
      <c r="CA1292" s="2"/>
      <c r="CB1292" s="2"/>
      <c r="CC1292" s="2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  <c r="EL1292" s="9"/>
      <c r="EM1292" s="9"/>
      <c r="EN1292" s="9"/>
      <c r="EO1292" s="9"/>
      <c r="EP1292" s="9"/>
      <c r="EQ1292" s="9"/>
      <c r="ER1292" s="9"/>
      <c r="ES1292" s="9"/>
      <c r="ET1292" s="9"/>
      <c r="EU1292" s="9"/>
      <c r="EV1292" s="9"/>
    </row>
    <row r="1293" spans="1:152" hidden="1" x14ac:dyDescent="0.45">
      <c r="A1293" t="s">
        <v>143</v>
      </c>
      <c r="C1293" s="1">
        <v>40939</v>
      </c>
      <c r="D1293" s="2"/>
      <c r="E1293" s="1"/>
      <c r="G1293">
        <v>44</v>
      </c>
      <c r="H1293" t="s">
        <v>106</v>
      </c>
      <c r="I1293" s="19">
        <v>8</v>
      </c>
      <c r="J1293">
        <v>750</v>
      </c>
      <c r="K1293" s="2">
        <f t="shared" si="18"/>
        <v>166.66666666666666</v>
      </c>
      <c r="L1293" s="2"/>
      <c r="M1293" s="9"/>
      <c r="N1293" s="19">
        <v>12.8</v>
      </c>
      <c r="O1293" s="19"/>
      <c r="P1293" s="19"/>
      <c r="Q1293" s="2"/>
      <c r="R1293" s="2"/>
      <c r="S1293" s="2"/>
      <c r="T1293" s="2"/>
      <c r="U1293" s="2"/>
      <c r="V1293" s="2"/>
      <c r="W1293" s="2"/>
      <c r="X1293" s="9"/>
      <c r="Y1293" s="9"/>
      <c r="Z1293" s="9"/>
      <c r="AA1293" s="9"/>
      <c r="AB1293" s="9"/>
      <c r="AC1293" s="2"/>
      <c r="AD1293" s="9"/>
      <c r="AE1293" s="9"/>
      <c r="AF1293" s="2"/>
      <c r="AG1293" s="9"/>
      <c r="AH1293" s="9"/>
      <c r="AI1293" s="9"/>
      <c r="AJ1293" s="9"/>
      <c r="AK1293" s="9"/>
      <c r="AL1293" s="9"/>
      <c r="AM1293" s="15"/>
      <c r="AN1293" s="9"/>
      <c r="AO1293" s="9"/>
      <c r="AP1293" s="9"/>
      <c r="AQ1293" s="2"/>
      <c r="AR1293" s="2"/>
      <c r="AS1293" s="2"/>
      <c r="AT1293" s="2"/>
      <c r="AU1293" s="2"/>
      <c r="AV1293" s="2"/>
      <c r="AW1293" s="2"/>
      <c r="AX1293" s="9"/>
      <c r="AY1293" s="2"/>
      <c r="AZ1293" s="2"/>
      <c r="BA1293" s="2"/>
      <c r="BB1293" s="9"/>
      <c r="BC1293" s="19"/>
      <c r="BD1293" s="2"/>
      <c r="BE1293" s="2"/>
      <c r="BF1293" s="19"/>
      <c r="BG1293" s="19"/>
      <c r="BH1293" s="19"/>
      <c r="BI1293" s="19"/>
      <c r="BJ1293" s="19"/>
      <c r="BK1293" s="19"/>
      <c r="BL1293" s="19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9"/>
      <c r="BX1293" s="2"/>
      <c r="BY1293" s="2"/>
      <c r="BZ1293" s="9"/>
      <c r="CA1293" s="2"/>
      <c r="CB1293" s="2"/>
      <c r="CC1293" s="2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</row>
    <row r="1294" spans="1:152" hidden="1" x14ac:dyDescent="0.45">
      <c r="A1294" t="s">
        <v>143</v>
      </c>
      <c r="C1294" s="1">
        <v>40945</v>
      </c>
      <c r="D1294" s="2">
        <v>5</v>
      </c>
      <c r="E1294" t="s">
        <v>195</v>
      </c>
      <c r="F1294" t="s">
        <v>13</v>
      </c>
      <c r="G1294">
        <v>50</v>
      </c>
      <c r="H1294" t="s">
        <v>106</v>
      </c>
      <c r="I1294" s="19">
        <v>8</v>
      </c>
      <c r="J1294">
        <v>750</v>
      </c>
      <c r="K1294" s="2">
        <f t="shared" si="18"/>
        <v>166.66666666666666</v>
      </c>
      <c r="L1294" s="2"/>
      <c r="M1294" s="9"/>
      <c r="N1294" s="9"/>
      <c r="O1294" s="9"/>
      <c r="P1294" s="9"/>
      <c r="Q1294" s="2"/>
      <c r="R1294" s="2"/>
      <c r="S1294" s="2">
        <v>50</v>
      </c>
      <c r="T1294" s="2"/>
      <c r="U1294" s="2"/>
      <c r="V1294" s="2"/>
      <c r="W1294" s="2"/>
      <c r="X1294" s="9"/>
      <c r="Y1294" s="9"/>
      <c r="Z1294" s="9"/>
      <c r="AA1294" s="9"/>
      <c r="AB1294" s="9"/>
      <c r="AC1294" s="2">
        <v>205.32700240120971</v>
      </c>
      <c r="AD1294" s="9"/>
      <c r="AE1294" s="9"/>
      <c r="AF1294" s="2">
        <v>223.32253340804522</v>
      </c>
      <c r="AG1294" s="9">
        <v>1.9201441675822148</v>
      </c>
      <c r="AH1294" s="9"/>
      <c r="AI1294" s="9"/>
      <c r="AJ1294" s="9"/>
      <c r="AK1294" s="9"/>
      <c r="AL1294" s="9"/>
      <c r="AM1294" s="15">
        <f>AG1294/AF1294</f>
        <v>8.5980762365516026E-3</v>
      </c>
      <c r="AN1294" s="9"/>
      <c r="AO1294" s="9"/>
      <c r="AP1294" s="9"/>
      <c r="AQ1294" s="2">
        <v>50.41480990909551</v>
      </c>
      <c r="AR1294" s="2"/>
      <c r="AS1294" s="2">
        <v>0</v>
      </c>
      <c r="AT1294" s="2"/>
      <c r="AU1294" s="2">
        <v>0</v>
      </c>
      <c r="AV1294" s="2">
        <v>0</v>
      </c>
      <c r="AW1294" s="2">
        <v>50.41480990909551</v>
      </c>
      <c r="AX1294" s="9"/>
      <c r="AY1294" s="2"/>
      <c r="AZ1294" s="2">
        <f>AC1294+AF1294+AW1294</f>
        <v>479.06434571835041</v>
      </c>
      <c r="BA1294" s="2"/>
      <c r="BB1294" s="9">
        <f>AW1294/AZ1294</f>
        <v>0.10523598835872286</v>
      </c>
      <c r="BC1294" s="19"/>
      <c r="BD1294" s="2"/>
      <c r="BE1294" s="2"/>
      <c r="BF1294" s="19"/>
      <c r="BG1294" s="19"/>
      <c r="BH1294" s="19"/>
      <c r="BI1294" s="19"/>
      <c r="BJ1294" s="9">
        <f>AC1294/AZ1294</f>
        <v>0.42860004973512417</v>
      </c>
      <c r="BK1294" s="9">
        <f>AF1294/AZ1294</f>
        <v>0.466163961906153</v>
      </c>
      <c r="BL1294" s="9">
        <f>AW1294/AZ1294</f>
        <v>0.10523598835872286</v>
      </c>
      <c r="BM1294" s="2">
        <v>57.420078952595169</v>
      </c>
      <c r="BN1294" s="2">
        <v>56.781770394941496</v>
      </c>
      <c r="BO1294" s="2">
        <v>0.63830855765367611</v>
      </c>
      <c r="BP1294" s="2">
        <v>0</v>
      </c>
      <c r="BQ1294" s="2"/>
      <c r="BR1294" s="2"/>
      <c r="BS1294" s="2"/>
      <c r="BT1294" s="2"/>
      <c r="BU1294" s="2">
        <v>0</v>
      </c>
      <c r="BV1294" s="2"/>
      <c r="BW1294" s="9"/>
      <c r="BX1294" s="2"/>
      <c r="BY1294" s="2"/>
      <c r="BZ1294" s="9"/>
      <c r="CA1294" s="2"/>
      <c r="CB1294" s="2"/>
      <c r="CC1294" s="2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</row>
    <row r="1295" spans="1:152" hidden="1" x14ac:dyDescent="0.45">
      <c r="A1295" t="s">
        <v>143</v>
      </c>
      <c r="C1295" s="1">
        <v>40948</v>
      </c>
      <c r="D1295" s="2"/>
      <c r="E1295" s="1"/>
      <c r="G1295">
        <v>53</v>
      </c>
      <c r="H1295" t="s">
        <v>106</v>
      </c>
      <c r="I1295" s="19">
        <v>8</v>
      </c>
      <c r="J1295">
        <v>750</v>
      </c>
      <c r="K1295" s="2">
        <f t="shared" si="18"/>
        <v>166.66666666666666</v>
      </c>
      <c r="L1295" s="2"/>
      <c r="M1295" s="9"/>
      <c r="N1295" s="19">
        <v>15.6</v>
      </c>
      <c r="O1295" s="19"/>
      <c r="P1295" s="19"/>
      <c r="Q1295" s="2"/>
      <c r="R1295" s="2"/>
      <c r="S1295" s="2"/>
      <c r="T1295" s="2"/>
      <c r="U1295" s="2"/>
      <c r="V1295" s="2"/>
      <c r="W1295" s="2"/>
      <c r="X1295" s="9"/>
      <c r="Y1295" s="9"/>
      <c r="Z1295" s="9"/>
      <c r="AA1295" s="9"/>
      <c r="AB1295" s="9"/>
      <c r="AC1295" s="2"/>
      <c r="AD1295" s="9"/>
      <c r="AE1295" s="9"/>
      <c r="AF1295" s="2"/>
      <c r="AG1295" s="9"/>
      <c r="AH1295" s="9"/>
      <c r="AI1295" s="9"/>
      <c r="AJ1295" s="9"/>
      <c r="AK1295" s="9"/>
      <c r="AL1295" s="9"/>
      <c r="AM1295" s="15"/>
      <c r="AN1295" s="9"/>
      <c r="AO1295" s="9"/>
      <c r="AP1295" s="9"/>
      <c r="AQ1295" s="2"/>
      <c r="AR1295" s="2"/>
      <c r="AS1295" s="2"/>
      <c r="AT1295" s="2"/>
      <c r="AU1295" s="2"/>
      <c r="AV1295" s="2"/>
      <c r="AW1295" s="2"/>
      <c r="AX1295" s="9"/>
      <c r="AY1295" s="2"/>
      <c r="AZ1295" s="2"/>
      <c r="BA1295" s="2"/>
      <c r="BB1295" s="9"/>
      <c r="BC1295" s="19"/>
      <c r="BD1295" s="2"/>
      <c r="BE1295" s="2"/>
      <c r="BF1295" s="19"/>
      <c r="BG1295" s="19"/>
      <c r="BH1295" s="19"/>
      <c r="BI1295" s="19"/>
      <c r="BJ1295" s="19"/>
      <c r="BK1295" s="19"/>
      <c r="BL1295" s="19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9"/>
      <c r="BX1295" s="2"/>
      <c r="BY1295" s="2"/>
      <c r="BZ1295" s="9"/>
      <c r="CA1295" s="2"/>
      <c r="CB1295" s="2"/>
      <c r="CC1295" s="2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</row>
    <row r="1296" spans="1:152" hidden="1" x14ac:dyDescent="0.45">
      <c r="A1296" t="s">
        <v>143</v>
      </c>
      <c r="C1296" s="1">
        <v>40954</v>
      </c>
      <c r="D1296" s="2"/>
      <c r="E1296" s="1"/>
      <c r="G1296">
        <v>59</v>
      </c>
      <c r="H1296" t="s">
        <v>106</v>
      </c>
      <c r="I1296" s="19">
        <v>8</v>
      </c>
      <c r="J1296">
        <v>750</v>
      </c>
      <c r="K1296" s="2">
        <f t="shared" si="18"/>
        <v>166.66666666666666</v>
      </c>
      <c r="L1296" s="2"/>
      <c r="M1296" s="9"/>
      <c r="N1296" s="19">
        <v>17.649999999999999</v>
      </c>
      <c r="O1296" s="19"/>
      <c r="P1296" s="19"/>
      <c r="Q1296" s="2"/>
      <c r="R1296" s="2"/>
      <c r="S1296" s="2"/>
      <c r="T1296" s="2"/>
      <c r="U1296" s="2"/>
      <c r="V1296" s="2"/>
      <c r="W1296" s="2"/>
      <c r="X1296" s="9"/>
      <c r="Y1296" s="9"/>
      <c r="Z1296" s="9"/>
      <c r="AA1296" s="9"/>
      <c r="AB1296" s="9"/>
      <c r="AC1296" s="2"/>
      <c r="AD1296" s="9"/>
      <c r="AE1296" s="9"/>
      <c r="AF1296" s="2"/>
      <c r="AG1296" s="9"/>
      <c r="AH1296" s="9"/>
      <c r="AI1296" s="9"/>
      <c r="AJ1296" s="9"/>
      <c r="AK1296" s="9"/>
      <c r="AL1296" s="9"/>
      <c r="AM1296" s="15"/>
      <c r="AN1296" s="9"/>
      <c r="AO1296" s="9"/>
      <c r="AP1296" s="9"/>
      <c r="AQ1296" s="2"/>
      <c r="AR1296" s="2"/>
      <c r="AS1296" s="2"/>
      <c r="AT1296" s="2"/>
      <c r="AU1296" s="2"/>
      <c r="AV1296" s="2"/>
      <c r="AW1296" s="2"/>
      <c r="AX1296" s="9"/>
      <c r="AY1296" s="2"/>
      <c r="AZ1296" s="2"/>
      <c r="BA1296" s="2"/>
      <c r="BB1296" s="9"/>
      <c r="BC1296" s="19"/>
      <c r="BD1296" s="2"/>
      <c r="BE1296" s="2"/>
      <c r="BF1296" s="19"/>
      <c r="BG1296" s="19"/>
      <c r="BH1296" s="19"/>
      <c r="BI1296" s="19"/>
      <c r="BJ1296" s="19"/>
      <c r="BK1296" s="19"/>
      <c r="BL1296" s="19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9"/>
      <c r="BX1296" s="2"/>
      <c r="BY1296" s="2"/>
      <c r="BZ1296" s="9"/>
      <c r="CA1296" s="2"/>
      <c r="CB1296" s="2"/>
      <c r="CC1296" s="2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</row>
    <row r="1297" spans="1:152" hidden="1" x14ac:dyDescent="0.45">
      <c r="A1297" t="s">
        <v>143</v>
      </c>
      <c r="C1297" s="1">
        <v>40959</v>
      </c>
      <c r="D1297" s="2"/>
      <c r="E1297" s="1"/>
      <c r="G1297">
        <v>64</v>
      </c>
      <c r="H1297" t="s">
        <v>106</v>
      </c>
      <c r="I1297" s="19">
        <v>8</v>
      </c>
      <c r="J1297">
        <v>750</v>
      </c>
      <c r="K1297" s="2">
        <f t="shared" si="18"/>
        <v>166.66666666666666</v>
      </c>
      <c r="L1297" s="2"/>
      <c r="M1297" s="9"/>
      <c r="N1297" s="9"/>
      <c r="O1297" s="9"/>
      <c r="P1297" s="9"/>
      <c r="Q1297" s="2"/>
      <c r="R1297" s="2"/>
      <c r="S1297" s="2"/>
      <c r="T1297" s="2"/>
      <c r="U1297" s="2"/>
      <c r="V1297" s="2"/>
      <c r="W1297" s="2"/>
      <c r="X1297" s="9"/>
      <c r="Y1297" s="9"/>
      <c r="Z1297" s="9"/>
      <c r="AA1297" s="9"/>
      <c r="AB1297" s="9"/>
      <c r="AC1297" s="2">
        <v>381.14463268682283</v>
      </c>
      <c r="AD1297" s="9"/>
      <c r="AE1297" s="9"/>
      <c r="AF1297" s="2">
        <v>230.65935513159758</v>
      </c>
      <c r="AG1297" s="9">
        <v>3.6666654379278203</v>
      </c>
      <c r="AH1297" s="9"/>
      <c r="AI1297" s="9"/>
      <c r="AJ1297" s="9"/>
      <c r="AK1297" s="9"/>
      <c r="AL1297" s="9"/>
      <c r="AM1297" s="15">
        <f>AG1297/AF1297</f>
        <v>1.5896452306631507E-2</v>
      </c>
      <c r="AN1297" s="9"/>
      <c r="AO1297" s="9"/>
      <c r="AP1297" s="9"/>
      <c r="AQ1297" s="2">
        <v>37.596848369996273</v>
      </c>
      <c r="AR1297" s="2"/>
      <c r="AS1297" s="2">
        <v>78.539929331681634</v>
      </c>
      <c r="AT1297" s="2"/>
      <c r="AU1297" s="2">
        <v>0</v>
      </c>
      <c r="AV1297" s="2">
        <v>0</v>
      </c>
      <c r="AW1297" s="2">
        <v>116.1367777016779</v>
      </c>
      <c r="AX1297" s="9"/>
      <c r="AY1297" s="2"/>
      <c r="AZ1297" s="2">
        <f>AC1297+AF1297+AW1297</f>
        <v>727.94076552009835</v>
      </c>
      <c r="BA1297" s="2"/>
      <c r="BB1297" s="9">
        <f>AW1297/AZ1297</f>
        <v>0.15954152206148342</v>
      </c>
      <c r="BC1297" s="19"/>
      <c r="BD1297" s="2"/>
      <c r="BE1297" s="2"/>
      <c r="BF1297" s="19"/>
      <c r="BG1297" s="19"/>
      <c r="BH1297" s="19"/>
      <c r="BI1297" s="19"/>
      <c r="BJ1297" s="9">
        <f>AC1297/AZ1297</f>
        <v>0.52359292230941756</v>
      </c>
      <c r="BK1297" s="9">
        <f>AF1297/AZ1297</f>
        <v>0.31686555562909891</v>
      </c>
      <c r="BL1297" s="9">
        <f>AW1297/AZ1297</f>
        <v>0.15954152206148342</v>
      </c>
      <c r="BM1297" s="2">
        <v>188.52466493493944</v>
      </c>
      <c r="BN1297" s="2">
        <v>67.194221436040252</v>
      </c>
      <c r="BO1297" s="2">
        <v>121.33044349889919</v>
      </c>
      <c r="BP1297" s="2">
        <v>0</v>
      </c>
      <c r="BQ1297" s="2"/>
      <c r="BR1297" s="2"/>
      <c r="BS1297" s="2"/>
      <c r="BT1297" s="2"/>
      <c r="BU1297" s="2">
        <v>0</v>
      </c>
      <c r="BV1297" s="2"/>
      <c r="BW1297" s="9"/>
      <c r="BX1297" s="2"/>
      <c r="BY1297" s="2"/>
      <c r="BZ1297" s="9"/>
      <c r="CA1297" s="2"/>
      <c r="CB1297" s="2"/>
      <c r="CC1297" s="2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</row>
    <row r="1298" spans="1:152" hidden="1" x14ac:dyDescent="0.45">
      <c r="A1298" t="s">
        <v>143</v>
      </c>
      <c r="C1298" s="1">
        <v>40960</v>
      </c>
      <c r="D1298" s="2"/>
      <c r="E1298" s="1"/>
      <c r="G1298">
        <v>65</v>
      </c>
      <c r="H1298" t="s">
        <v>106</v>
      </c>
      <c r="I1298" s="19">
        <v>8</v>
      </c>
      <c r="J1298">
        <v>750</v>
      </c>
      <c r="K1298" s="2">
        <f t="shared" si="18"/>
        <v>166.66666666666666</v>
      </c>
      <c r="L1298" s="2"/>
      <c r="M1298" s="9"/>
      <c r="N1298" s="19">
        <v>19.899999999999999</v>
      </c>
      <c r="O1298" s="19"/>
      <c r="P1298" s="19"/>
      <c r="Q1298" s="2"/>
      <c r="R1298" s="2"/>
      <c r="S1298" s="2"/>
      <c r="T1298" s="2"/>
      <c r="U1298" s="2"/>
      <c r="V1298" s="2"/>
      <c r="W1298" s="2"/>
      <c r="X1298" s="9"/>
      <c r="Y1298" s="9"/>
      <c r="Z1298" s="9"/>
      <c r="AA1298" s="9"/>
      <c r="AB1298" s="9"/>
      <c r="AC1298" s="2"/>
      <c r="AD1298" s="9"/>
      <c r="AE1298" s="9"/>
      <c r="AF1298" s="2"/>
      <c r="AG1298" s="9"/>
      <c r="AH1298" s="9"/>
      <c r="AI1298" s="9"/>
      <c r="AJ1298" s="9"/>
      <c r="AK1298" s="9"/>
      <c r="AL1298" s="9"/>
      <c r="AM1298" s="15"/>
      <c r="AN1298" s="9"/>
      <c r="AO1298" s="9"/>
      <c r="AP1298" s="9"/>
      <c r="AQ1298" s="2"/>
      <c r="AR1298" s="2"/>
      <c r="AS1298" s="2"/>
      <c r="AT1298" s="2"/>
      <c r="AU1298" s="2"/>
      <c r="AV1298" s="2"/>
      <c r="AW1298" s="2"/>
      <c r="AX1298" s="9"/>
      <c r="AY1298" s="2"/>
      <c r="AZ1298" s="2"/>
      <c r="BA1298" s="2"/>
      <c r="BB1298" s="9"/>
      <c r="BC1298" s="19"/>
      <c r="BD1298" s="2"/>
      <c r="BE1298" s="2"/>
      <c r="BF1298" s="19"/>
      <c r="BG1298" s="19"/>
      <c r="BH1298" s="19"/>
      <c r="BI1298" s="19"/>
      <c r="BJ1298" s="19"/>
      <c r="BK1298" s="19"/>
      <c r="BL1298" s="19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9"/>
      <c r="BX1298" s="2"/>
      <c r="BY1298" s="2"/>
      <c r="BZ1298" s="9"/>
      <c r="CA1298" s="2"/>
      <c r="CB1298" s="2"/>
      <c r="CC1298" s="2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</row>
    <row r="1299" spans="1:152" hidden="1" x14ac:dyDescent="0.45">
      <c r="A1299" t="s">
        <v>143</v>
      </c>
      <c r="C1299" s="1">
        <v>40970</v>
      </c>
      <c r="D1299" s="2"/>
      <c r="E1299" s="1"/>
      <c r="G1299">
        <v>75</v>
      </c>
      <c r="H1299" t="s">
        <v>106</v>
      </c>
      <c r="I1299" s="19">
        <v>8</v>
      </c>
      <c r="J1299">
        <v>750</v>
      </c>
      <c r="K1299" s="2">
        <f t="shared" si="18"/>
        <v>166.66666666666666</v>
      </c>
      <c r="L1299" s="2"/>
      <c r="M1299" s="9"/>
      <c r="N1299" s="19">
        <v>22.05</v>
      </c>
      <c r="O1299" s="19"/>
      <c r="P1299" s="19"/>
      <c r="Q1299" s="2"/>
      <c r="R1299" s="2"/>
      <c r="S1299" s="2"/>
      <c r="T1299" s="2"/>
      <c r="U1299" s="2"/>
      <c r="V1299" s="2"/>
      <c r="W1299" s="2"/>
      <c r="X1299" s="9"/>
      <c r="Y1299" s="9"/>
      <c r="Z1299" s="9"/>
      <c r="AA1299" s="9"/>
      <c r="AB1299" s="9"/>
      <c r="AC1299" s="2"/>
      <c r="AD1299" s="9"/>
      <c r="AE1299" s="9"/>
      <c r="AF1299" s="2"/>
      <c r="AG1299" s="9"/>
      <c r="AH1299" s="9"/>
      <c r="AI1299" s="9"/>
      <c r="AJ1299" s="9"/>
      <c r="AK1299" s="9"/>
      <c r="AL1299" s="9"/>
      <c r="AM1299" s="15"/>
      <c r="AN1299" s="9"/>
      <c r="AO1299" s="9"/>
      <c r="AP1299" s="9"/>
      <c r="AQ1299" s="2"/>
      <c r="AR1299" s="2"/>
      <c r="AS1299" s="2"/>
      <c r="AT1299" s="2"/>
      <c r="AU1299" s="2"/>
      <c r="AV1299" s="2"/>
      <c r="AW1299" s="2"/>
      <c r="AX1299" s="9"/>
      <c r="AY1299" s="2"/>
      <c r="AZ1299" s="2"/>
      <c r="BA1299" s="2"/>
      <c r="BB1299" s="9"/>
      <c r="BC1299" s="19"/>
      <c r="BD1299" s="2"/>
      <c r="BE1299" s="2"/>
      <c r="BF1299" s="19"/>
      <c r="BG1299" s="19"/>
      <c r="BH1299" s="19"/>
      <c r="BI1299" s="19"/>
      <c r="BJ1299" s="19"/>
      <c r="BK1299" s="19"/>
      <c r="BL1299" s="19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9"/>
      <c r="BX1299" s="2"/>
      <c r="BY1299" s="2"/>
      <c r="BZ1299" s="9"/>
      <c r="CA1299" s="2"/>
      <c r="CB1299" s="2"/>
      <c r="CC1299" s="2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</row>
    <row r="1300" spans="1:152" hidden="1" x14ac:dyDescent="0.45">
      <c r="A1300" t="s">
        <v>143</v>
      </c>
      <c r="C1300" s="1">
        <v>40976</v>
      </c>
      <c r="D1300" s="2"/>
      <c r="E1300" s="1"/>
      <c r="G1300">
        <v>81</v>
      </c>
      <c r="H1300" t="s">
        <v>106</v>
      </c>
      <c r="I1300" s="19">
        <v>8</v>
      </c>
      <c r="J1300">
        <v>750</v>
      </c>
      <c r="K1300" s="2">
        <f t="shared" si="18"/>
        <v>166.66666666666666</v>
      </c>
      <c r="L1300" s="2"/>
      <c r="M1300" s="9"/>
      <c r="N1300" s="19">
        <v>23.1</v>
      </c>
      <c r="O1300" s="19"/>
      <c r="P1300" s="19"/>
      <c r="Q1300" s="2"/>
      <c r="R1300" s="2"/>
      <c r="S1300" s="2"/>
      <c r="T1300" s="2"/>
      <c r="U1300" s="2"/>
      <c r="V1300" s="2"/>
      <c r="W1300" s="2"/>
      <c r="X1300" s="9"/>
      <c r="Y1300" s="9"/>
      <c r="Z1300" s="9"/>
      <c r="AA1300" s="9"/>
      <c r="AB1300" s="9"/>
      <c r="AC1300" s="2"/>
      <c r="AD1300" s="9"/>
      <c r="AE1300" s="9"/>
      <c r="AF1300" s="2"/>
      <c r="AG1300" s="9"/>
      <c r="AH1300" s="9"/>
      <c r="AI1300" s="9"/>
      <c r="AJ1300" s="9"/>
      <c r="AK1300" s="9"/>
      <c r="AL1300" s="9"/>
      <c r="AM1300" s="15"/>
      <c r="AN1300" s="9"/>
      <c r="AO1300" s="9"/>
      <c r="AP1300" s="9"/>
      <c r="AQ1300" s="2"/>
      <c r="AR1300" s="2"/>
      <c r="AS1300" s="2"/>
      <c r="AT1300" s="2"/>
      <c r="AU1300" s="2"/>
      <c r="AV1300" s="2"/>
      <c r="AW1300" s="2"/>
      <c r="AX1300" s="9"/>
      <c r="AY1300" s="2"/>
      <c r="AZ1300" s="2"/>
      <c r="BA1300" s="2"/>
      <c r="BB1300" s="9"/>
      <c r="BC1300" s="19"/>
      <c r="BD1300" s="2"/>
      <c r="BE1300" s="2"/>
      <c r="BF1300" s="19"/>
      <c r="BG1300" s="19"/>
      <c r="BH1300" s="19"/>
      <c r="BI1300" s="19"/>
      <c r="BJ1300" s="19"/>
      <c r="BK1300" s="19"/>
      <c r="BL1300" s="19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9"/>
      <c r="BX1300" s="2"/>
      <c r="BY1300" s="2"/>
      <c r="BZ1300" s="9"/>
      <c r="CA1300" s="2"/>
      <c r="CB1300" s="2"/>
      <c r="CC1300" s="2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</row>
    <row r="1301" spans="1:152" hidden="1" x14ac:dyDescent="0.45">
      <c r="A1301" t="s">
        <v>143</v>
      </c>
      <c r="C1301" s="1">
        <v>40980</v>
      </c>
      <c r="D1301" s="2">
        <v>6</v>
      </c>
      <c r="E1301" s="1" t="s">
        <v>229</v>
      </c>
      <c r="F1301" t="s">
        <v>78</v>
      </c>
      <c r="G1301">
        <v>85</v>
      </c>
      <c r="H1301" t="s">
        <v>106</v>
      </c>
      <c r="I1301" s="19">
        <v>8</v>
      </c>
      <c r="J1301">
        <v>750</v>
      </c>
      <c r="K1301" s="2">
        <f t="shared" si="18"/>
        <v>166.66666666666666</v>
      </c>
      <c r="L1301" s="2"/>
      <c r="M1301" s="9"/>
      <c r="N1301" s="9"/>
      <c r="O1301" s="9"/>
      <c r="P1301" s="9"/>
      <c r="Q1301" s="2"/>
      <c r="R1301" s="2"/>
      <c r="S1301" s="2"/>
      <c r="T1301" s="2"/>
      <c r="U1301" s="2"/>
      <c r="V1301" s="2"/>
      <c r="W1301" s="2"/>
      <c r="X1301" s="9"/>
      <c r="Y1301" s="9"/>
      <c r="Z1301" s="9"/>
      <c r="AA1301" s="9"/>
      <c r="AB1301" s="9"/>
      <c r="AC1301" s="2">
        <v>480.07521643120936</v>
      </c>
      <c r="AD1301" s="9"/>
      <c r="AE1301" s="9"/>
      <c r="AF1301" s="2">
        <v>247.32554379847042</v>
      </c>
      <c r="AG1301" s="9">
        <v>4.159689123258417</v>
      </c>
      <c r="AH1301" s="9"/>
      <c r="AI1301" s="9"/>
      <c r="AJ1301" s="9"/>
      <c r="AK1301" s="9"/>
      <c r="AL1301" s="9"/>
      <c r="AM1301" s="15">
        <f>AG1301/AF1301</f>
        <v>1.6818679782820485E-2</v>
      </c>
      <c r="AN1301" s="9"/>
      <c r="AO1301" s="9"/>
      <c r="AP1301" s="9"/>
      <c r="AQ1301" s="2">
        <v>7.5058133572689512</v>
      </c>
      <c r="AR1301" s="2"/>
      <c r="AS1301" s="2">
        <v>324.71747247976487</v>
      </c>
      <c r="AT1301" s="2"/>
      <c r="AU1301" s="2">
        <v>0</v>
      </c>
      <c r="AV1301" s="2">
        <v>0</v>
      </c>
      <c r="AW1301" s="2">
        <v>332.22328583703381</v>
      </c>
      <c r="AX1301" s="9"/>
      <c r="AY1301" s="2"/>
      <c r="AZ1301" s="2">
        <f>AC1301+AF1301+AW1301</f>
        <v>1059.6240460667136</v>
      </c>
      <c r="BA1301" s="2"/>
      <c r="BB1301" s="9">
        <f>AW1301/AZ1301</f>
        <v>0.31352939476056124</v>
      </c>
      <c r="BC1301" s="19"/>
      <c r="BD1301" s="2"/>
      <c r="BE1301" s="2"/>
      <c r="BF1301" s="19"/>
      <c r="BG1301" s="19"/>
      <c r="BH1301" s="19"/>
      <c r="BI1301" s="19"/>
      <c r="BJ1301" s="9">
        <f>AC1301/AZ1301</f>
        <v>0.45306183661387384</v>
      </c>
      <c r="BK1301" s="9">
        <f>AF1301/AZ1301</f>
        <v>0.23340876862556484</v>
      </c>
      <c r="BL1301" s="9">
        <f>AW1301/AZ1301</f>
        <v>0.31352939476056124</v>
      </c>
      <c r="BM1301" s="2">
        <v>162.05887659581816</v>
      </c>
      <c r="BN1301" s="2">
        <v>12.243168311429885</v>
      </c>
      <c r="BO1301" s="2">
        <v>149.81570828438828</v>
      </c>
      <c r="BP1301" s="2">
        <v>0</v>
      </c>
      <c r="BQ1301" s="2"/>
      <c r="BR1301" s="2"/>
      <c r="BS1301" s="2"/>
      <c r="BT1301" s="2"/>
      <c r="BU1301" s="2">
        <v>0</v>
      </c>
      <c r="BV1301" s="2"/>
      <c r="BW1301" s="9"/>
      <c r="BX1301" s="2"/>
      <c r="BY1301" s="2"/>
      <c r="BZ1301" s="9"/>
      <c r="CA1301" s="2"/>
      <c r="CB1301" s="2"/>
      <c r="CC1301" s="2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</row>
    <row r="1302" spans="1:152" hidden="1" x14ac:dyDescent="0.45">
      <c r="A1302" t="s">
        <v>143</v>
      </c>
      <c r="C1302" s="1">
        <v>40982</v>
      </c>
      <c r="D1302" s="2"/>
      <c r="E1302" s="1"/>
      <c r="G1302">
        <v>87</v>
      </c>
      <c r="H1302" t="s">
        <v>106</v>
      </c>
      <c r="I1302" s="19">
        <v>8</v>
      </c>
      <c r="J1302">
        <v>750</v>
      </c>
      <c r="K1302" s="2">
        <f t="shared" si="18"/>
        <v>166.66666666666666</v>
      </c>
      <c r="L1302" s="2"/>
      <c r="M1302" s="9"/>
      <c r="N1302" s="19">
        <v>24</v>
      </c>
      <c r="O1302" s="19"/>
      <c r="P1302" s="19"/>
      <c r="Q1302" s="2"/>
      <c r="R1302" s="2"/>
      <c r="S1302" s="2"/>
      <c r="T1302" s="2"/>
      <c r="U1302" s="2"/>
      <c r="V1302" s="2"/>
      <c r="W1302" s="2"/>
      <c r="X1302" s="9"/>
      <c r="Y1302" s="9"/>
      <c r="Z1302" s="9"/>
      <c r="AA1302" s="9"/>
      <c r="AB1302" s="9"/>
      <c r="AC1302" s="2"/>
      <c r="AD1302" s="9"/>
      <c r="AE1302" s="9"/>
      <c r="AF1302" s="2"/>
      <c r="AG1302" s="9"/>
      <c r="AH1302" s="9"/>
      <c r="AI1302" s="9"/>
      <c r="AJ1302" s="9"/>
      <c r="AK1302" s="9"/>
      <c r="AL1302" s="9"/>
      <c r="AM1302" s="15"/>
      <c r="AN1302" s="9"/>
      <c r="AO1302" s="9"/>
      <c r="AP1302" s="9"/>
      <c r="AQ1302" s="2"/>
      <c r="AR1302" s="2"/>
      <c r="AS1302" s="2"/>
      <c r="AT1302" s="2"/>
      <c r="AU1302" s="2"/>
      <c r="AV1302" s="2"/>
      <c r="AW1302" s="2"/>
      <c r="AX1302" s="9"/>
      <c r="AY1302" s="2"/>
      <c r="AZ1302" s="2"/>
      <c r="BA1302" s="2"/>
      <c r="BB1302" s="9"/>
      <c r="BC1302" s="19"/>
      <c r="BD1302" s="2"/>
      <c r="BE1302" s="2"/>
      <c r="BF1302" s="19"/>
      <c r="BG1302" s="19"/>
      <c r="BH1302" s="19"/>
      <c r="BI1302" s="19"/>
      <c r="BJ1302" s="19"/>
      <c r="BK1302" s="19"/>
      <c r="BL1302" s="19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9"/>
      <c r="BX1302" s="2"/>
      <c r="BY1302" s="2"/>
      <c r="BZ1302" s="9"/>
      <c r="CA1302" s="2"/>
      <c r="CB1302" s="2"/>
      <c r="CC1302" s="2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</row>
    <row r="1303" spans="1:152" hidden="1" x14ac:dyDescent="0.45">
      <c r="A1303" t="s">
        <v>143</v>
      </c>
      <c r="C1303" s="1">
        <v>40997</v>
      </c>
      <c r="D1303" s="2">
        <v>8</v>
      </c>
      <c r="E1303" t="s">
        <v>197</v>
      </c>
      <c r="F1303" t="s">
        <v>14</v>
      </c>
      <c r="G1303">
        <v>102</v>
      </c>
      <c r="H1303" t="s">
        <v>106</v>
      </c>
      <c r="I1303" s="19">
        <v>8</v>
      </c>
      <c r="J1303">
        <v>750</v>
      </c>
      <c r="K1303" s="2">
        <f t="shared" si="18"/>
        <v>166.66666666666666</v>
      </c>
      <c r="L1303" s="2"/>
      <c r="M1303" s="9"/>
      <c r="N1303" s="9"/>
      <c r="O1303" s="9"/>
      <c r="P1303" s="9"/>
      <c r="Q1303" s="2"/>
      <c r="R1303" s="2"/>
      <c r="S1303" s="2"/>
      <c r="T1303" s="2"/>
      <c r="U1303" s="2">
        <v>102</v>
      </c>
      <c r="V1303" s="2"/>
      <c r="W1303" s="2"/>
      <c r="X1303" s="9"/>
      <c r="Y1303" s="9"/>
      <c r="Z1303" s="9"/>
      <c r="AA1303" s="9"/>
      <c r="AB1303" s="9"/>
      <c r="AC1303" s="2">
        <v>821.3295967675906</v>
      </c>
      <c r="AD1303" s="9"/>
      <c r="AE1303" s="9"/>
      <c r="AF1303" s="2">
        <v>294.49042761472077</v>
      </c>
      <c r="AG1303" s="9">
        <v>3.9011052205692156</v>
      </c>
      <c r="AH1303" s="9"/>
      <c r="AI1303" s="9"/>
      <c r="AJ1303" s="9"/>
      <c r="AK1303" s="9"/>
      <c r="AL1303" s="9"/>
      <c r="AM1303" s="15">
        <f>AG1303/AF1303</f>
        <v>1.3246967829029054E-2</v>
      </c>
      <c r="AN1303" s="9"/>
      <c r="AO1303" s="9"/>
      <c r="AP1303" s="9"/>
      <c r="AQ1303" s="2">
        <v>0</v>
      </c>
      <c r="AR1303" s="2"/>
      <c r="AS1303" s="2">
        <v>477.25536863195447</v>
      </c>
      <c r="AT1303" s="2"/>
      <c r="AU1303" s="2">
        <v>21.783406961486307</v>
      </c>
      <c r="AV1303" s="2">
        <v>40.923893092683684</v>
      </c>
      <c r="AW1303" s="2">
        <v>539.96266868612452</v>
      </c>
      <c r="AX1303" s="9"/>
      <c r="AY1303" s="2"/>
      <c r="AZ1303" s="2">
        <f>AC1303+AF1303+AW1303</f>
        <v>1655.7826930684359</v>
      </c>
      <c r="BA1303" s="2"/>
      <c r="BB1303" s="9">
        <f>AW1303/AZ1303</f>
        <v>0.3261072065474277</v>
      </c>
      <c r="BC1303" s="19"/>
      <c r="BD1303" s="2"/>
      <c r="BE1303" s="2"/>
      <c r="BF1303" s="19"/>
      <c r="BG1303" s="19"/>
      <c r="BH1303" s="19"/>
      <c r="BI1303" s="19"/>
      <c r="BJ1303" s="9">
        <f>AC1303/AZ1303</f>
        <v>0.49603707068922953</v>
      </c>
      <c r="BK1303" s="9">
        <f>AF1303/AZ1303</f>
        <v>0.17785572276334274</v>
      </c>
      <c r="BL1303" s="9">
        <f>AW1303/AZ1303</f>
        <v>0.3261072065474277</v>
      </c>
      <c r="BM1303" s="2">
        <v>135.36447773731305</v>
      </c>
      <c r="BN1303" s="2">
        <v>0</v>
      </c>
      <c r="BO1303" s="2">
        <v>121.96285938609603</v>
      </c>
      <c r="BP1303" s="2">
        <v>7.8328555181746893</v>
      </c>
      <c r="BQ1303" s="2"/>
      <c r="BR1303" s="2"/>
      <c r="BS1303" s="2"/>
      <c r="BT1303" s="2"/>
      <c r="BU1303" s="2">
        <v>5.568762833042336</v>
      </c>
      <c r="BV1303" s="2"/>
      <c r="BW1303" s="9"/>
      <c r="BX1303" s="2"/>
      <c r="BY1303" s="2"/>
      <c r="BZ1303" s="9"/>
      <c r="CA1303" s="2"/>
      <c r="CB1303" s="2"/>
      <c r="CC1303" s="2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</row>
    <row r="1304" spans="1:152" hidden="1" x14ac:dyDescent="0.45">
      <c r="A1304" t="s">
        <v>143</v>
      </c>
      <c r="C1304" s="1">
        <v>41001</v>
      </c>
      <c r="D1304" s="2"/>
      <c r="E1304" s="1"/>
      <c r="G1304">
        <v>106</v>
      </c>
      <c r="H1304" t="s">
        <v>106</v>
      </c>
      <c r="I1304" s="19">
        <v>8</v>
      </c>
      <c r="J1304">
        <v>750</v>
      </c>
      <c r="K1304" s="2">
        <f t="shared" si="18"/>
        <v>166.66666666666666</v>
      </c>
      <c r="L1304" s="2"/>
      <c r="M1304" s="9"/>
      <c r="N1304" s="19">
        <v>25.7</v>
      </c>
      <c r="O1304" s="19"/>
      <c r="P1304" s="19"/>
      <c r="Q1304" s="2"/>
      <c r="R1304" s="2"/>
      <c r="S1304" s="2"/>
      <c r="T1304" s="2"/>
      <c r="U1304" s="2"/>
      <c r="V1304" s="2"/>
      <c r="W1304" s="2"/>
      <c r="X1304" s="9"/>
      <c r="Y1304" s="9"/>
      <c r="Z1304" s="9"/>
      <c r="AA1304" s="9"/>
      <c r="AB1304" s="9"/>
      <c r="AC1304" s="2"/>
      <c r="AD1304" s="9"/>
      <c r="AE1304" s="9"/>
      <c r="AF1304" s="2"/>
      <c r="AG1304" s="9"/>
      <c r="AH1304" s="9"/>
      <c r="AI1304" s="9"/>
      <c r="AJ1304" s="9"/>
      <c r="AK1304" s="9"/>
      <c r="AL1304" s="9"/>
      <c r="AM1304" s="15"/>
      <c r="AN1304" s="9"/>
      <c r="AO1304" s="9"/>
      <c r="AP1304" s="9"/>
      <c r="AQ1304" s="2"/>
      <c r="AR1304" s="2"/>
      <c r="AS1304" s="2"/>
      <c r="AT1304" s="2"/>
      <c r="AU1304" s="2"/>
      <c r="AV1304" s="2"/>
      <c r="AW1304" s="2"/>
      <c r="AX1304" s="9"/>
      <c r="AY1304" s="2"/>
      <c r="AZ1304" s="2"/>
      <c r="BA1304" s="2"/>
      <c r="BB1304" s="9"/>
      <c r="BC1304" s="19"/>
      <c r="BD1304" s="2"/>
      <c r="BE1304" s="2"/>
      <c r="BF1304" s="19"/>
      <c r="BG1304" s="19"/>
      <c r="BH1304" s="19"/>
      <c r="BI1304" s="19"/>
      <c r="BJ1304" s="19"/>
      <c r="BK1304" s="19"/>
      <c r="BL1304" s="19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9"/>
      <c r="BX1304" s="2"/>
      <c r="BY1304" s="2"/>
      <c r="BZ1304" s="9"/>
      <c r="CA1304" s="2"/>
      <c r="CB1304" s="2"/>
      <c r="CC1304" s="2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</row>
    <row r="1305" spans="1:152" hidden="1" x14ac:dyDescent="0.45">
      <c r="A1305" t="s">
        <v>143</v>
      </c>
      <c r="C1305" s="1">
        <v>41009</v>
      </c>
      <c r="D1305" s="2"/>
      <c r="E1305" s="1"/>
      <c r="G1305">
        <v>114</v>
      </c>
      <c r="H1305" t="s">
        <v>106</v>
      </c>
      <c r="I1305" s="19">
        <v>8</v>
      </c>
      <c r="J1305">
        <v>750</v>
      </c>
      <c r="K1305" s="2">
        <f t="shared" si="18"/>
        <v>166.66666666666666</v>
      </c>
      <c r="L1305" s="2"/>
      <c r="M1305" s="9"/>
      <c r="N1305" s="9"/>
      <c r="O1305" s="9"/>
      <c r="P1305" s="9"/>
      <c r="Q1305" s="2"/>
      <c r="R1305" s="2"/>
      <c r="S1305" s="2"/>
      <c r="T1305" s="2"/>
      <c r="U1305" s="2"/>
      <c r="V1305" s="2"/>
      <c r="W1305" s="2"/>
      <c r="X1305" s="9"/>
      <c r="Y1305" s="9"/>
      <c r="Z1305" s="9"/>
      <c r="AA1305" s="9"/>
      <c r="AB1305" s="9"/>
      <c r="AC1305" s="2"/>
      <c r="AD1305" s="9"/>
      <c r="AE1305" s="9"/>
      <c r="AF1305" s="2"/>
      <c r="AG1305" s="9"/>
      <c r="AH1305" s="9"/>
      <c r="AI1305" s="9"/>
      <c r="AJ1305" s="9"/>
      <c r="AK1305" s="9"/>
      <c r="AL1305" s="9"/>
      <c r="AM1305" s="15"/>
      <c r="AN1305" s="9"/>
      <c r="AO1305" s="9"/>
      <c r="AP1305" s="9"/>
      <c r="AQ1305" s="2"/>
      <c r="AR1305" s="2"/>
      <c r="AS1305" s="2"/>
      <c r="AT1305" s="2"/>
      <c r="AU1305" s="2"/>
      <c r="AV1305" s="2"/>
      <c r="AW1305" s="2"/>
      <c r="AX1305" s="9"/>
      <c r="AY1305" s="2"/>
      <c r="AZ1305" s="2"/>
      <c r="BA1305" s="2"/>
      <c r="BB1305" s="9"/>
      <c r="BC1305" s="19"/>
      <c r="BD1305" s="2"/>
      <c r="BE1305" s="2"/>
      <c r="BF1305" s="19"/>
      <c r="BG1305" s="19"/>
      <c r="BH1305" s="19"/>
      <c r="BI1305" s="19"/>
      <c r="BJ1305" s="19"/>
      <c r="BK1305" s="19"/>
      <c r="BL1305" s="19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>
        <v>19.230769230769234</v>
      </c>
      <c r="BW1305" s="9">
        <v>4.2640000000000002</v>
      </c>
      <c r="BX1305" s="2"/>
      <c r="BY1305" s="2"/>
      <c r="BZ1305" s="9"/>
      <c r="CA1305" s="2"/>
      <c r="CB1305" s="2"/>
      <c r="CC1305" s="2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</row>
    <row r="1306" spans="1:152" hidden="1" x14ac:dyDescent="0.45">
      <c r="A1306" t="s">
        <v>143</v>
      </c>
      <c r="C1306" s="1">
        <v>41018</v>
      </c>
      <c r="D1306" s="2"/>
      <c r="E1306" s="1"/>
      <c r="G1306">
        <v>123</v>
      </c>
      <c r="H1306" t="s">
        <v>106</v>
      </c>
      <c r="I1306" s="19">
        <v>8</v>
      </c>
      <c r="J1306">
        <v>750</v>
      </c>
      <c r="K1306" s="2">
        <f t="shared" si="18"/>
        <v>166.66666666666666</v>
      </c>
      <c r="L1306" s="2"/>
      <c r="M1306" s="9"/>
      <c r="N1306" s="9"/>
      <c r="O1306" s="9"/>
      <c r="P1306" s="9"/>
      <c r="Q1306" s="2"/>
      <c r="R1306" s="2"/>
      <c r="S1306" s="2"/>
      <c r="T1306" s="2"/>
      <c r="U1306" s="2"/>
      <c r="V1306" s="2"/>
      <c r="W1306" s="2"/>
      <c r="X1306" s="9"/>
      <c r="Y1306" s="9"/>
      <c r="Z1306" s="9"/>
      <c r="AA1306" s="9"/>
      <c r="AB1306" s="9"/>
      <c r="AC1306" s="2"/>
      <c r="AD1306" s="9"/>
      <c r="AE1306" s="9"/>
      <c r="AF1306" s="2"/>
      <c r="AG1306" s="9"/>
      <c r="AH1306" s="9"/>
      <c r="AI1306" s="9"/>
      <c r="AJ1306" s="9"/>
      <c r="AK1306" s="9"/>
      <c r="AL1306" s="9"/>
      <c r="AM1306" s="15"/>
      <c r="AN1306" s="9"/>
      <c r="AO1306" s="9"/>
      <c r="AP1306" s="9"/>
      <c r="AQ1306" s="2"/>
      <c r="AR1306" s="2"/>
      <c r="AS1306" s="2"/>
      <c r="AT1306" s="2"/>
      <c r="AU1306" s="2"/>
      <c r="AV1306" s="2"/>
      <c r="AW1306" s="2"/>
      <c r="AX1306" s="9"/>
      <c r="AY1306" s="2"/>
      <c r="AZ1306" s="2"/>
      <c r="BA1306" s="2"/>
      <c r="BB1306" s="9"/>
      <c r="BC1306" s="19"/>
      <c r="BD1306" s="2"/>
      <c r="BE1306" s="2"/>
      <c r="BF1306" s="19"/>
      <c r="BG1306" s="19"/>
      <c r="BH1306" s="19"/>
      <c r="BI1306" s="19"/>
      <c r="BJ1306" s="19"/>
      <c r="BK1306" s="19"/>
      <c r="BL1306" s="19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>
        <v>49.230769230769234</v>
      </c>
      <c r="BW1306" s="9">
        <v>4.0999999999999996</v>
      </c>
      <c r="BX1306" s="2"/>
      <c r="BY1306" s="2"/>
      <c r="BZ1306" s="9"/>
      <c r="CA1306" s="2"/>
      <c r="CB1306" s="2"/>
      <c r="CC1306" s="2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</row>
    <row r="1307" spans="1:152" hidden="1" x14ac:dyDescent="0.45">
      <c r="A1307" t="s">
        <v>143</v>
      </c>
      <c r="C1307" s="1">
        <v>41025</v>
      </c>
      <c r="D1307" s="2"/>
      <c r="E1307" s="1"/>
      <c r="G1307">
        <v>130</v>
      </c>
      <c r="H1307" t="s">
        <v>106</v>
      </c>
      <c r="I1307" s="19">
        <v>8</v>
      </c>
      <c r="J1307">
        <v>750</v>
      </c>
      <c r="K1307" s="2">
        <f t="shared" ref="K1307:K1370" si="19">1000000/I1307/J1307</f>
        <v>166.66666666666666</v>
      </c>
      <c r="L1307" s="2"/>
      <c r="M1307" s="9"/>
      <c r="N1307" s="9"/>
      <c r="O1307" s="9"/>
      <c r="P1307" s="9"/>
      <c r="Q1307" s="2"/>
      <c r="R1307" s="2"/>
      <c r="S1307" s="2"/>
      <c r="T1307" s="2"/>
      <c r="U1307" s="2"/>
      <c r="V1307" s="2"/>
      <c r="W1307" s="2"/>
      <c r="X1307" s="9"/>
      <c r="Y1307" s="9"/>
      <c r="Z1307" s="9"/>
      <c r="AA1307" s="9"/>
      <c r="AB1307" s="9"/>
      <c r="AC1307" s="2"/>
      <c r="AD1307" s="9"/>
      <c r="AE1307" s="9"/>
      <c r="AF1307" s="2"/>
      <c r="AG1307" s="9"/>
      <c r="AH1307" s="9"/>
      <c r="AI1307" s="9"/>
      <c r="AJ1307" s="9"/>
      <c r="AK1307" s="9"/>
      <c r="AL1307" s="9"/>
      <c r="AM1307" s="15"/>
      <c r="AN1307" s="9"/>
      <c r="AO1307" s="9"/>
      <c r="AP1307" s="9"/>
      <c r="AQ1307" s="2"/>
      <c r="AR1307" s="2"/>
      <c r="AS1307" s="2"/>
      <c r="AT1307" s="2"/>
      <c r="AU1307" s="2"/>
      <c r="AV1307" s="2"/>
      <c r="AW1307" s="2"/>
      <c r="AX1307" s="9"/>
      <c r="AY1307" s="2"/>
      <c r="AZ1307" s="2"/>
      <c r="BA1307" s="2"/>
      <c r="BB1307" s="9"/>
      <c r="BC1307" s="19"/>
      <c r="BD1307" s="2"/>
      <c r="BE1307" s="2"/>
      <c r="BF1307" s="19"/>
      <c r="BG1307" s="19"/>
      <c r="BH1307" s="19"/>
      <c r="BI1307" s="19"/>
      <c r="BJ1307" s="19"/>
      <c r="BK1307" s="19"/>
      <c r="BL1307" s="19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>
        <v>58.15384615384616</v>
      </c>
      <c r="BW1307" s="9">
        <v>3.7413793103448274</v>
      </c>
      <c r="BX1307" s="2"/>
      <c r="BY1307" s="2"/>
      <c r="BZ1307" s="9"/>
      <c r="CA1307" s="2"/>
      <c r="CB1307" s="2"/>
      <c r="CC1307" s="2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</row>
    <row r="1308" spans="1:152" hidden="1" x14ac:dyDescent="0.45">
      <c r="A1308" t="s">
        <v>143</v>
      </c>
      <c r="C1308" s="1">
        <v>41030</v>
      </c>
      <c r="D1308" s="2">
        <v>9</v>
      </c>
      <c r="E1308" s="1" t="s">
        <v>196</v>
      </c>
      <c r="F1308" t="s">
        <v>15</v>
      </c>
      <c r="G1308">
        <v>135</v>
      </c>
      <c r="H1308" t="s">
        <v>106</v>
      </c>
      <c r="I1308" s="19">
        <v>8</v>
      </c>
      <c r="J1308">
        <v>750</v>
      </c>
      <c r="K1308" s="2">
        <f t="shared" si="19"/>
        <v>166.66666666666666</v>
      </c>
      <c r="L1308" s="2"/>
      <c r="M1308" s="9"/>
      <c r="N1308" s="9"/>
      <c r="O1308" s="9"/>
      <c r="P1308" s="9"/>
      <c r="Q1308" s="2"/>
      <c r="R1308" s="2"/>
      <c r="S1308" s="2"/>
      <c r="T1308" s="2"/>
      <c r="U1308" s="2"/>
      <c r="V1308" s="2">
        <v>135</v>
      </c>
      <c r="W1308" s="2"/>
      <c r="X1308" s="9"/>
      <c r="Y1308" s="9"/>
      <c r="Z1308" s="9"/>
      <c r="AA1308" s="9"/>
      <c r="AB1308" s="9"/>
      <c r="AC1308" s="2"/>
      <c r="AD1308" s="9"/>
      <c r="AE1308" s="9"/>
      <c r="AF1308" s="2"/>
      <c r="AG1308" s="9"/>
      <c r="AH1308" s="9"/>
      <c r="AI1308" s="9"/>
      <c r="AJ1308" s="9"/>
      <c r="AK1308" s="9"/>
      <c r="AL1308" s="9"/>
      <c r="AM1308" s="15"/>
      <c r="AN1308" s="9"/>
      <c r="AO1308" s="9"/>
      <c r="AP1308" s="9"/>
      <c r="AQ1308" s="2"/>
      <c r="AR1308" s="2"/>
      <c r="AS1308" s="2"/>
      <c r="AT1308" s="2"/>
      <c r="AU1308" s="2"/>
      <c r="AV1308" s="2"/>
      <c r="AW1308" s="2"/>
      <c r="AX1308" s="9"/>
      <c r="AY1308" s="2"/>
      <c r="AZ1308" s="2"/>
      <c r="BA1308" s="2"/>
      <c r="BB1308" s="9"/>
      <c r="BC1308" s="19"/>
      <c r="BD1308" s="2"/>
      <c r="BE1308" s="2"/>
      <c r="BF1308" s="19"/>
      <c r="BG1308" s="19"/>
      <c r="BH1308" s="19"/>
      <c r="BI1308" s="19"/>
      <c r="BJ1308" s="19"/>
      <c r="BK1308" s="19"/>
      <c r="BL1308" s="19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9"/>
      <c r="BX1308" s="2"/>
      <c r="BY1308" s="2"/>
      <c r="BZ1308" s="9"/>
      <c r="CA1308" s="2"/>
      <c r="CB1308" s="2"/>
      <c r="CC1308" s="2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</row>
    <row r="1309" spans="1:152" hidden="1" x14ac:dyDescent="0.45">
      <c r="A1309" t="s">
        <v>143</v>
      </c>
      <c r="C1309" s="1">
        <v>41032</v>
      </c>
      <c r="D1309" s="2"/>
      <c r="E1309" s="1"/>
      <c r="G1309">
        <v>137</v>
      </c>
      <c r="H1309" t="s">
        <v>106</v>
      </c>
      <c r="I1309" s="19">
        <v>8</v>
      </c>
      <c r="J1309">
        <v>750</v>
      </c>
      <c r="K1309" s="2">
        <f t="shared" si="19"/>
        <v>166.66666666666666</v>
      </c>
      <c r="L1309" s="2"/>
      <c r="M1309" s="9"/>
      <c r="N1309" s="9"/>
      <c r="O1309" s="9"/>
      <c r="P1309" s="9"/>
      <c r="Q1309" s="2"/>
      <c r="R1309" s="2"/>
      <c r="S1309" s="2"/>
      <c r="T1309" s="2"/>
      <c r="U1309" s="2"/>
      <c r="V1309" s="2"/>
      <c r="W1309" s="2"/>
      <c r="X1309" s="9"/>
      <c r="Y1309" s="9"/>
      <c r="Z1309" s="9"/>
      <c r="AA1309" s="9"/>
      <c r="AB1309" s="9"/>
      <c r="AC1309" s="2"/>
      <c r="AD1309" s="9"/>
      <c r="AE1309" s="9"/>
      <c r="AF1309" s="2"/>
      <c r="AG1309" s="9"/>
      <c r="AH1309" s="9"/>
      <c r="AI1309" s="9"/>
      <c r="AJ1309" s="9"/>
      <c r="AK1309" s="9"/>
      <c r="AL1309" s="9"/>
      <c r="AM1309" s="15"/>
      <c r="AN1309" s="9"/>
      <c r="AO1309" s="9"/>
      <c r="AP1309" s="9"/>
      <c r="AQ1309" s="2"/>
      <c r="AR1309" s="2"/>
      <c r="AS1309" s="2"/>
      <c r="AT1309" s="2"/>
      <c r="AU1309" s="2"/>
      <c r="AV1309" s="2"/>
      <c r="AW1309" s="2"/>
      <c r="AX1309" s="9"/>
      <c r="AY1309" s="2"/>
      <c r="AZ1309" s="2"/>
      <c r="BA1309" s="2"/>
      <c r="BB1309" s="9"/>
      <c r="BC1309" s="19"/>
      <c r="BD1309" s="2"/>
      <c r="BE1309" s="2"/>
      <c r="BF1309" s="19"/>
      <c r="BG1309" s="19"/>
      <c r="BH1309" s="19"/>
      <c r="BI1309" s="19"/>
      <c r="BJ1309" s="19"/>
      <c r="BK1309" s="19"/>
      <c r="BL1309" s="19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>
        <v>66.615384615384627</v>
      </c>
      <c r="BW1309" s="9">
        <v>4.4636363636363638</v>
      </c>
      <c r="BX1309" s="2"/>
      <c r="BY1309" s="2"/>
      <c r="BZ1309" s="9"/>
      <c r="CA1309" s="2"/>
      <c r="CB1309" s="2"/>
      <c r="CC1309" s="2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</row>
    <row r="1310" spans="1:152" hidden="1" x14ac:dyDescent="0.45">
      <c r="A1310" t="s">
        <v>143</v>
      </c>
      <c r="C1310" s="1">
        <v>41038</v>
      </c>
      <c r="D1310" s="2"/>
      <c r="E1310" s="1"/>
      <c r="G1310">
        <v>143</v>
      </c>
      <c r="H1310" t="s">
        <v>106</v>
      </c>
      <c r="I1310" s="19">
        <v>8</v>
      </c>
      <c r="J1310">
        <v>750</v>
      </c>
      <c r="K1310" s="2">
        <f t="shared" si="19"/>
        <v>166.66666666666666</v>
      </c>
      <c r="L1310" s="2"/>
      <c r="M1310" s="9"/>
      <c r="N1310" s="9"/>
      <c r="O1310" s="9"/>
      <c r="P1310" s="9"/>
      <c r="Q1310" s="2"/>
      <c r="R1310" s="2"/>
      <c r="S1310" s="2"/>
      <c r="T1310" s="2"/>
      <c r="U1310" s="2"/>
      <c r="V1310" s="2"/>
      <c r="W1310" s="2"/>
      <c r="X1310" s="9"/>
      <c r="Y1310" s="9"/>
      <c r="Z1310" s="9"/>
      <c r="AA1310" s="9"/>
      <c r="AB1310" s="9"/>
      <c r="AC1310" s="2">
        <v>873.19815046743349</v>
      </c>
      <c r="AD1310" s="9"/>
      <c r="AE1310" s="9"/>
      <c r="AF1310" s="2">
        <v>201.76502240444839</v>
      </c>
      <c r="AG1310" s="9">
        <v>2.8165281958826176</v>
      </c>
      <c r="AH1310" s="9"/>
      <c r="AI1310" s="9"/>
      <c r="AJ1310" s="9"/>
      <c r="AK1310" s="9"/>
      <c r="AL1310" s="9"/>
      <c r="AM1310" s="15">
        <f>AG1310/AF1310</f>
        <v>1.3959447293281298E-2</v>
      </c>
      <c r="AN1310" s="9"/>
      <c r="AO1310" s="9"/>
      <c r="AP1310" s="9"/>
      <c r="AQ1310" s="2">
        <v>0</v>
      </c>
      <c r="AR1310" s="2"/>
      <c r="AS1310" s="2">
        <v>190.32918007569529</v>
      </c>
      <c r="AT1310" s="2"/>
      <c r="AU1310" s="2">
        <v>36.170429085090163</v>
      </c>
      <c r="AV1310" s="2">
        <v>557.58261681964143</v>
      </c>
      <c r="AW1310" s="2">
        <v>784.08222598042687</v>
      </c>
      <c r="AX1310" s="9"/>
      <c r="AY1310" s="2"/>
      <c r="AZ1310" s="2">
        <f>AC1310+AF1310+AW1310</f>
        <v>1859.0453988523086</v>
      </c>
      <c r="BA1310" s="2"/>
      <c r="BB1310" s="9">
        <f>AW1310/AZ1310</f>
        <v>0.42176604533944362</v>
      </c>
      <c r="BC1310" s="19"/>
      <c r="BD1310" s="2"/>
      <c r="BE1310" s="2"/>
      <c r="BF1310" s="19"/>
      <c r="BG1310" s="19"/>
      <c r="BH1310" s="19"/>
      <c r="BI1310" s="19"/>
      <c r="BJ1310" s="9">
        <f>AC1310/AZ1310</f>
        <v>0.46970243491982872</v>
      </c>
      <c r="BK1310" s="9">
        <f>AF1310/AZ1310</f>
        <v>0.10853151974072774</v>
      </c>
      <c r="BL1310" s="9">
        <f>AW1310/AZ1310</f>
        <v>0.42176604533944362</v>
      </c>
      <c r="BM1310" s="2">
        <v>159.87189497970812</v>
      </c>
      <c r="BN1310" s="2">
        <v>0</v>
      </c>
      <c r="BO1310" s="2">
        <v>35.432899724571648</v>
      </c>
      <c r="BP1310" s="2">
        <v>110.58849722714274</v>
      </c>
      <c r="BQ1310" s="2"/>
      <c r="BR1310" s="2"/>
      <c r="BS1310" s="2"/>
      <c r="BT1310" s="2"/>
      <c r="BU1310" s="2">
        <v>13.850498027993723</v>
      </c>
      <c r="BV1310" s="2"/>
      <c r="BW1310" s="9"/>
      <c r="BX1310" s="2"/>
      <c r="BY1310" s="2"/>
      <c r="BZ1310" s="9"/>
      <c r="CA1310" s="2"/>
      <c r="CB1310" s="2"/>
      <c r="CC1310" s="2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</row>
    <row r="1311" spans="1:152" hidden="1" x14ac:dyDescent="0.45">
      <c r="A1311" t="s">
        <v>143</v>
      </c>
      <c r="C1311" s="1">
        <v>41039</v>
      </c>
      <c r="D1311" s="2"/>
      <c r="E1311" s="1"/>
      <c r="G1311">
        <v>144</v>
      </c>
      <c r="H1311" t="s">
        <v>106</v>
      </c>
      <c r="I1311" s="19">
        <v>8</v>
      </c>
      <c r="J1311">
        <v>750</v>
      </c>
      <c r="K1311" s="2">
        <f t="shared" si="19"/>
        <v>166.66666666666666</v>
      </c>
      <c r="L1311" s="2"/>
      <c r="M1311" s="9"/>
      <c r="N1311" s="9"/>
      <c r="O1311" s="9"/>
      <c r="P1311" s="9"/>
      <c r="Q1311" s="2"/>
      <c r="R1311" s="2"/>
      <c r="S1311" s="2"/>
      <c r="T1311" s="2"/>
      <c r="U1311" s="2"/>
      <c r="V1311" s="2"/>
      <c r="W1311" s="2"/>
      <c r="X1311" s="9"/>
      <c r="Y1311" s="9"/>
      <c r="Z1311" s="9"/>
      <c r="AA1311" s="9"/>
      <c r="AB1311" s="9"/>
      <c r="AC1311" s="2"/>
      <c r="AD1311" s="9"/>
      <c r="AE1311" s="9"/>
      <c r="AF1311" s="2"/>
      <c r="AG1311" s="9"/>
      <c r="AH1311" s="9"/>
      <c r="AI1311" s="9"/>
      <c r="AJ1311" s="9"/>
      <c r="AK1311" s="9"/>
      <c r="AL1311" s="9"/>
      <c r="AM1311" s="15"/>
      <c r="AN1311" s="9"/>
      <c r="AO1311" s="9"/>
      <c r="AP1311" s="9"/>
      <c r="AQ1311" s="2"/>
      <c r="AR1311" s="2"/>
      <c r="AS1311" s="2"/>
      <c r="AT1311" s="2"/>
      <c r="AU1311" s="2"/>
      <c r="AV1311" s="2"/>
      <c r="AW1311" s="2"/>
      <c r="AX1311" s="9"/>
      <c r="AY1311" s="2"/>
      <c r="AZ1311" s="2"/>
      <c r="BA1311" s="2"/>
      <c r="BB1311" s="9"/>
      <c r="BC1311" s="19"/>
      <c r="BD1311" s="2"/>
      <c r="BE1311" s="2"/>
      <c r="BF1311" s="19"/>
      <c r="BG1311" s="19"/>
      <c r="BH1311" s="19"/>
      <c r="BI1311" s="19"/>
      <c r="BJ1311" s="19"/>
      <c r="BK1311" s="19"/>
      <c r="BL1311" s="19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>
        <v>76.923076923076934</v>
      </c>
      <c r="BW1311" s="9">
        <v>4.7014925373134329</v>
      </c>
      <c r="BX1311" s="2"/>
      <c r="BY1311" s="2"/>
      <c r="BZ1311" s="9"/>
      <c r="CA1311" s="2"/>
      <c r="CB1311" s="2"/>
      <c r="CC1311" s="2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</row>
    <row r="1312" spans="1:152" hidden="1" x14ac:dyDescent="0.45">
      <c r="A1312" t="s">
        <v>143</v>
      </c>
      <c r="C1312" s="1">
        <v>41043</v>
      </c>
      <c r="D1312" s="2"/>
      <c r="E1312" s="1"/>
      <c r="G1312">
        <v>148</v>
      </c>
      <c r="H1312" t="s">
        <v>106</v>
      </c>
      <c r="I1312" s="19">
        <v>8</v>
      </c>
      <c r="J1312">
        <v>750</v>
      </c>
      <c r="K1312" s="2">
        <f t="shared" si="19"/>
        <v>166.66666666666666</v>
      </c>
      <c r="L1312" s="2"/>
      <c r="M1312" s="9"/>
      <c r="N1312" s="9"/>
      <c r="O1312" s="9"/>
      <c r="P1312" s="9"/>
      <c r="Q1312" s="2"/>
      <c r="R1312" s="2"/>
      <c r="S1312" s="2"/>
      <c r="T1312" s="2"/>
      <c r="U1312" s="2"/>
      <c r="V1312" s="2"/>
      <c r="W1312" s="2"/>
      <c r="X1312" s="9"/>
      <c r="Y1312" s="9"/>
      <c r="Z1312" s="9"/>
      <c r="AA1312" s="9"/>
      <c r="AB1312" s="9"/>
      <c r="AC1312" s="2"/>
      <c r="AD1312" s="9"/>
      <c r="AE1312" s="9"/>
      <c r="AF1312" s="2"/>
      <c r="AG1312" s="9"/>
      <c r="AH1312" s="9"/>
      <c r="AI1312" s="9"/>
      <c r="AJ1312" s="9"/>
      <c r="AK1312" s="9"/>
      <c r="AL1312" s="9"/>
      <c r="AM1312" s="15"/>
      <c r="AN1312" s="9"/>
      <c r="AO1312" s="9"/>
      <c r="AP1312" s="9"/>
      <c r="AQ1312" s="2"/>
      <c r="AR1312" s="2"/>
      <c r="AS1312" s="2"/>
      <c r="AT1312" s="2"/>
      <c r="AU1312" s="2"/>
      <c r="AV1312" s="2"/>
      <c r="AW1312" s="2"/>
      <c r="AX1312" s="9"/>
      <c r="AY1312" s="2"/>
      <c r="AZ1312" s="2"/>
      <c r="BA1312" s="2"/>
      <c r="BB1312" s="9"/>
      <c r="BC1312" s="19"/>
      <c r="BD1312" s="2"/>
      <c r="BE1312" s="2"/>
      <c r="BF1312" s="19"/>
      <c r="BG1312" s="19"/>
      <c r="BH1312" s="19"/>
      <c r="BI1312" s="19"/>
      <c r="BJ1312" s="19"/>
      <c r="BK1312" s="19"/>
      <c r="BL1312" s="19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>
        <v>85.230769230769241</v>
      </c>
      <c r="BW1312" s="9">
        <v>4.416666666666667</v>
      </c>
      <c r="BX1312" s="2"/>
      <c r="BY1312" s="2"/>
      <c r="BZ1312" s="9"/>
      <c r="CA1312" s="2"/>
      <c r="CB1312" s="2"/>
      <c r="CC1312" s="2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</row>
    <row r="1313" spans="1:152" hidden="1" x14ac:dyDescent="0.45">
      <c r="A1313" t="s">
        <v>143</v>
      </c>
      <c r="C1313" s="1">
        <v>41050</v>
      </c>
      <c r="D1313" s="2"/>
      <c r="E1313" s="1"/>
      <c r="G1313">
        <v>155</v>
      </c>
      <c r="H1313" t="s">
        <v>106</v>
      </c>
      <c r="I1313" s="19">
        <v>8</v>
      </c>
      <c r="J1313">
        <v>750</v>
      </c>
      <c r="K1313" s="2">
        <f t="shared" si="19"/>
        <v>166.66666666666666</v>
      </c>
      <c r="L1313" s="2"/>
      <c r="M1313" s="9"/>
      <c r="N1313" s="9"/>
      <c r="O1313" s="9"/>
      <c r="P1313" s="9"/>
      <c r="Q1313" s="2"/>
      <c r="R1313" s="2"/>
      <c r="S1313" s="2"/>
      <c r="T1313" s="2"/>
      <c r="U1313" s="2"/>
      <c r="V1313" s="2"/>
      <c r="W1313" s="2"/>
      <c r="X1313" s="9"/>
      <c r="Y1313" s="9"/>
      <c r="Z1313" s="9"/>
      <c r="AA1313" s="9"/>
      <c r="AB1313" s="9"/>
      <c r="AC1313" s="2"/>
      <c r="AD1313" s="9"/>
      <c r="AE1313" s="9"/>
      <c r="AF1313" s="2"/>
      <c r="AG1313" s="9"/>
      <c r="AH1313" s="9"/>
      <c r="AI1313" s="9"/>
      <c r="AJ1313" s="9"/>
      <c r="AK1313" s="9"/>
      <c r="AL1313" s="9"/>
      <c r="AM1313" s="15"/>
      <c r="AN1313" s="9"/>
      <c r="AO1313" s="9"/>
      <c r="AP1313" s="9"/>
      <c r="AQ1313" s="2"/>
      <c r="AR1313" s="2"/>
      <c r="AS1313" s="2"/>
      <c r="AT1313" s="2"/>
      <c r="AU1313" s="2"/>
      <c r="AV1313" s="2"/>
      <c r="AW1313" s="2"/>
      <c r="AX1313" s="9"/>
      <c r="AY1313" s="2"/>
      <c r="AZ1313" s="2"/>
      <c r="BA1313" s="2"/>
      <c r="BB1313" s="9"/>
      <c r="BC1313" s="19"/>
      <c r="BD1313" s="2"/>
      <c r="BE1313" s="2"/>
      <c r="BF1313" s="19"/>
      <c r="BG1313" s="19"/>
      <c r="BH1313" s="19"/>
      <c r="BI1313" s="19"/>
      <c r="BJ1313" s="19"/>
      <c r="BK1313" s="19"/>
      <c r="BL1313" s="19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>
        <v>94.615384615384627</v>
      </c>
      <c r="BW1313" s="9">
        <v>5.7295081967213113</v>
      </c>
      <c r="BX1313" s="2"/>
      <c r="BY1313" s="2"/>
      <c r="BZ1313" s="9"/>
      <c r="CA1313" s="2"/>
      <c r="CB1313" s="2"/>
      <c r="CC1313" s="2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</row>
    <row r="1314" spans="1:152" hidden="1" x14ac:dyDescent="0.45">
      <c r="A1314" t="s">
        <v>143</v>
      </c>
      <c r="C1314" s="1">
        <v>41057</v>
      </c>
      <c r="D1314" s="2">
        <v>10</v>
      </c>
      <c r="E1314" s="1" t="s">
        <v>97</v>
      </c>
      <c r="F1314" t="s">
        <v>16</v>
      </c>
      <c r="G1314">
        <v>162</v>
      </c>
      <c r="H1314" t="s">
        <v>106</v>
      </c>
      <c r="I1314" s="19">
        <v>8</v>
      </c>
      <c r="J1314">
        <v>750</v>
      </c>
      <c r="K1314" s="2">
        <f t="shared" si="19"/>
        <v>166.66666666666666</v>
      </c>
      <c r="L1314" s="2"/>
      <c r="M1314" s="9"/>
      <c r="N1314" s="9"/>
      <c r="O1314" s="9"/>
      <c r="P1314" s="9"/>
      <c r="Q1314" s="2"/>
      <c r="R1314" s="2"/>
      <c r="S1314" s="2"/>
      <c r="T1314" s="2"/>
      <c r="U1314" s="2"/>
      <c r="V1314" s="2"/>
      <c r="W1314" s="2"/>
      <c r="X1314" s="9"/>
      <c r="Y1314" s="9"/>
      <c r="Z1314" s="9"/>
      <c r="AA1314" s="9"/>
      <c r="AB1314" s="9"/>
      <c r="AC1314" s="2"/>
      <c r="AD1314" s="9"/>
      <c r="AE1314" s="9"/>
      <c r="AF1314" s="2"/>
      <c r="AG1314" s="9"/>
      <c r="AH1314" s="9"/>
      <c r="AI1314" s="9"/>
      <c r="AJ1314" s="9"/>
      <c r="AK1314" s="9"/>
      <c r="AL1314" s="9"/>
      <c r="AM1314" s="15"/>
      <c r="AN1314" s="9"/>
      <c r="AO1314" s="9"/>
      <c r="AP1314" s="9"/>
      <c r="AQ1314" s="2"/>
      <c r="AR1314" s="2"/>
      <c r="AS1314" s="2"/>
      <c r="AT1314" s="2"/>
      <c r="AU1314" s="2"/>
      <c r="AV1314" s="2">
        <v>310.43356339065809</v>
      </c>
      <c r="AW1314" s="2"/>
      <c r="AX1314" s="9"/>
      <c r="AY1314" s="2"/>
      <c r="AZ1314" s="2"/>
      <c r="BA1314" s="2"/>
      <c r="BB1314" s="9"/>
      <c r="BC1314" s="19">
        <v>36.822298502296881</v>
      </c>
      <c r="BD1314" s="2">
        <v>114.30877336302513</v>
      </c>
      <c r="BE1314" s="2"/>
      <c r="BF1314" s="19">
        <v>5.03562878251212</v>
      </c>
      <c r="BG1314" s="19"/>
      <c r="BH1314" s="19"/>
      <c r="BI1314" s="19"/>
      <c r="BJ1314" s="19"/>
      <c r="BK1314" s="19"/>
      <c r="BL1314" s="19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>
        <v>100</v>
      </c>
      <c r="BW1314" s="9">
        <v>6.4571428571428573</v>
      </c>
      <c r="BX1314" s="2"/>
      <c r="BY1314" s="2"/>
      <c r="BZ1314" s="9"/>
      <c r="CA1314" s="2"/>
      <c r="CB1314" s="2"/>
      <c r="CC1314" s="2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</row>
    <row r="1315" spans="1:152" hidden="1" x14ac:dyDescent="0.45">
      <c r="A1315" t="s">
        <v>151</v>
      </c>
      <c r="C1315" s="1">
        <v>40912</v>
      </c>
      <c r="D1315" s="2">
        <v>1</v>
      </c>
      <c r="E1315" s="1" t="s">
        <v>198</v>
      </c>
      <c r="F1315" t="s">
        <v>10</v>
      </c>
      <c r="G1315">
        <v>0</v>
      </c>
      <c r="H1315" t="s">
        <v>104</v>
      </c>
      <c r="I1315" s="19">
        <v>8</v>
      </c>
      <c r="J1315">
        <v>750</v>
      </c>
      <c r="K1315" s="2">
        <f t="shared" si="19"/>
        <v>166.66666666666666</v>
      </c>
      <c r="L1315" s="2"/>
      <c r="M1315" s="9"/>
      <c r="N1315" s="9"/>
      <c r="O1315" s="9"/>
      <c r="P1315" s="9"/>
      <c r="Q1315" s="2"/>
      <c r="R1315" s="2"/>
      <c r="S1315" s="2"/>
      <c r="T1315" s="2"/>
      <c r="U1315" s="2"/>
      <c r="V1315" s="2"/>
      <c r="W1315" s="2"/>
      <c r="X1315" s="9"/>
      <c r="Y1315" s="9"/>
      <c r="Z1315" s="9"/>
      <c r="AA1315" s="9"/>
      <c r="AB1315" s="9"/>
      <c r="AC1315" s="2"/>
      <c r="AD1315" s="9"/>
      <c r="AE1315" s="9"/>
      <c r="AF1315" s="2"/>
      <c r="AG1315" s="9"/>
      <c r="AH1315" s="9"/>
      <c r="AI1315" s="9"/>
      <c r="AJ1315" s="9"/>
      <c r="AK1315" s="9"/>
      <c r="AL1315" s="9"/>
      <c r="AM1315" s="15"/>
      <c r="AN1315" s="9"/>
      <c r="AO1315" s="9"/>
      <c r="AP1315" s="9"/>
      <c r="AQ1315" s="2">
        <v>0</v>
      </c>
      <c r="AR1315" s="2"/>
      <c r="AS1315" s="2">
        <v>0</v>
      </c>
      <c r="AT1315" s="2"/>
      <c r="AU1315" s="2">
        <v>0</v>
      </c>
      <c r="AV1315" s="2">
        <v>0</v>
      </c>
      <c r="AW1315" s="2"/>
      <c r="AX1315" s="9"/>
      <c r="AY1315" s="2"/>
      <c r="AZ1315" s="2"/>
      <c r="BA1315" s="2"/>
      <c r="BB1315" s="9"/>
      <c r="BC1315" s="19"/>
      <c r="BD1315" s="2"/>
      <c r="BE1315" s="2"/>
      <c r="BF1315" s="19"/>
      <c r="BG1315" s="19"/>
      <c r="BH1315" s="19"/>
      <c r="BI1315" s="19"/>
      <c r="BJ1315" s="19"/>
      <c r="BK1315" s="19"/>
      <c r="BL1315" s="19"/>
      <c r="BM1315" s="2">
        <v>0</v>
      </c>
      <c r="BN1315" s="2">
        <v>0</v>
      </c>
      <c r="BO1315" s="2">
        <v>0</v>
      </c>
      <c r="BP1315" s="2">
        <v>0</v>
      </c>
      <c r="BQ1315" s="2"/>
      <c r="BR1315" s="2"/>
      <c r="BS1315" s="2"/>
      <c r="BT1315" s="2"/>
      <c r="BU1315" s="2">
        <v>0</v>
      </c>
      <c r="BV1315" s="2"/>
      <c r="BW1315" s="9"/>
      <c r="BX1315" s="2"/>
      <c r="BY1315" s="2"/>
      <c r="BZ1315" s="9"/>
      <c r="CA1315" s="2"/>
      <c r="CB1315" s="2"/>
      <c r="CC1315" s="2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</row>
    <row r="1316" spans="1:152" hidden="1" x14ac:dyDescent="0.45">
      <c r="A1316" t="s">
        <v>151</v>
      </c>
      <c r="C1316" s="1">
        <v>40945</v>
      </c>
      <c r="D1316" s="2"/>
      <c r="E1316" s="1"/>
      <c r="G1316">
        <v>33</v>
      </c>
      <c r="H1316" t="s">
        <v>104</v>
      </c>
      <c r="I1316" s="19">
        <v>8</v>
      </c>
      <c r="J1316">
        <v>750</v>
      </c>
      <c r="K1316" s="2">
        <f t="shared" si="19"/>
        <v>166.66666666666666</v>
      </c>
      <c r="L1316" s="2"/>
      <c r="M1316" s="9"/>
      <c r="N1316" s="9"/>
      <c r="O1316" s="9"/>
      <c r="P1316" s="9"/>
      <c r="Q1316" s="2"/>
      <c r="R1316" s="2"/>
      <c r="S1316" s="2"/>
      <c r="T1316" s="2"/>
      <c r="U1316" s="2"/>
      <c r="V1316" s="2"/>
      <c r="W1316" s="2"/>
      <c r="X1316" s="9"/>
      <c r="Y1316" s="9"/>
      <c r="Z1316" s="9"/>
      <c r="AA1316" s="9"/>
      <c r="AB1316" s="9"/>
      <c r="AC1316" s="2">
        <v>27.993421052631579</v>
      </c>
      <c r="AD1316" s="9"/>
      <c r="AE1316" s="9"/>
      <c r="AF1316" s="2">
        <v>33.289473684210527</v>
      </c>
      <c r="AG1316" s="9">
        <v>0.269125</v>
      </c>
      <c r="AH1316" s="9"/>
      <c r="AI1316" s="9"/>
      <c r="AJ1316" s="9"/>
      <c r="AK1316" s="9"/>
      <c r="AL1316" s="9"/>
      <c r="AM1316" s="15">
        <f>AG1316/AF1316</f>
        <v>8.0843873517786567E-3</v>
      </c>
      <c r="AN1316" s="9"/>
      <c r="AO1316" s="9"/>
      <c r="AP1316" s="9"/>
      <c r="AQ1316" s="2">
        <v>0</v>
      </c>
      <c r="AR1316" s="2"/>
      <c r="AS1316" s="2">
        <v>0</v>
      </c>
      <c r="AT1316" s="2"/>
      <c r="AU1316" s="2">
        <v>0</v>
      </c>
      <c r="AV1316" s="2">
        <v>0</v>
      </c>
      <c r="AW1316" s="2">
        <v>0</v>
      </c>
      <c r="AX1316" s="9"/>
      <c r="AY1316" s="2"/>
      <c r="AZ1316" s="2">
        <f>AC1316+AF1316+AW1316</f>
        <v>61.28289473684211</v>
      </c>
      <c r="BA1316" s="2"/>
      <c r="BB1316" s="9">
        <f>AW1316/AZ1316</f>
        <v>0</v>
      </c>
      <c r="BC1316" s="19"/>
      <c r="BD1316" s="2"/>
      <c r="BE1316" s="2"/>
      <c r="BF1316" s="19"/>
      <c r="BG1316" s="19"/>
      <c r="BH1316" s="19"/>
      <c r="BI1316" s="19"/>
      <c r="BJ1316" s="9">
        <f>AC1316/AZ1316</f>
        <v>0.4567901234567901</v>
      </c>
      <c r="BK1316" s="9">
        <f>AF1316/AZ1316</f>
        <v>0.54320987654320985</v>
      </c>
      <c r="BL1316" s="9">
        <f>AW1316/AZ1316</f>
        <v>0</v>
      </c>
      <c r="BM1316" s="2">
        <v>0</v>
      </c>
      <c r="BN1316" s="2">
        <v>0</v>
      </c>
      <c r="BO1316" s="2">
        <v>0</v>
      </c>
      <c r="BP1316" s="2">
        <v>0</v>
      </c>
      <c r="BQ1316" s="2"/>
      <c r="BR1316" s="2"/>
      <c r="BS1316" s="2"/>
      <c r="BT1316" s="2"/>
      <c r="BU1316" s="2">
        <v>0</v>
      </c>
      <c r="BV1316" s="2"/>
      <c r="BW1316" s="9"/>
      <c r="BX1316" s="2"/>
      <c r="BY1316" s="2"/>
      <c r="BZ1316" s="9"/>
      <c r="CA1316" s="2"/>
      <c r="CB1316" s="2"/>
      <c r="CC1316" s="2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</row>
    <row r="1317" spans="1:152" hidden="1" x14ac:dyDescent="0.45">
      <c r="A1317" t="s">
        <v>151</v>
      </c>
      <c r="C1317" s="1">
        <v>40947</v>
      </c>
      <c r="D1317" s="2">
        <v>4</v>
      </c>
      <c r="E1317" t="s">
        <v>199</v>
      </c>
      <c r="F1317" t="s">
        <v>12</v>
      </c>
      <c r="G1317">
        <v>35</v>
      </c>
      <c r="H1317" t="s">
        <v>104</v>
      </c>
      <c r="I1317" s="19">
        <v>8</v>
      </c>
      <c r="J1317">
        <v>750</v>
      </c>
      <c r="K1317" s="2">
        <f t="shared" si="19"/>
        <v>166.66666666666666</v>
      </c>
      <c r="L1317" s="2"/>
      <c r="M1317" s="9"/>
      <c r="N1317" s="9"/>
      <c r="O1317" s="9"/>
      <c r="P1317" s="9"/>
      <c r="Q1317" s="2"/>
      <c r="R1317" s="2">
        <v>35</v>
      </c>
      <c r="S1317" s="2"/>
      <c r="T1317" s="2"/>
      <c r="U1317" s="2"/>
      <c r="V1317" s="2"/>
      <c r="W1317" s="2"/>
      <c r="X1317" s="9"/>
      <c r="Y1317" s="9"/>
      <c r="Z1317" s="9"/>
      <c r="AA1317" s="9"/>
      <c r="AB1317" s="9"/>
      <c r="AC1317" s="2"/>
      <c r="AD1317" s="9"/>
      <c r="AE1317" s="9"/>
      <c r="AF1317" s="2"/>
      <c r="AG1317" s="9"/>
      <c r="AH1317" s="9"/>
      <c r="AI1317" s="9"/>
      <c r="AJ1317" s="9"/>
      <c r="AK1317" s="9"/>
      <c r="AL1317" s="9"/>
      <c r="AM1317" s="15"/>
      <c r="AN1317" s="9"/>
      <c r="AO1317" s="9"/>
      <c r="AP1317" s="9"/>
      <c r="AQ1317" s="2"/>
      <c r="AR1317" s="2"/>
      <c r="AS1317" s="2"/>
      <c r="AT1317" s="2"/>
      <c r="AU1317" s="2"/>
      <c r="AV1317" s="2"/>
      <c r="AW1317" s="2"/>
      <c r="AX1317" s="9"/>
      <c r="AY1317" s="2"/>
      <c r="AZ1317" s="2"/>
      <c r="BA1317" s="2"/>
      <c r="BB1317" s="9"/>
      <c r="BC1317" s="19"/>
      <c r="BD1317" s="2"/>
      <c r="BE1317" s="2"/>
      <c r="BF1317" s="19"/>
      <c r="BG1317" s="19"/>
      <c r="BH1317" s="19"/>
      <c r="BI1317" s="19"/>
      <c r="BJ1317" s="19"/>
      <c r="BK1317" s="19"/>
      <c r="BL1317" s="19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9"/>
      <c r="BX1317" s="2"/>
      <c r="BY1317" s="2"/>
      <c r="BZ1317" s="9"/>
      <c r="CA1317" s="2"/>
      <c r="CB1317" s="2"/>
      <c r="CC1317" s="2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</row>
    <row r="1318" spans="1:152" hidden="1" x14ac:dyDescent="0.45">
      <c r="A1318" t="s">
        <v>151</v>
      </c>
      <c r="C1318" s="1">
        <v>40956</v>
      </c>
      <c r="D1318" s="2"/>
      <c r="E1318" s="1"/>
      <c r="G1318">
        <v>44</v>
      </c>
      <c r="H1318" t="s">
        <v>104</v>
      </c>
      <c r="I1318" s="19">
        <v>8</v>
      </c>
      <c r="J1318">
        <v>750</v>
      </c>
      <c r="K1318" s="2">
        <f t="shared" si="19"/>
        <v>166.66666666666666</v>
      </c>
      <c r="L1318" s="2"/>
      <c r="M1318" s="9"/>
      <c r="N1318" s="9"/>
      <c r="O1318" s="9"/>
      <c r="P1318" s="9"/>
      <c r="Q1318" s="2"/>
      <c r="R1318" s="2"/>
      <c r="S1318" s="2"/>
      <c r="T1318" s="2"/>
      <c r="U1318" s="2"/>
      <c r="V1318" s="2"/>
      <c r="W1318" s="2"/>
      <c r="X1318" s="9"/>
      <c r="Y1318" s="9"/>
      <c r="Z1318" s="9"/>
      <c r="AA1318" s="9"/>
      <c r="AB1318" s="9"/>
      <c r="AC1318" s="2">
        <v>33.771944030385491</v>
      </c>
      <c r="AD1318" s="9"/>
      <c r="AE1318" s="9"/>
      <c r="AF1318" s="2">
        <v>51.039530075765548</v>
      </c>
      <c r="AG1318" s="9">
        <v>0.72301832921477316</v>
      </c>
      <c r="AH1318" s="9"/>
      <c r="AI1318" s="9"/>
      <c r="AJ1318" s="9"/>
      <c r="AK1318" s="9"/>
      <c r="AL1318" s="9"/>
      <c r="AM1318" s="15">
        <f>AG1318/AF1318</f>
        <v>1.4165850040968046E-2</v>
      </c>
      <c r="AN1318" s="9"/>
      <c r="AO1318" s="9"/>
      <c r="AP1318" s="9"/>
      <c r="AQ1318" s="2">
        <v>3.3290371477634366</v>
      </c>
      <c r="AR1318" s="2"/>
      <c r="AS1318" s="2">
        <v>0</v>
      </c>
      <c r="AT1318" s="2"/>
      <c r="AU1318" s="2">
        <v>0</v>
      </c>
      <c r="AV1318" s="2">
        <v>0</v>
      </c>
      <c r="AW1318" s="2">
        <v>3.3290371477634366</v>
      </c>
      <c r="AX1318" s="9"/>
      <c r="AY1318" s="2"/>
      <c r="AZ1318" s="2">
        <f>AC1318+AF1318+AW1318</f>
        <v>88.140511253914468</v>
      </c>
      <c r="BA1318" s="2"/>
      <c r="BB1318" s="9">
        <f>AW1318/AZ1318</f>
        <v>3.7769660062138437E-2</v>
      </c>
      <c r="BC1318" s="19"/>
      <c r="BD1318" s="2"/>
      <c r="BE1318" s="2"/>
      <c r="BF1318" s="19"/>
      <c r="BG1318" s="19"/>
      <c r="BH1318" s="19"/>
      <c r="BI1318" s="19"/>
      <c r="BJ1318" s="9">
        <f>AC1318/AZ1318</f>
        <v>0.3831602920148211</v>
      </c>
      <c r="BK1318" s="9">
        <f>AF1318/AZ1318</f>
        <v>0.57907004792304062</v>
      </c>
      <c r="BL1318" s="9">
        <f>AW1318/AZ1318</f>
        <v>3.7769660062138437E-2</v>
      </c>
      <c r="BM1318" s="2">
        <v>45.535713958396968</v>
      </c>
      <c r="BN1318" s="2">
        <v>45.535713958396968</v>
      </c>
      <c r="BO1318" s="2">
        <v>0</v>
      </c>
      <c r="BP1318" s="2">
        <v>0</v>
      </c>
      <c r="BQ1318" s="2"/>
      <c r="BR1318" s="2"/>
      <c r="BS1318" s="2"/>
      <c r="BT1318" s="2"/>
      <c r="BU1318" s="2">
        <v>0</v>
      </c>
      <c r="BV1318" s="2"/>
      <c r="BW1318" s="9"/>
      <c r="BX1318" s="2"/>
      <c r="BY1318" s="2"/>
      <c r="BZ1318" s="9"/>
      <c r="CA1318" s="2"/>
      <c r="CB1318" s="2"/>
      <c r="CC1318" s="2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</row>
    <row r="1319" spans="1:152" hidden="1" x14ac:dyDescent="0.45">
      <c r="A1319" t="s">
        <v>151</v>
      </c>
      <c r="C1319" s="1">
        <v>40960</v>
      </c>
      <c r="D1319" s="2"/>
      <c r="E1319" s="1"/>
      <c r="G1319">
        <v>48</v>
      </c>
      <c r="H1319" t="s">
        <v>104</v>
      </c>
      <c r="I1319" s="19">
        <v>8</v>
      </c>
      <c r="J1319">
        <v>750</v>
      </c>
      <c r="K1319" s="2">
        <f t="shared" si="19"/>
        <v>166.66666666666666</v>
      </c>
      <c r="L1319" s="2"/>
      <c r="M1319" s="9"/>
      <c r="N1319" s="19">
        <v>11.1</v>
      </c>
      <c r="O1319" s="19"/>
      <c r="P1319" s="19"/>
      <c r="Q1319" s="2"/>
      <c r="R1319" s="2"/>
      <c r="S1319" s="2"/>
      <c r="T1319" s="2"/>
      <c r="U1319" s="2"/>
      <c r="V1319" s="2"/>
      <c r="W1319" s="2"/>
      <c r="X1319" s="9"/>
      <c r="Y1319" s="9"/>
      <c r="Z1319" s="9"/>
      <c r="AA1319" s="9"/>
      <c r="AB1319" s="9"/>
      <c r="AC1319" s="2"/>
      <c r="AD1319" s="9"/>
      <c r="AE1319" s="9"/>
      <c r="AF1319" s="2"/>
      <c r="AG1319" s="9"/>
      <c r="AH1319" s="9"/>
      <c r="AI1319" s="9"/>
      <c r="AJ1319" s="9"/>
      <c r="AK1319" s="9"/>
      <c r="AL1319" s="9"/>
      <c r="AM1319" s="15"/>
      <c r="AN1319" s="9"/>
      <c r="AO1319" s="9"/>
      <c r="AP1319" s="9"/>
      <c r="AQ1319" s="2"/>
      <c r="AR1319" s="2"/>
      <c r="AS1319" s="2"/>
      <c r="AT1319" s="2"/>
      <c r="AU1319" s="2"/>
      <c r="AV1319" s="2"/>
      <c r="AW1319" s="2"/>
      <c r="AX1319" s="9"/>
      <c r="AY1319" s="2"/>
      <c r="AZ1319" s="2"/>
      <c r="BA1319" s="2"/>
      <c r="BB1319" s="9"/>
      <c r="BC1319" s="19"/>
      <c r="BD1319" s="2"/>
      <c r="BE1319" s="2"/>
      <c r="BF1319" s="19"/>
      <c r="BG1319" s="19"/>
      <c r="BH1319" s="19"/>
      <c r="BI1319" s="19"/>
      <c r="BJ1319" s="19"/>
      <c r="BK1319" s="19"/>
      <c r="BL1319" s="19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9"/>
      <c r="BX1319" s="2"/>
      <c r="BY1319" s="2"/>
      <c r="BZ1319" s="9"/>
      <c r="CA1319" s="2"/>
      <c r="CB1319" s="2"/>
      <c r="CC1319" s="2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</row>
    <row r="1320" spans="1:152" hidden="1" x14ac:dyDescent="0.45">
      <c r="A1320" t="s">
        <v>151</v>
      </c>
      <c r="C1320" s="1">
        <v>40963</v>
      </c>
      <c r="D1320" s="2">
        <v>5</v>
      </c>
      <c r="E1320" t="s">
        <v>195</v>
      </c>
      <c r="F1320" t="s">
        <v>13</v>
      </c>
      <c r="G1320">
        <v>51</v>
      </c>
      <c r="H1320" t="s">
        <v>104</v>
      </c>
      <c r="I1320" s="19">
        <v>8</v>
      </c>
      <c r="J1320">
        <v>750</v>
      </c>
      <c r="K1320" s="2">
        <f t="shared" si="19"/>
        <v>166.66666666666666</v>
      </c>
      <c r="L1320" s="2"/>
      <c r="M1320" s="9"/>
      <c r="N1320" s="9"/>
      <c r="O1320" s="9"/>
      <c r="P1320" s="9"/>
      <c r="Q1320" s="2"/>
      <c r="R1320" s="2"/>
      <c r="S1320" s="2">
        <v>51</v>
      </c>
      <c r="T1320" s="2"/>
      <c r="U1320" s="2"/>
      <c r="V1320" s="2"/>
      <c r="W1320" s="2"/>
      <c r="X1320" s="9"/>
      <c r="Y1320" s="9"/>
      <c r="Z1320" s="9"/>
      <c r="AA1320" s="9"/>
      <c r="AB1320" s="9"/>
      <c r="AC1320" s="2">
        <v>86.871664942815514</v>
      </c>
      <c r="AD1320" s="9"/>
      <c r="AE1320" s="9"/>
      <c r="AF1320" s="2">
        <v>98.817236676169898</v>
      </c>
      <c r="AG1320" s="9">
        <v>1.9358835315470539</v>
      </c>
      <c r="AH1320" s="9"/>
      <c r="AI1320" s="9"/>
      <c r="AJ1320" s="9"/>
      <c r="AK1320" s="9"/>
      <c r="AL1320" s="9"/>
      <c r="AM1320" s="15">
        <f>AG1320/AF1320</f>
        <v>1.9590545097826022E-2</v>
      </c>
      <c r="AN1320" s="9"/>
      <c r="AO1320" s="9"/>
      <c r="AP1320" s="9"/>
      <c r="AQ1320" s="2">
        <v>12.348010327131929</v>
      </c>
      <c r="AR1320" s="2"/>
      <c r="AS1320" s="2">
        <v>0</v>
      </c>
      <c r="AT1320" s="2"/>
      <c r="AU1320" s="2">
        <v>0</v>
      </c>
      <c r="AV1320" s="2">
        <v>0</v>
      </c>
      <c r="AW1320" s="2">
        <v>12.348010327131929</v>
      </c>
      <c r="AX1320" s="9"/>
      <c r="AY1320" s="2"/>
      <c r="AZ1320" s="2">
        <f>AC1320+AF1320+AW1320</f>
        <v>198.03691194611736</v>
      </c>
      <c r="BA1320" s="2"/>
      <c r="BB1320" s="9">
        <f>AW1320/AZ1320</f>
        <v>6.2352064601429572E-2</v>
      </c>
      <c r="BC1320" s="19"/>
      <c r="BD1320" s="2"/>
      <c r="BE1320" s="2"/>
      <c r="BF1320" s="19"/>
      <c r="BG1320" s="19"/>
      <c r="BH1320" s="19"/>
      <c r="BI1320" s="19"/>
      <c r="BJ1320" s="9">
        <f>AC1320/AZ1320</f>
        <v>0.43866400505402697</v>
      </c>
      <c r="BK1320" s="9">
        <f>AF1320/AZ1320</f>
        <v>0.49898393034454341</v>
      </c>
      <c r="BL1320" s="9">
        <f>AW1320/AZ1320</f>
        <v>6.2352064601429572E-2</v>
      </c>
      <c r="BM1320" s="2">
        <v>144.17957337496759</v>
      </c>
      <c r="BN1320" s="2">
        <v>144.17957337496759</v>
      </c>
      <c r="BO1320" s="2">
        <v>0</v>
      </c>
      <c r="BP1320" s="2">
        <v>0</v>
      </c>
      <c r="BQ1320" s="2"/>
      <c r="BR1320" s="2"/>
      <c r="BS1320" s="2"/>
      <c r="BT1320" s="2"/>
      <c r="BU1320" s="2">
        <v>0</v>
      </c>
      <c r="BV1320" s="2"/>
      <c r="BW1320" s="9"/>
      <c r="BX1320" s="2"/>
      <c r="BY1320" s="2"/>
      <c r="BZ1320" s="9"/>
      <c r="CA1320" s="2"/>
      <c r="CB1320" s="2"/>
      <c r="CC1320" s="2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</row>
    <row r="1321" spans="1:152" hidden="1" x14ac:dyDescent="0.45">
      <c r="A1321" t="s">
        <v>151</v>
      </c>
      <c r="C1321" s="1">
        <v>40970</v>
      </c>
      <c r="D1321" s="2"/>
      <c r="E1321" s="1"/>
      <c r="G1321">
        <v>58</v>
      </c>
      <c r="H1321" t="s">
        <v>104</v>
      </c>
      <c r="I1321" s="19">
        <v>8</v>
      </c>
      <c r="J1321">
        <v>750</v>
      </c>
      <c r="K1321" s="2">
        <f t="shared" si="19"/>
        <v>166.66666666666666</v>
      </c>
      <c r="L1321" s="2"/>
      <c r="M1321" s="9"/>
      <c r="N1321" s="19">
        <v>14.2</v>
      </c>
      <c r="O1321" s="19"/>
      <c r="P1321" s="19"/>
      <c r="Q1321" s="2"/>
      <c r="R1321" s="2"/>
      <c r="S1321" s="2"/>
      <c r="T1321" s="2"/>
      <c r="U1321" s="2"/>
      <c r="V1321" s="2"/>
      <c r="W1321" s="2"/>
      <c r="X1321" s="9"/>
      <c r="Y1321" s="9"/>
      <c r="Z1321" s="9"/>
      <c r="AA1321" s="9"/>
      <c r="AB1321" s="9"/>
      <c r="AC1321" s="2"/>
      <c r="AD1321" s="9"/>
      <c r="AE1321" s="9"/>
      <c r="AF1321" s="2"/>
      <c r="AG1321" s="9"/>
      <c r="AH1321" s="9"/>
      <c r="AI1321" s="9"/>
      <c r="AJ1321" s="9"/>
      <c r="AK1321" s="9"/>
      <c r="AL1321" s="9"/>
      <c r="AM1321" s="15"/>
      <c r="AN1321" s="9"/>
      <c r="AO1321" s="9"/>
      <c r="AP1321" s="9"/>
      <c r="AQ1321" s="2"/>
      <c r="AR1321" s="2"/>
      <c r="AS1321" s="2"/>
      <c r="AT1321" s="2"/>
      <c r="AU1321" s="2"/>
      <c r="AV1321" s="2"/>
      <c r="AW1321" s="2"/>
      <c r="AX1321" s="9"/>
      <c r="AY1321" s="2"/>
      <c r="AZ1321" s="2"/>
      <c r="BA1321" s="2"/>
      <c r="BB1321" s="9"/>
      <c r="BC1321" s="19"/>
      <c r="BD1321" s="2"/>
      <c r="BE1321" s="2"/>
      <c r="BF1321" s="19"/>
      <c r="BG1321" s="19"/>
      <c r="BH1321" s="19"/>
      <c r="BI1321" s="19"/>
      <c r="BJ1321" s="19"/>
      <c r="BK1321" s="19"/>
      <c r="BL1321" s="19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9"/>
      <c r="BX1321" s="2"/>
      <c r="BY1321" s="2"/>
      <c r="BZ1321" s="9"/>
      <c r="CA1321" s="2"/>
      <c r="CB1321" s="2"/>
      <c r="CC1321" s="2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</row>
    <row r="1322" spans="1:152" hidden="1" x14ac:dyDescent="0.45">
      <c r="A1322" t="s">
        <v>151</v>
      </c>
      <c r="C1322" s="1">
        <v>40976</v>
      </c>
      <c r="D1322" s="2"/>
      <c r="E1322" s="1"/>
      <c r="G1322">
        <v>64</v>
      </c>
      <c r="H1322" t="s">
        <v>104</v>
      </c>
      <c r="I1322" s="19">
        <v>8</v>
      </c>
      <c r="J1322">
        <v>750</v>
      </c>
      <c r="K1322" s="2">
        <f t="shared" si="19"/>
        <v>166.66666666666666</v>
      </c>
      <c r="L1322" s="2"/>
      <c r="M1322" s="9"/>
      <c r="N1322" s="19">
        <v>15.8</v>
      </c>
      <c r="O1322" s="19"/>
      <c r="P1322" s="19"/>
      <c r="Q1322" s="2"/>
      <c r="R1322" s="2"/>
      <c r="S1322" s="2"/>
      <c r="T1322" s="2"/>
      <c r="U1322" s="2"/>
      <c r="V1322" s="2"/>
      <c r="W1322" s="2"/>
      <c r="X1322" s="9"/>
      <c r="Y1322" s="9"/>
      <c r="Z1322" s="9"/>
      <c r="AA1322" s="9"/>
      <c r="AB1322" s="9"/>
      <c r="AC1322" s="2"/>
      <c r="AD1322" s="9"/>
      <c r="AE1322" s="9"/>
      <c r="AF1322" s="2"/>
      <c r="AG1322" s="9"/>
      <c r="AH1322" s="9"/>
      <c r="AI1322" s="9"/>
      <c r="AJ1322" s="9"/>
      <c r="AK1322" s="9"/>
      <c r="AL1322" s="9"/>
      <c r="AM1322" s="15"/>
      <c r="AN1322" s="9"/>
      <c r="AO1322" s="9"/>
      <c r="AP1322" s="9"/>
      <c r="AQ1322" s="2"/>
      <c r="AR1322" s="2"/>
      <c r="AS1322" s="2"/>
      <c r="AT1322" s="2"/>
      <c r="AU1322" s="2"/>
      <c r="AV1322" s="2"/>
      <c r="AW1322" s="2"/>
      <c r="AX1322" s="9"/>
      <c r="AY1322" s="2"/>
      <c r="AZ1322" s="2"/>
      <c r="BA1322" s="2"/>
      <c r="BB1322" s="9"/>
      <c r="BC1322" s="19"/>
      <c r="BD1322" s="2"/>
      <c r="BE1322" s="2"/>
      <c r="BF1322" s="19"/>
      <c r="BG1322" s="19"/>
      <c r="BH1322" s="19"/>
      <c r="BI1322" s="19"/>
      <c r="BJ1322" s="19"/>
      <c r="BK1322" s="19"/>
      <c r="BL1322" s="19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9"/>
      <c r="BX1322" s="2"/>
      <c r="BY1322" s="2"/>
      <c r="BZ1322" s="9"/>
      <c r="CA1322" s="2"/>
      <c r="CB1322" s="2"/>
      <c r="CC1322" s="2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</row>
    <row r="1323" spans="1:152" hidden="1" x14ac:dyDescent="0.45">
      <c r="A1323" t="s">
        <v>151</v>
      </c>
      <c r="C1323" s="1">
        <v>40980</v>
      </c>
      <c r="D1323" s="2">
        <v>6</v>
      </c>
      <c r="E1323" s="1" t="s">
        <v>229</v>
      </c>
      <c r="F1323" t="s">
        <v>78</v>
      </c>
      <c r="G1323">
        <v>68</v>
      </c>
      <c r="H1323" t="s">
        <v>104</v>
      </c>
      <c r="I1323" s="19">
        <v>8</v>
      </c>
      <c r="J1323">
        <v>750</v>
      </c>
      <c r="K1323" s="2">
        <f t="shared" si="19"/>
        <v>166.66666666666666</v>
      </c>
      <c r="L1323" s="2"/>
      <c r="M1323" s="9"/>
      <c r="N1323" s="9"/>
      <c r="O1323" s="9"/>
      <c r="P1323" s="9"/>
      <c r="Q1323" s="2"/>
      <c r="R1323" s="2"/>
      <c r="S1323" s="2"/>
      <c r="T1323" s="2"/>
      <c r="U1323" s="2"/>
      <c r="V1323" s="2"/>
      <c r="W1323" s="2"/>
      <c r="X1323" s="9"/>
      <c r="Y1323" s="9"/>
      <c r="Z1323" s="9"/>
      <c r="AA1323" s="9"/>
      <c r="AB1323" s="9"/>
      <c r="AC1323" s="2">
        <v>240.75019449984975</v>
      </c>
      <c r="AD1323" s="9"/>
      <c r="AE1323" s="9"/>
      <c r="AF1323" s="2">
        <v>211.34179470436402</v>
      </c>
      <c r="AG1323" s="9">
        <v>3.9155990390775237</v>
      </c>
      <c r="AH1323" s="9"/>
      <c r="AI1323" s="9"/>
      <c r="AJ1323" s="9"/>
      <c r="AK1323" s="9"/>
      <c r="AL1323" s="9"/>
      <c r="AM1323" s="15">
        <f>AG1323/AF1323</f>
        <v>1.8527329364997912E-2</v>
      </c>
      <c r="AN1323" s="9"/>
      <c r="AO1323" s="9"/>
      <c r="AP1323" s="9"/>
      <c r="AQ1323" s="2">
        <v>25.730864299344557</v>
      </c>
      <c r="AR1323" s="2"/>
      <c r="AS1323" s="2">
        <v>21.98268434423812</v>
      </c>
      <c r="AT1323" s="2"/>
      <c r="AU1323" s="2">
        <v>0</v>
      </c>
      <c r="AV1323" s="2">
        <v>0</v>
      </c>
      <c r="AW1323" s="2">
        <v>47.713548643582683</v>
      </c>
      <c r="AX1323" s="9"/>
      <c r="AY1323" s="2"/>
      <c r="AZ1323" s="2">
        <f>AC1323+AF1323+AW1323</f>
        <v>499.80553784779642</v>
      </c>
      <c r="BA1323" s="2"/>
      <c r="BB1323" s="9">
        <f>AW1323/AZ1323</f>
        <v>9.5464225644720013E-2</v>
      </c>
      <c r="BC1323" s="19"/>
      <c r="BD1323" s="2"/>
      <c r="BE1323" s="2"/>
      <c r="BF1323" s="19"/>
      <c r="BG1323" s="19"/>
      <c r="BH1323" s="19"/>
      <c r="BI1323" s="19"/>
      <c r="BJ1323" s="9">
        <f>AC1323/AZ1323</f>
        <v>0.48168772906466745</v>
      </c>
      <c r="BK1323" s="9">
        <f>AF1323/AZ1323</f>
        <v>0.4228480452906126</v>
      </c>
      <c r="BL1323" s="9">
        <f>AW1323/AZ1323</f>
        <v>9.5464225644720013E-2</v>
      </c>
      <c r="BM1323" s="2">
        <v>336.03952782047315</v>
      </c>
      <c r="BN1323" s="2">
        <v>282.78917617607425</v>
      </c>
      <c r="BO1323" s="2">
        <v>53.250351644398933</v>
      </c>
      <c r="BP1323" s="2">
        <v>0</v>
      </c>
      <c r="BQ1323" s="2"/>
      <c r="BR1323" s="2"/>
      <c r="BS1323" s="2"/>
      <c r="BT1323" s="2"/>
      <c r="BU1323" s="2">
        <v>0</v>
      </c>
      <c r="BV1323" s="2"/>
      <c r="BW1323" s="9"/>
      <c r="BX1323" s="2"/>
      <c r="BY1323" s="2"/>
      <c r="BZ1323" s="9"/>
      <c r="CA1323" s="2"/>
      <c r="CB1323" s="2"/>
      <c r="CC1323" s="2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</row>
    <row r="1324" spans="1:152" hidden="1" x14ac:dyDescent="0.45">
      <c r="A1324" t="s">
        <v>151</v>
      </c>
      <c r="C1324" s="1">
        <v>40982</v>
      </c>
      <c r="D1324" s="2"/>
      <c r="E1324" s="1"/>
      <c r="G1324">
        <v>70</v>
      </c>
      <c r="H1324" t="s">
        <v>104</v>
      </c>
      <c r="I1324" s="19">
        <v>8</v>
      </c>
      <c r="J1324">
        <v>750</v>
      </c>
      <c r="K1324" s="2">
        <f t="shared" si="19"/>
        <v>166.66666666666666</v>
      </c>
      <c r="L1324" s="2"/>
      <c r="M1324" s="9"/>
      <c r="N1324" s="19">
        <v>17.649999999999999</v>
      </c>
      <c r="O1324" s="19"/>
      <c r="P1324" s="19"/>
      <c r="Q1324" s="2"/>
      <c r="R1324" s="2"/>
      <c r="S1324" s="2"/>
      <c r="T1324" s="2"/>
      <c r="U1324" s="2"/>
      <c r="V1324" s="2"/>
      <c r="W1324" s="2"/>
      <c r="X1324" s="9"/>
      <c r="Y1324" s="9"/>
      <c r="Z1324" s="9"/>
      <c r="AA1324" s="9"/>
      <c r="AB1324" s="9"/>
      <c r="AC1324" s="2"/>
      <c r="AD1324" s="9"/>
      <c r="AE1324" s="9"/>
      <c r="AF1324" s="2"/>
      <c r="AG1324" s="9"/>
      <c r="AH1324" s="9"/>
      <c r="AI1324" s="9"/>
      <c r="AJ1324" s="9"/>
      <c r="AK1324" s="9"/>
      <c r="AL1324" s="9"/>
      <c r="AM1324" s="15"/>
      <c r="AN1324" s="9"/>
      <c r="AO1324" s="9"/>
      <c r="AP1324" s="9"/>
      <c r="AQ1324" s="2"/>
      <c r="AR1324" s="2"/>
      <c r="AS1324" s="2"/>
      <c r="AT1324" s="2"/>
      <c r="AU1324" s="2"/>
      <c r="AV1324" s="2"/>
      <c r="AW1324" s="2"/>
      <c r="AX1324" s="9"/>
      <c r="AY1324" s="2"/>
      <c r="AZ1324" s="2"/>
      <c r="BA1324" s="2"/>
      <c r="BB1324" s="9"/>
      <c r="BC1324" s="19"/>
      <c r="BD1324" s="2"/>
      <c r="BE1324" s="2"/>
      <c r="BF1324" s="19"/>
      <c r="BG1324" s="19"/>
      <c r="BH1324" s="19"/>
      <c r="BI1324" s="19"/>
      <c r="BJ1324" s="19"/>
      <c r="BK1324" s="19"/>
      <c r="BL1324" s="19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9"/>
      <c r="BX1324" s="2"/>
      <c r="BY1324" s="2"/>
      <c r="BZ1324" s="9"/>
      <c r="CA1324" s="2"/>
      <c r="CB1324" s="2"/>
      <c r="CC1324" s="2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</row>
    <row r="1325" spans="1:152" hidden="1" x14ac:dyDescent="0.45">
      <c r="A1325" t="s">
        <v>151</v>
      </c>
      <c r="C1325" s="1">
        <v>40994</v>
      </c>
      <c r="D1325" s="2"/>
      <c r="E1325" s="1"/>
      <c r="G1325">
        <v>82</v>
      </c>
      <c r="H1325" t="s">
        <v>104</v>
      </c>
      <c r="I1325" s="19">
        <v>8</v>
      </c>
      <c r="J1325">
        <v>750</v>
      </c>
      <c r="K1325" s="2">
        <f t="shared" si="19"/>
        <v>166.66666666666666</v>
      </c>
      <c r="L1325" s="2"/>
      <c r="M1325" s="9"/>
      <c r="N1325" s="19">
        <v>19.899999999999999</v>
      </c>
      <c r="O1325" s="19"/>
      <c r="P1325" s="19"/>
      <c r="Q1325" s="2"/>
      <c r="R1325" s="2"/>
      <c r="S1325" s="2"/>
      <c r="T1325" s="2"/>
      <c r="U1325" s="2"/>
      <c r="V1325" s="2"/>
      <c r="W1325" s="2"/>
      <c r="X1325" s="9"/>
      <c r="Y1325" s="9"/>
      <c r="Z1325" s="9"/>
      <c r="AA1325" s="9"/>
      <c r="AB1325" s="9"/>
      <c r="AC1325" s="2"/>
      <c r="AD1325" s="9"/>
      <c r="AE1325" s="9"/>
      <c r="AF1325" s="2"/>
      <c r="AG1325" s="9"/>
      <c r="AH1325" s="9"/>
      <c r="AI1325" s="9"/>
      <c r="AJ1325" s="9"/>
      <c r="AK1325" s="9"/>
      <c r="AL1325" s="9"/>
      <c r="AM1325" s="15"/>
      <c r="AN1325" s="9"/>
      <c r="AO1325" s="9"/>
      <c r="AP1325" s="9"/>
      <c r="AQ1325" s="2"/>
      <c r="AR1325" s="2"/>
      <c r="AS1325" s="2"/>
      <c r="AT1325" s="2"/>
      <c r="AU1325" s="2"/>
      <c r="AV1325" s="2"/>
      <c r="AW1325" s="2"/>
      <c r="AX1325" s="9"/>
      <c r="AY1325" s="2"/>
      <c r="AZ1325" s="2"/>
      <c r="BA1325" s="2"/>
      <c r="BB1325" s="9"/>
      <c r="BC1325" s="19"/>
      <c r="BD1325" s="2"/>
      <c r="BE1325" s="2"/>
      <c r="BF1325" s="19"/>
      <c r="BG1325" s="19"/>
      <c r="BH1325" s="19"/>
      <c r="BI1325" s="19"/>
      <c r="BJ1325" s="19"/>
      <c r="BK1325" s="19"/>
      <c r="BL1325" s="19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9"/>
      <c r="BX1325" s="2"/>
      <c r="BY1325" s="2"/>
      <c r="BZ1325" s="9"/>
      <c r="CA1325" s="2"/>
      <c r="CB1325" s="2"/>
      <c r="CC1325" s="2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</row>
    <row r="1326" spans="1:152" hidden="1" x14ac:dyDescent="0.45">
      <c r="A1326" t="s">
        <v>151</v>
      </c>
      <c r="C1326" s="1">
        <v>40998</v>
      </c>
      <c r="D1326" s="2">
        <v>8</v>
      </c>
      <c r="E1326" t="s">
        <v>197</v>
      </c>
      <c r="F1326" t="s">
        <v>14</v>
      </c>
      <c r="G1326">
        <v>86</v>
      </c>
      <c r="H1326" t="s">
        <v>104</v>
      </c>
      <c r="I1326" s="19">
        <v>8</v>
      </c>
      <c r="J1326">
        <v>750</v>
      </c>
      <c r="K1326" s="2">
        <f t="shared" si="19"/>
        <v>166.66666666666666</v>
      </c>
      <c r="L1326" s="2"/>
      <c r="M1326" s="9"/>
      <c r="N1326" s="9"/>
      <c r="O1326" s="9"/>
      <c r="P1326" s="9"/>
      <c r="Q1326" s="2"/>
      <c r="R1326" s="2"/>
      <c r="S1326" s="2"/>
      <c r="T1326" s="2"/>
      <c r="U1326" s="2">
        <v>86</v>
      </c>
      <c r="V1326" s="2"/>
      <c r="W1326" s="2"/>
      <c r="X1326" s="9"/>
      <c r="Y1326" s="9"/>
      <c r="Z1326" s="9"/>
      <c r="AA1326" s="9"/>
      <c r="AB1326" s="9"/>
      <c r="AC1326" s="2"/>
      <c r="AD1326" s="9"/>
      <c r="AE1326" s="9"/>
      <c r="AF1326" s="2"/>
      <c r="AG1326" s="9"/>
      <c r="AH1326" s="9"/>
      <c r="AI1326" s="9"/>
      <c r="AJ1326" s="9"/>
      <c r="AK1326" s="9"/>
      <c r="AL1326" s="9"/>
      <c r="AM1326" s="15"/>
      <c r="AN1326" s="9"/>
      <c r="AO1326" s="9"/>
      <c r="AP1326" s="9"/>
      <c r="AQ1326" s="2"/>
      <c r="AR1326" s="2"/>
      <c r="AS1326" s="2"/>
      <c r="AT1326" s="2"/>
      <c r="AU1326" s="2"/>
      <c r="AV1326" s="2"/>
      <c r="AW1326" s="2"/>
      <c r="AX1326" s="9"/>
      <c r="AY1326" s="2"/>
      <c r="AZ1326" s="2"/>
      <c r="BA1326" s="2"/>
      <c r="BB1326" s="9"/>
      <c r="BC1326" s="19"/>
      <c r="BD1326" s="2"/>
      <c r="BE1326" s="2"/>
      <c r="BF1326" s="19"/>
      <c r="BG1326" s="19"/>
      <c r="BH1326" s="19"/>
      <c r="BI1326" s="19"/>
      <c r="BJ1326" s="19"/>
      <c r="BK1326" s="19"/>
      <c r="BL1326" s="19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9"/>
      <c r="BX1326" s="2"/>
      <c r="BY1326" s="2"/>
      <c r="BZ1326" s="9"/>
      <c r="CA1326" s="2"/>
      <c r="CB1326" s="2"/>
      <c r="CC1326" s="2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</row>
    <row r="1327" spans="1:152" hidden="1" x14ac:dyDescent="0.45">
      <c r="A1327" t="s">
        <v>151</v>
      </c>
      <c r="C1327" s="1">
        <v>41001</v>
      </c>
      <c r="D1327" s="2"/>
      <c r="E1327" s="1"/>
      <c r="G1327">
        <v>89</v>
      </c>
      <c r="H1327" t="s">
        <v>104</v>
      </c>
      <c r="I1327" s="19">
        <v>8</v>
      </c>
      <c r="J1327">
        <v>750</v>
      </c>
      <c r="K1327" s="2">
        <f t="shared" si="19"/>
        <v>166.66666666666666</v>
      </c>
      <c r="L1327" s="2"/>
      <c r="M1327" s="9"/>
      <c r="N1327" s="19">
        <v>20.7</v>
      </c>
      <c r="O1327" s="19"/>
      <c r="P1327" s="19"/>
      <c r="Q1327" s="2"/>
      <c r="R1327" s="2"/>
      <c r="S1327" s="2"/>
      <c r="T1327" s="2"/>
      <c r="U1327" s="2"/>
      <c r="V1327" s="2"/>
      <c r="W1327" s="2"/>
      <c r="X1327" s="9"/>
      <c r="Y1327" s="9"/>
      <c r="Z1327" s="9"/>
      <c r="AA1327" s="9"/>
      <c r="AB1327" s="9"/>
      <c r="AC1327" s="2"/>
      <c r="AD1327" s="9"/>
      <c r="AE1327" s="9"/>
      <c r="AF1327" s="2"/>
      <c r="AG1327" s="9"/>
      <c r="AH1327" s="9"/>
      <c r="AI1327" s="9"/>
      <c r="AJ1327" s="9"/>
      <c r="AK1327" s="9"/>
      <c r="AL1327" s="9"/>
      <c r="AM1327" s="15"/>
      <c r="AN1327" s="9"/>
      <c r="AO1327" s="9"/>
      <c r="AP1327" s="9"/>
      <c r="AQ1327" s="2"/>
      <c r="AR1327" s="2"/>
      <c r="AS1327" s="2"/>
      <c r="AT1327" s="2"/>
      <c r="AU1327" s="2"/>
      <c r="AV1327" s="2"/>
      <c r="AW1327" s="2"/>
      <c r="AX1327" s="9"/>
      <c r="AY1327" s="2"/>
      <c r="AZ1327" s="2"/>
      <c r="BA1327" s="2"/>
      <c r="BB1327" s="9"/>
      <c r="BC1327" s="19"/>
      <c r="BD1327" s="2"/>
      <c r="BE1327" s="2"/>
      <c r="BF1327" s="19"/>
      <c r="BG1327" s="19"/>
      <c r="BH1327" s="19"/>
      <c r="BI1327" s="19"/>
      <c r="BJ1327" s="19"/>
      <c r="BK1327" s="19"/>
      <c r="BL1327" s="19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9"/>
      <c r="BX1327" s="2"/>
      <c r="BY1327" s="2"/>
      <c r="BZ1327" s="9"/>
      <c r="CA1327" s="2"/>
      <c r="CB1327" s="2"/>
      <c r="CC1327" s="2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</row>
    <row r="1328" spans="1:152" hidden="1" x14ac:dyDescent="0.45">
      <c r="A1328" t="s">
        <v>151</v>
      </c>
      <c r="C1328" s="1">
        <v>41011</v>
      </c>
      <c r="D1328" s="2"/>
      <c r="E1328" s="1"/>
      <c r="G1328">
        <v>99</v>
      </c>
      <c r="H1328" t="s">
        <v>104</v>
      </c>
      <c r="I1328" s="19">
        <v>8</v>
      </c>
      <c r="J1328">
        <v>750</v>
      </c>
      <c r="K1328" s="2">
        <f t="shared" si="19"/>
        <v>166.66666666666666</v>
      </c>
      <c r="L1328" s="2"/>
      <c r="M1328" s="9"/>
      <c r="N1328" s="9"/>
      <c r="O1328" s="9"/>
      <c r="P1328" s="9"/>
      <c r="Q1328" s="2"/>
      <c r="R1328" s="2"/>
      <c r="S1328" s="2"/>
      <c r="T1328" s="2"/>
      <c r="U1328" s="2"/>
      <c r="V1328" s="2"/>
      <c r="W1328" s="2"/>
      <c r="X1328" s="9"/>
      <c r="Y1328" s="9"/>
      <c r="Z1328" s="9"/>
      <c r="AA1328" s="9"/>
      <c r="AB1328" s="9"/>
      <c r="AC1328" s="2">
        <v>498.82388380027589</v>
      </c>
      <c r="AD1328" s="9"/>
      <c r="AE1328" s="9"/>
      <c r="AF1328" s="2">
        <v>293.64545402332175</v>
      </c>
      <c r="AG1328" s="9">
        <v>4.5814640577027275</v>
      </c>
      <c r="AH1328" s="9"/>
      <c r="AI1328" s="9"/>
      <c r="AJ1328" s="9"/>
      <c r="AK1328" s="9"/>
      <c r="AL1328" s="9"/>
      <c r="AM1328" s="15">
        <f>AG1328/AF1328</f>
        <v>1.5602026167716054E-2</v>
      </c>
      <c r="AN1328" s="9"/>
      <c r="AO1328" s="9"/>
      <c r="AP1328" s="9"/>
      <c r="AQ1328" s="2">
        <v>5.3725229131605721</v>
      </c>
      <c r="AR1328" s="2"/>
      <c r="AS1328" s="2">
        <v>383.13128448995928</v>
      </c>
      <c r="AT1328" s="2"/>
      <c r="AU1328" s="2">
        <v>0</v>
      </c>
      <c r="AV1328" s="2">
        <v>0</v>
      </c>
      <c r="AW1328" s="2">
        <v>388.50380740311988</v>
      </c>
      <c r="AX1328" s="9"/>
      <c r="AY1328" s="2"/>
      <c r="AZ1328" s="2">
        <f>AC1328+AF1328+AW1328</f>
        <v>1180.9731452267176</v>
      </c>
      <c r="BA1328" s="2"/>
      <c r="BB1328" s="9">
        <f>AW1328/AZ1328</f>
        <v>0.32896921405315849</v>
      </c>
      <c r="BC1328" s="19"/>
      <c r="BD1328" s="2"/>
      <c r="BE1328" s="2"/>
      <c r="BF1328" s="19"/>
      <c r="BG1328" s="19"/>
      <c r="BH1328" s="19"/>
      <c r="BI1328" s="19"/>
      <c r="BJ1328" s="9">
        <f>AC1328/AZ1328</f>
        <v>0.42238376530104249</v>
      </c>
      <c r="BK1328" s="9">
        <f>AF1328/AZ1328</f>
        <v>0.24864702064579891</v>
      </c>
      <c r="BL1328" s="9">
        <f>AW1328/AZ1328</f>
        <v>0.32896921405315849</v>
      </c>
      <c r="BM1328" s="2">
        <v>216.03030558369869</v>
      </c>
      <c r="BN1328" s="2">
        <v>55.250361774765778</v>
      </c>
      <c r="BO1328" s="2">
        <v>160.7799438089329</v>
      </c>
      <c r="BP1328" s="2">
        <v>0</v>
      </c>
      <c r="BQ1328" s="2"/>
      <c r="BR1328" s="2"/>
      <c r="BS1328" s="2"/>
      <c r="BT1328" s="2"/>
      <c r="BU1328" s="2">
        <v>0</v>
      </c>
      <c r="BV1328" s="2"/>
      <c r="BW1328" s="9"/>
      <c r="BX1328" s="2"/>
      <c r="BY1328" s="2"/>
      <c r="BZ1328" s="9"/>
      <c r="CA1328" s="2"/>
      <c r="CB1328" s="2"/>
      <c r="CC1328" s="2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</row>
    <row r="1329" spans="1:152" hidden="1" x14ac:dyDescent="0.45">
      <c r="A1329" t="s">
        <v>151</v>
      </c>
      <c r="C1329" s="1">
        <v>41016</v>
      </c>
      <c r="D1329" s="2"/>
      <c r="E1329" s="1"/>
      <c r="G1329">
        <v>104</v>
      </c>
      <c r="H1329" t="s">
        <v>104</v>
      </c>
      <c r="I1329" s="19">
        <v>8</v>
      </c>
      <c r="J1329">
        <v>750</v>
      </c>
      <c r="K1329" s="2">
        <f t="shared" si="19"/>
        <v>166.66666666666666</v>
      </c>
      <c r="L1329" s="2"/>
      <c r="M1329" s="9"/>
      <c r="N1329" s="19">
        <v>21.7</v>
      </c>
      <c r="O1329" s="19"/>
      <c r="P1329" s="19"/>
      <c r="Q1329" s="2"/>
      <c r="R1329" s="2"/>
      <c r="S1329" s="2"/>
      <c r="T1329" s="2"/>
      <c r="U1329" s="2"/>
      <c r="V1329" s="2"/>
      <c r="W1329" s="2"/>
      <c r="X1329" s="9"/>
      <c r="Y1329" s="9"/>
      <c r="Z1329" s="9"/>
      <c r="AA1329" s="9"/>
      <c r="AB1329" s="9"/>
      <c r="AC1329" s="2"/>
      <c r="AD1329" s="9"/>
      <c r="AE1329" s="9"/>
      <c r="AF1329" s="2"/>
      <c r="AG1329" s="9"/>
      <c r="AH1329" s="9"/>
      <c r="AI1329" s="9"/>
      <c r="AJ1329" s="9"/>
      <c r="AK1329" s="9"/>
      <c r="AL1329" s="9"/>
      <c r="AM1329" s="15"/>
      <c r="AN1329" s="9"/>
      <c r="AO1329" s="9"/>
      <c r="AP1329" s="9"/>
      <c r="AQ1329" s="2"/>
      <c r="AR1329" s="2"/>
      <c r="AS1329" s="2"/>
      <c r="AT1329" s="2"/>
      <c r="AU1329" s="2"/>
      <c r="AV1329" s="2"/>
      <c r="AW1329" s="2"/>
      <c r="AX1329" s="9"/>
      <c r="AY1329" s="2"/>
      <c r="AZ1329" s="2"/>
      <c r="BA1329" s="2"/>
      <c r="BB1329" s="9"/>
      <c r="BC1329" s="19"/>
      <c r="BD1329" s="2"/>
      <c r="BE1329" s="2"/>
      <c r="BF1329" s="19"/>
      <c r="BG1329" s="19"/>
      <c r="BH1329" s="19"/>
      <c r="BI1329" s="19"/>
      <c r="BJ1329" s="19"/>
      <c r="BK1329" s="19"/>
      <c r="BL1329" s="19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9"/>
      <c r="BX1329" s="2"/>
      <c r="BY1329" s="2"/>
      <c r="BZ1329" s="9"/>
      <c r="CA1329" s="2"/>
      <c r="CB1329" s="2"/>
      <c r="CC1329" s="2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</row>
    <row r="1330" spans="1:152" hidden="1" x14ac:dyDescent="0.45">
      <c r="A1330" t="s">
        <v>151</v>
      </c>
      <c r="C1330" s="1">
        <v>41029</v>
      </c>
      <c r="D1330" s="2"/>
      <c r="E1330" s="1"/>
      <c r="G1330">
        <v>117</v>
      </c>
      <c r="H1330" t="s">
        <v>104</v>
      </c>
      <c r="I1330" s="19">
        <v>8</v>
      </c>
      <c r="J1330">
        <v>750</v>
      </c>
      <c r="K1330" s="2">
        <f t="shared" si="19"/>
        <v>166.66666666666666</v>
      </c>
      <c r="L1330" s="2"/>
      <c r="M1330" s="9"/>
      <c r="N1330" s="9"/>
      <c r="O1330" s="9"/>
      <c r="P1330" s="9"/>
      <c r="Q1330" s="2"/>
      <c r="R1330" s="2"/>
      <c r="S1330" s="2"/>
      <c r="T1330" s="2"/>
      <c r="U1330" s="2"/>
      <c r="V1330" s="2"/>
      <c r="W1330" s="2"/>
      <c r="X1330" s="9"/>
      <c r="Y1330" s="9"/>
      <c r="Z1330" s="9"/>
      <c r="AA1330" s="9"/>
      <c r="AB1330" s="9"/>
      <c r="AC1330" s="2">
        <v>463.51482706349935</v>
      </c>
      <c r="AD1330" s="9"/>
      <c r="AE1330" s="9"/>
      <c r="AF1330" s="2">
        <v>266.88819209876891</v>
      </c>
      <c r="AG1330" s="9">
        <v>3.8501553909125779</v>
      </c>
      <c r="AH1330" s="9"/>
      <c r="AI1330" s="9"/>
      <c r="AJ1330" s="9"/>
      <c r="AK1330" s="9"/>
      <c r="AL1330" s="9"/>
      <c r="AM1330" s="15">
        <f>AG1330/AF1330</f>
        <v>1.4426098661898567E-2</v>
      </c>
      <c r="AN1330" s="9"/>
      <c r="AO1330" s="9"/>
      <c r="AP1330" s="9"/>
      <c r="AQ1330" s="2">
        <v>1.8547367692377101</v>
      </c>
      <c r="AR1330" s="2"/>
      <c r="AS1330" s="2">
        <v>643.67408517623073</v>
      </c>
      <c r="AT1330" s="2"/>
      <c r="AU1330" s="2">
        <v>6.6279908181892981</v>
      </c>
      <c r="AV1330" s="2">
        <v>49.007919722795705</v>
      </c>
      <c r="AW1330" s="2">
        <v>701.16473248645343</v>
      </c>
      <c r="AX1330" s="9"/>
      <c r="AY1330" s="2"/>
      <c r="AZ1330" s="2">
        <f>AC1330+AF1330+AW1330</f>
        <v>1431.5677516487217</v>
      </c>
      <c r="BA1330" s="2"/>
      <c r="BB1330" s="9">
        <f>AW1330/AZ1330</f>
        <v>0.48978801854046328</v>
      </c>
      <c r="BC1330" s="19"/>
      <c r="BD1330" s="2"/>
      <c r="BE1330" s="2"/>
      <c r="BF1330" s="19"/>
      <c r="BG1330" s="19"/>
      <c r="BH1330" s="19"/>
      <c r="BI1330" s="19"/>
      <c r="BJ1330" s="9">
        <f>AC1330/AZ1330</f>
        <v>0.32378127163710846</v>
      </c>
      <c r="BK1330" s="9">
        <f>AF1330/AZ1330</f>
        <v>0.18643070982242829</v>
      </c>
      <c r="BL1330" s="9">
        <f>AW1330/AZ1330</f>
        <v>0.48978801854046328</v>
      </c>
      <c r="BM1330" s="2">
        <v>189.98370836847735</v>
      </c>
      <c r="BN1330" s="2">
        <v>9.7818624772505363</v>
      </c>
      <c r="BO1330" s="2">
        <v>165.32514506777204</v>
      </c>
      <c r="BP1330" s="2">
        <v>12.588773029423706</v>
      </c>
      <c r="BQ1330" s="2"/>
      <c r="BR1330" s="2"/>
      <c r="BS1330" s="2"/>
      <c r="BT1330" s="2"/>
      <c r="BU1330" s="2">
        <v>2.2879277940310376</v>
      </c>
      <c r="BV1330" s="2"/>
      <c r="BW1330" s="9"/>
      <c r="BX1330" s="2"/>
      <c r="BY1330" s="2"/>
      <c r="BZ1330" s="9"/>
      <c r="CA1330" s="2"/>
      <c r="CB1330" s="2"/>
      <c r="CC1330" s="2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</row>
    <row r="1331" spans="1:152" hidden="1" x14ac:dyDescent="0.45">
      <c r="A1331" t="s">
        <v>151</v>
      </c>
      <c r="C1331" s="1">
        <v>41043</v>
      </c>
      <c r="D1331" s="2"/>
      <c r="E1331" s="1"/>
      <c r="G1331">
        <v>131</v>
      </c>
      <c r="H1331" t="s">
        <v>104</v>
      </c>
      <c r="I1331" s="19">
        <v>8</v>
      </c>
      <c r="J1331">
        <v>750</v>
      </c>
      <c r="K1331" s="2">
        <f t="shared" si="19"/>
        <v>166.66666666666666</v>
      </c>
      <c r="L1331" s="2"/>
      <c r="M1331" s="9"/>
      <c r="N1331" s="9"/>
      <c r="O1331" s="9"/>
      <c r="P1331" s="9"/>
      <c r="Q1331" s="2"/>
      <c r="R1331" s="2"/>
      <c r="S1331" s="2"/>
      <c r="T1331" s="2"/>
      <c r="U1331" s="2"/>
      <c r="V1331" s="2"/>
      <c r="W1331" s="2"/>
      <c r="X1331" s="9"/>
      <c r="Y1331" s="9"/>
      <c r="Z1331" s="9"/>
      <c r="AA1331" s="9"/>
      <c r="AB1331" s="9"/>
      <c r="AC1331" s="2"/>
      <c r="AD1331" s="9"/>
      <c r="AE1331" s="9"/>
      <c r="AF1331" s="2"/>
      <c r="AG1331" s="9"/>
      <c r="AH1331" s="9"/>
      <c r="AI1331" s="9"/>
      <c r="AJ1331" s="9"/>
      <c r="AK1331" s="9"/>
      <c r="AL1331" s="9"/>
      <c r="AM1331" s="15"/>
      <c r="AN1331" s="9"/>
      <c r="AO1331" s="9"/>
      <c r="AP1331" s="9"/>
      <c r="AQ1331" s="2"/>
      <c r="AR1331" s="2"/>
      <c r="AS1331" s="2"/>
      <c r="AT1331" s="2"/>
      <c r="AU1331" s="2"/>
      <c r="AV1331" s="2"/>
      <c r="AW1331" s="2"/>
      <c r="AX1331" s="9"/>
      <c r="AY1331" s="2"/>
      <c r="AZ1331" s="2"/>
      <c r="BA1331" s="2"/>
      <c r="BB1331" s="9"/>
      <c r="BC1331" s="19"/>
      <c r="BD1331" s="2"/>
      <c r="BE1331" s="2"/>
      <c r="BF1331" s="19"/>
      <c r="BG1331" s="19"/>
      <c r="BH1331" s="19"/>
      <c r="BI1331" s="19"/>
      <c r="BJ1331" s="19"/>
      <c r="BK1331" s="19"/>
      <c r="BL1331" s="19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>
        <v>13.213885778275476</v>
      </c>
      <c r="BW1331" s="9">
        <v>4.7288135593220337</v>
      </c>
      <c r="BX1331" s="2"/>
      <c r="BY1331" s="2"/>
      <c r="BZ1331" s="9"/>
      <c r="CA1331" s="2"/>
      <c r="CB1331" s="2"/>
      <c r="CC1331" s="2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</row>
    <row r="1332" spans="1:152" hidden="1" x14ac:dyDescent="0.45">
      <c r="A1332" t="s">
        <v>151</v>
      </c>
      <c r="C1332" s="1">
        <v>41050</v>
      </c>
      <c r="D1332" s="2"/>
      <c r="E1332" s="1"/>
      <c r="G1332">
        <v>138</v>
      </c>
      <c r="H1332" t="s">
        <v>104</v>
      </c>
      <c r="I1332" s="19">
        <v>8</v>
      </c>
      <c r="J1332">
        <v>750</v>
      </c>
      <c r="K1332" s="2">
        <f t="shared" si="19"/>
        <v>166.66666666666666</v>
      </c>
      <c r="L1332" s="2"/>
      <c r="M1332" s="9"/>
      <c r="N1332" s="9"/>
      <c r="O1332" s="9"/>
      <c r="P1332" s="9"/>
      <c r="Q1332" s="2"/>
      <c r="R1332" s="2"/>
      <c r="S1332" s="2"/>
      <c r="T1332" s="2"/>
      <c r="U1332" s="2"/>
      <c r="V1332" s="2"/>
      <c r="W1332" s="2"/>
      <c r="X1332" s="9"/>
      <c r="Y1332" s="9"/>
      <c r="Z1332" s="9"/>
      <c r="AA1332" s="9"/>
      <c r="AB1332" s="9"/>
      <c r="AC1332" s="2"/>
      <c r="AD1332" s="9"/>
      <c r="AE1332" s="9"/>
      <c r="AF1332" s="2"/>
      <c r="AG1332" s="9"/>
      <c r="AH1332" s="9"/>
      <c r="AI1332" s="9"/>
      <c r="AJ1332" s="9"/>
      <c r="AK1332" s="9"/>
      <c r="AL1332" s="9"/>
      <c r="AM1332" s="15"/>
      <c r="AN1332" s="9"/>
      <c r="AO1332" s="9"/>
      <c r="AP1332" s="9"/>
      <c r="AQ1332" s="2"/>
      <c r="AR1332" s="2"/>
      <c r="AS1332" s="2"/>
      <c r="AT1332" s="2"/>
      <c r="AU1332" s="2"/>
      <c r="AV1332" s="2"/>
      <c r="AW1332" s="2"/>
      <c r="AX1332" s="9"/>
      <c r="AY1332" s="2"/>
      <c r="AZ1332" s="2"/>
      <c r="BA1332" s="2"/>
      <c r="BB1332" s="9"/>
      <c r="BC1332" s="19"/>
      <c r="BD1332" s="2"/>
      <c r="BE1332" s="2"/>
      <c r="BF1332" s="19"/>
      <c r="BG1332" s="19"/>
      <c r="BH1332" s="19"/>
      <c r="BI1332" s="19"/>
      <c r="BJ1332" s="19"/>
      <c r="BK1332" s="19"/>
      <c r="BL1332" s="19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>
        <v>19.932810750279955</v>
      </c>
      <c r="BW1332" s="9">
        <v>6.375</v>
      </c>
      <c r="BX1332" s="2"/>
      <c r="BY1332" s="2"/>
      <c r="BZ1332" s="9"/>
      <c r="CA1332" s="2"/>
      <c r="CB1332" s="2"/>
      <c r="CC1332" s="2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</row>
    <row r="1333" spans="1:152" hidden="1" x14ac:dyDescent="0.45">
      <c r="A1333" t="s">
        <v>151</v>
      </c>
      <c r="C1333" s="1">
        <v>41057</v>
      </c>
      <c r="D1333" s="2"/>
      <c r="E1333" s="1"/>
      <c r="G1333">
        <v>145</v>
      </c>
      <c r="H1333" t="s">
        <v>104</v>
      </c>
      <c r="I1333" s="19">
        <v>8</v>
      </c>
      <c r="J1333">
        <v>750</v>
      </c>
      <c r="K1333" s="2">
        <f t="shared" si="19"/>
        <v>166.66666666666666</v>
      </c>
      <c r="L1333" s="2"/>
      <c r="M1333" s="9"/>
      <c r="N1333" s="9"/>
      <c r="O1333" s="9"/>
      <c r="P1333" s="9"/>
      <c r="Q1333" s="2"/>
      <c r="R1333" s="2"/>
      <c r="S1333" s="2"/>
      <c r="T1333" s="2"/>
      <c r="U1333" s="2"/>
      <c r="V1333" s="2"/>
      <c r="W1333" s="2"/>
      <c r="X1333" s="9"/>
      <c r="Y1333" s="9"/>
      <c r="Z1333" s="9"/>
      <c r="AA1333" s="9"/>
      <c r="AB1333" s="9"/>
      <c r="AC1333" s="2"/>
      <c r="AD1333" s="9"/>
      <c r="AE1333" s="9"/>
      <c r="AF1333" s="2"/>
      <c r="AG1333" s="9"/>
      <c r="AH1333" s="9"/>
      <c r="AI1333" s="9"/>
      <c r="AJ1333" s="9"/>
      <c r="AK1333" s="9"/>
      <c r="AL1333" s="9"/>
      <c r="AM1333" s="15"/>
      <c r="AN1333" s="9"/>
      <c r="AO1333" s="9"/>
      <c r="AP1333" s="9"/>
      <c r="AQ1333" s="2"/>
      <c r="AR1333" s="2"/>
      <c r="AS1333" s="2"/>
      <c r="AT1333" s="2"/>
      <c r="AU1333" s="2"/>
      <c r="AV1333" s="2"/>
      <c r="AW1333" s="2"/>
      <c r="AX1333" s="9"/>
      <c r="AY1333" s="2"/>
      <c r="AZ1333" s="2"/>
      <c r="BA1333" s="2"/>
      <c r="BB1333" s="9"/>
      <c r="BC1333" s="19"/>
      <c r="BD1333" s="2"/>
      <c r="BE1333" s="2"/>
      <c r="BF1333" s="19"/>
      <c r="BG1333" s="19"/>
      <c r="BH1333" s="19"/>
      <c r="BI1333" s="19"/>
      <c r="BJ1333" s="19"/>
      <c r="BK1333" s="19"/>
      <c r="BL1333" s="19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>
        <v>31.131019036954086</v>
      </c>
      <c r="BW1333" s="9">
        <v>6.4249999999999998</v>
      </c>
      <c r="BX1333" s="2"/>
      <c r="BY1333" s="2"/>
      <c r="BZ1333" s="9"/>
      <c r="CA1333" s="2"/>
      <c r="CB1333" s="2"/>
      <c r="CC1333" s="2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</row>
    <row r="1334" spans="1:152" hidden="1" x14ac:dyDescent="0.45">
      <c r="A1334" t="s">
        <v>151</v>
      </c>
      <c r="C1334" s="1">
        <v>41064</v>
      </c>
      <c r="D1334" s="2"/>
      <c r="E1334" s="1"/>
      <c r="G1334">
        <v>152</v>
      </c>
      <c r="H1334" t="s">
        <v>104</v>
      </c>
      <c r="I1334" s="19">
        <v>8</v>
      </c>
      <c r="J1334">
        <v>750</v>
      </c>
      <c r="K1334" s="2">
        <f t="shared" si="19"/>
        <v>166.66666666666666</v>
      </c>
      <c r="L1334" s="2"/>
      <c r="M1334" s="9"/>
      <c r="N1334" s="9"/>
      <c r="O1334" s="9"/>
      <c r="P1334" s="9"/>
      <c r="Q1334" s="2"/>
      <c r="R1334" s="2"/>
      <c r="S1334" s="2"/>
      <c r="T1334" s="2"/>
      <c r="U1334" s="2"/>
      <c r="V1334" s="2"/>
      <c r="W1334" s="2"/>
      <c r="X1334" s="9"/>
      <c r="Y1334" s="9"/>
      <c r="Z1334" s="9"/>
      <c r="AA1334" s="9"/>
      <c r="AB1334" s="9"/>
      <c r="AC1334" s="2"/>
      <c r="AD1334" s="9"/>
      <c r="AE1334" s="9"/>
      <c r="AF1334" s="2"/>
      <c r="AG1334" s="9"/>
      <c r="AH1334" s="9"/>
      <c r="AI1334" s="9"/>
      <c r="AJ1334" s="9"/>
      <c r="AK1334" s="9"/>
      <c r="AL1334" s="9"/>
      <c r="AM1334" s="15"/>
      <c r="AN1334" s="9"/>
      <c r="AO1334" s="9"/>
      <c r="AP1334" s="9"/>
      <c r="AQ1334" s="2"/>
      <c r="AR1334" s="2"/>
      <c r="AS1334" s="2"/>
      <c r="AT1334" s="2"/>
      <c r="AU1334" s="2"/>
      <c r="AV1334" s="2"/>
      <c r="AW1334" s="2"/>
      <c r="AX1334" s="9"/>
      <c r="AY1334" s="2"/>
      <c r="AZ1334" s="2"/>
      <c r="BA1334" s="2"/>
      <c r="BB1334" s="9"/>
      <c r="BC1334" s="19"/>
      <c r="BD1334" s="2"/>
      <c r="BE1334" s="2"/>
      <c r="BF1334" s="19"/>
      <c r="BG1334" s="19"/>
      <c r="BH1334" s="19"/>
      <c r="BI1334" s="19"/>
      <c r="BJ1334" s="19"/>
      <c r="BK1334" s="19"/>
      <c r="BL1334" s="19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>
        <v>45.688689809630461</v>
      </c>
      <c r="BW1334" s="9">
        <v>6.226923076923077</v>
      </c>
      <c r="BX1334" s="2"/>
      <c r="BY1334" s="2"/>
      <c r="BZ1334" s="9"/>
      <c r="CA1334" s="2"/>
      <c r="CB1334" s="2"/>
      <c r="CC1334" s="2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</row>
    <row r="1335" spans="1:152" hidden="1" x14ac:dyDescent="0.45">
      <c r="A1335" t="s">
        <v>151</v>
      </c>
      <c r="C1335" s="1">
        <v>41066</v>
      </c>
      <c r="D1335" s="2"/>
      <c r="E1335" s="1"/>
      <c r="G1335">
        <v>154</v>
      </c>
      <c r="H1335" t="s">
        <v>104</v>
      </c>
      <c r="I1335" s="19">
        <v>8</v>
      </c>
      <c r="J1335">
        <v>750</v>
      </c>
      <c r="K1335" s="2">
        <f t="shared" si="19"/>
        <v>166.66666666666666</v>
      </c>
      <c r="L1335" s="2"/>
      <c r="M1335" s="9"/>
      <c r="N1335" s="9"/>
      <c r="O1335" s="9"/>
      <c r="P1335" s="9"/>
      <c r="Q1335" s="2"/>
      <c r="R1335" s="2"/>
      <c r="S1335" s="2"/>
      <c r="T1335" s="2"/>
      <c r="U1335" s="2"/>
      <c r="V1335" s="2"/>
      <c r="W1335" s="2"/>
      <c r="X1335" s="9"/>
      <c r="Y1335" s="9"/>
      <c r="Z1335" s="9"/>
      <c r="AA1335" s="9"/>
      <c r="AB1335" s="9"/>
      <c r="AC1335" s="2">
        <v>701.80058714761583</v>
      </c>
      <c r="AD1335" s="9"/>
      <c r="AE1335" s="9"/>
      <c r="AF1335" s="2">
        <v>235.34749577541737</v>
      </c>
      <c r="AG1335" s="9">
        <v>2.4684440682420541</v>
      </c>
      <c r="AH1335" s="9"/>
      <c r="AI1335" s="9"/>
      <c r="AJ1335" s="9"/>
      <c r="AK1335" s="9"/>
      <c r="AL1335" s="9"/>
      <c r="AM1335" s="15">
        <f>AG1335/AF1335</f>
        <v>1.0488507898115011E-2</v>
      </c>
      <c r="AN1335" s="9"/>
      <c r="AO1335" s="9"/>
      <c r="AP1335" s="9"/>
      <c r="AQ1335" s="2">
        <v>0</v>
      </c>
      <c r="AR1335" s="2"/>
      <c r="AS1335" s="2">
        <v>371.61691359624308</v>
      </c>
      <c r="AT1335" s="2"/>
      <c r="AU1335" s="2">
        <v>33.278201221631861</v>
      </c>
      <c r="AV1335" s="2">
        <v>810.95931797697006</v>
      </c>
      <c r="AW1335" s="2">
        <v>1215.854432794845</v>
      </c>
      <c r="AX1335" s="9"/>
      <c r="AY1335" s="2"/>
      <c r="AZ1335" s="2">
        <f>AC1335+AF1335+AW1335</f>
        <v>2153.0025157178779</v>
      </c>
      <c r="BA1335" s="2"/>
      <c r="BB1335" s="9">
        <f>AW1335/AZ1335</f>
        <v>0.56472504045794925</v>
      </c>
      <c r="BC1335" s="19"/>
      <c r="BD1335" s="2"/>
      <c r="BE1335" s="2"/>
      <c r="BF1335" s="19"/>
      <c r="BG1335" s="19"/>
      <c r="BH1335" s="19"/>
      <c r="BI1335" s="19"/>
      <c r="BJ1335" s="9">
        <f>AC1335/AZ1335</f>
        <v>0.32596366331398069</v>
      </c>
      <c r="BK1335" s="9">
        <f>AF1335/AZ1335</f>
        <v>0.10931129622807022</v>
      </c>
      <c r="BL1335" s="9">
        <f>AW1335/AZ1335</f>
        <v>0.56472504045794925</v>
      </c>
      <c r="BM1335" s="2">
        <v>188.50720336215699</v>
      </c>
      <c r="BN1335" s="2">
        <v>0</v>
      </c>
      <c r="BO1335" s="2">
        <v>75.505992212485239</v>
      </c>
      <c r="BP1335" s="2">
        <v>103.74209618178212</v>
      </c>
      <c r="BQ1335" s="2"/>
      <c r="BR1335" s="2"/>
      <c r="BS1335" s="2"/>
      <c r="BT1335" s="2"/>
      <c r="BU1335" s="2">
        <v>9.2591149678896265</v>
      </c>
      <c r="BV1335" s="2"/>
      <c r="BW1335" s="9"/>
      <c r="BX1335" s="2"/>
      <c r="BY1335" s="2"/>
      <c r="BZ1335" s="9"/>
      <c r="CA1335" s="2"/>
      <c r="CB1335" s="2"/>
      <c r="CC1335" s="2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</row>
    <row r="1336" spans="1:152" hidden="1" x14ac:dyDescent="0.45">
      <c r="A1336" t="s">
        <v>151</v>
      </c>
      <c r="C1336" s="1">
        <v>41067</v>
      </c>
      <c r="D1336" s="2">
        <v>9</v>
      </c>
      <c r="E1336" s="1" t="s">
        <v>196</v>
      </c>
      <c r="F1336" t="s">
        <v>15</v>
      </c>
      <c r="G1336">
        <v>155</v>
      </c>
      <c r="H1336" t="s">
        <v>104</v>
      </c>
      <c r="I1336" s="19">
        <v>8</v>
      </c>
      <c r="J1336">
        <v>750</v>
      </c>
      <c r="K1336" s="2">
        <f t="shared" si="19"/>
        <v>166.66666666666666</v>
      </c>
      <c r="L1336" s="2"/>
      <c r="M1336" s="9"/>
      <c r="N1336" s="9"/>
      <c r="O1336" s="9"/>
      <c r="P1336" s="9"/>
      <c r="Q1336" s="2"/>
      <c r="R1336" s="2"/>
      <c r="S1336" s="2"/>
      <c r="T1336" s="2"/>
      <c r="U1336" s="2"/>
      <c r="V1336" s="2">
        <v>155</v>
      </c>
      <c r="W1336" s="2"/>
      <c r="X1336" s="9"/>
      <c r="Y1336" s="9"/>
      <c r="Z1336" s="9"/>
      <c r="AA1336" s="9"/>
      <c r="AB1336" s="9"/>
      <c r="AC1336" s="2"/>
      <c r="AD1336" s="9"/>
      <c r="AE1336" s="9"/>
      <c r="AF1336" s="2"/>
      <c r="AG1336" s="9"/>
      <c r="AH1336" s="9"/>
      <c r="AI1336" s="9"/>
      <c r="AJ1336" s="9"/>
      <c r="AK1336" s="9"/>
      <c r="AL1336" s="9"/>
      <c r="AM1336" s="15"/>
      <c r="AN1336" s="9"/>
      <c r="AO1336" s="9"/>
      <c r="AP1336" s="9"/>
      <c r="AQ1336" s="2"/>
      <c r="AR1336" s="2"/>
      <c r="AS1336" s="2"/>
      <c r="AT1336" s="2"/>
      <c r="AU1336" s="2"/>
      <c r="AV1336" s="2"/>
      <c r="AW1336" s="2"/>
      <c r="AX1336" s="9"/>
      <c r="AY1336" s="2"/>
      <c r="AZ1336" s="2"/>
      <c r="BA1336" s="2"/>
      <c r="BB1336" s="9"/>
      <c r="BC1336" s="19"/>
      <c r="BD1336" s="2"/>
      <c r="BE1336" s="2"/>
      <c r="BF1336" s="19"/>
      <c r="BG1336" s="19"/>
      <c r="BH1336" s="19"/>
      <c r="BI1336" s="19"/>
      <c r="BJ1336" s="19"/>
      <c r="BK1336" s="19"/>
      <c r="BL1336" s="19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9"/>
      <c r="BX1336" s="2"/>
      <c r="BY1336" s="2"/>
      <c r="BZ1336" s="9"/>
      <c r="CA1336" s="2"/>
      <c r="CB1336" s="2"/>
      <c r="CC1336" s="2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</row>
    <row r="1337" spans="1:152" hidden="1" x14ac:dyDescent="0.45">
      <c r="A1337" t="s">
        <v>151</v>
      </c>
      <c r="C1337" s="1">
        <v>41072</v>
      </c>
      <c r="D1337" s="2"/>
      <c r="E1337" s="1"/>
      <c r="G1337">
        <v>160</v>
      </c>
      <c r="H1337" t="s">
        <v>104</v>
      </c>
      <c r="I1337" s="19">
        <v>8</v>
      </c>
      <c r="J1337">
        <v>750</v>
      </c>
      <c r="K1337" s="2">
        <f t="shared" si="19"/>
        <v>166.66666666666666</v>
      </c>
      <c r="L1337" s="2"/>
      <c r="M1337" s="9"/>
      <c r="N1337" s="9"/>
      <c r="O1337" s="9"/>
      <c r="P1337" s="9"/>
      <c r="Q1337" s="2"/>
      <c r="R1337" s="2"/>
      <c r="S1337" s="2"/>
      <c r="T1337" s="2"/>
      <c r="U1337" s="2"/>
      <c r="V1337" s="2"/>
      <c r="W1337" s="2"/>
      <c r="X1337" s="9"/>
      <c r="Y1337" s="9"/>
      <c r="Z1337" s="9"/>
      <c r="AA1337" s="9"/>
      <c r="AB1337" s="9"/>
      <c r="AC1337" s="2"/>
      <c r="AD1337" s="9"/>
      <c r="AE1337" s="9"/>
      <c r="AF1337" s="2"/>
      <c r="AG1337" s="9"/>
      <c r="AH1337" s="9"/>
      <c r="AI1337" s="9"/>
      <c r="AJ1337" s="9"/>
      <c r="AK1337" s="9"/>
      <c r="AL1337" s="9"/>
      <c r="AM1337" s="15"/>
      <c r="AN1337" s="9"/>
      <c r="AO1337" s="9"/>
      <c r="AP1337" s="9"/>
      <c r="AQ1337" s="2"/>
      <c r="AR1337" s="2"/>
      <c r="AS1337" s="2"/>
      <c r="AT1337" s="2"/>
      <c r="AU1337" s="2"/>
      <c r="AV1337" s="2"/>
      <c r="AW1337" s="2"/>
      <c r="AX1337" s="9"/>
      <c r="AY1337" s="2"/>
      <c r="AZ1337" s="2"/>
      <c r="BA1337" s="2"/>
      <c r="BB1337" s="9"/>
      <c r="BC1337" s="19"/>
      <c r="BD1337" s="2"/>
      <c r="BE1337" s="2"/>
      <c r="BF1337" s="19"/>
      <c r="BG1337" s="19"/>
      <c r="BH1337" s="19"/>
      <c r="BI1337" s="19"/>
      <c r="BJ1337" s="19"/>
      <c r="BK1337" s="19"/>
      <c r="BL1337" s="19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>
        <v>82.194848824188128</v>
      </c>
      <c r="BW1337" s="9">
        <v>5.4294478527607364</v>
      </c>
      <c r="BX1337" s="2"/>
      <c r="BY1337" s="2"/>
      <c r="BZ1337" s="9"/>
      <c r="CA1337" s="2"/>
      <c r="CB1337" s="2"/>
      <c r="CC1337" s="2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</row>
    <row r="1338" spans="1:152" hidden="1" x14ac:dyDescent="0.45">
      <c r="A1338" t="s">
        <v>151</v>
      </c>
      <c r="C1338" s="1">
        <v>41092</v>
      </c>
      <c r="D1338" s="2"/>
      <c r="E1338" s="1"/>
      <c r="G1338">
        <v>180</v>
      </c>
      <c r="H1338" t="s">
        <v>104</v>
      </c>
      <c r="I1338" s="19">
        <v>8</v>
      </c>
      <c r="J1338">
        <v>750</v>
      </c>
      <c r="K1338" s="2">
        <f t="shared" si="19"/>
        <v>166.66666666666666</v>
      </c>
      <c r="L1338" s="2"/>
      <c r="M1338" s="9"/>
      <c r="N1338" s="9"/>
      <c r="O1338" s="9"/>
      <c r="P1338" s="9"/>
      <c r="Q1338" s="2"/>
      <c r="R1338" s="2"/>
      <c r="S1338" s="2"/>
      <c r="T1338" s="2"/>
      <c r="U1338" s="2"/>
      <c r="V1338" s="2"/>
      <c r="W1338" s="2"/>
      <c r="X1338" s="9"/>
      <c r="Y1338" s="9"/>
      <c r="Z1338" s="9"/>
      <c r="AA1338" s="9"/>
      <c r="AB1338" s="9"/>
      <c r="AC1338" s="2"/>
      <c r="AD1338" s="9"/>
      <c r="AE1338" s="9"/>
      <c r="AF1338" s="2"/>
      <c r="AG1338" s="9"/>
      <c r="AH1338" s="9"/>
      <c r="AI1338" s="9"/>
      <c r="AJ1338" s="9"/>
      <c r="AK1338" s="9"/>
      <c r="AL1338" s="9"/>
      <c r="AM1338" s="15"/>
      <c r="AN1338" s="9"/>
      <c r="AO1338" s="9"/>
      <c r="AP1338" s="9"/>
      <c r="AQ1338" s="2"/>
      <c r="AR1338" s="2"/>
      <c r="AS1338" s="2"/>
      <c r="AT1338" s="2"/>
      <c r="AU1338" s="2"/>
      <c r="AV1338" s="2"/>
      <c r="AW1338" s="2"/>
      <c r="AX1338" s="9"/>
      <c r="AY1338" s="2"/>
      <c r="AZ1338" s="2"/>
      <c r="BA1338" s="2"/>
      <c r="BB1338" s="9"/>
      <c r="BC1338" s="19"/>
      <c r="BD1338" s="2"/>
      <c r="BE1338" s="2"/>
      <c r="BF1338" s="19"/>
      <c r="BG1338" s="19"/>
      <c r="BH1338" s="19"/>
      <c r="BI1338" s="19"/>
      <c r="BJ1338" s="19"/>
      <c r="BK1338" s="19"/>
      <c r="BL1338" s="19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>
        <v>100</v>
      </c>
      <c r="BW1338" s="9">
        <v>4.7295597484276728</v>
      </c>
      <c r="BX1338" s="2"/>
      <c r="BY1338" s="2"/>
      <c r="BZ1338" s="9"/>
      <c r="CA1338" s="2"/>
      <c r="CB1338" s="2"/>
      <c r="CC1338" s="2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</row>
    <row r="1339" spans="1:152" hidden="1" x14ac:dyDescent="0.45">
      <c r="A1339" t="s">
        <v>151</v>
      </c>
      <c r="C1339" s="1">
        <v>41096</v>
      </c>
      <c r="D1339" s="2">
        <v>10</v>
      </c>
      <c r="E1339" s="1" t="s">
        <v>97</v>
      </c>
      <c r="F1339" t="s">
        <v>16</v>
      </c>
      <c r="G1339">
        <v>184</v>
      </c>
      <c r="H1339" t="s">
        <v>104</v>
      </c>
      <c r="I1339" s="19">
        <v>8</v>
      </c>
      <c r="J1339">
        <v>750</v>
      </c>
      <c r="K1339" s="2">
        <f t="shared" si="19"/>
        <v>166.66666666666666</v>
      </c>
      <c r="L1339" s="2"/>
      <c r="M1339" s="9"/>
      <c r="N1339" s="9"/>
      <c r="O1339" s="9"/>
      <c r="P1339" s="9"/>
      <c r="Q1339" s="2"/>
      <c r="R1339" s="2"/>
      <c r="S1339" s="2"/>
      <c r="T1339" s="2"/>
      <c r="U1339" s="2"/>
      <c r="V1339" s="2"/>
      <c r="W1339" s="2"/>
      <c r="X1339" s="9"/>
      <c r="Y1339" s="9"/>
      <c r="Z1339" s="9"/>
      <c r="AA1339" s="9"/>
      <c r="AB1339" s="9"/>
      <c r="AC1339" s="2"/>
      <c r="AD1339" s="9"/>
      <c r="AE1339" s="9"/>
      <c r="AF1339" s="2"/>
      <c r="AG1339" s="9"/>
      <c r="AH1339" s="9"/>
      <c r="AI1339" s="9"/>
      <c r="AJ1339" s="9"/>
      <c r="AK1339" s="9"/>
      <c r="AL1339" s="9"/>
      <c r="AM1339" s="15"/>
      <c r="AN1339" s="9"/>
      <c r="AO1339" s="9"/>
      <c r="AP1339" s="9"/>
      <c r="AQ1339" s="2"/>
      <c r="AR1339" s="2"/>
      <c r="AS1339" s="2"/>
      <c r="AT1339" s="2"/>
      <c r="AU1339" s="2"/>
      <c r="AV1339" s="2">
        <v>424.18939499999999</v>
      </c>
      <c r="AW1339" s="2"/>
      <c r="AX1339" s="9"/>
      <c r="AY1339" s="2"/>
      <c r="AZ1339" s="2"/>
      <c r="BA1339" s="2"/>
      <c r="BB1339" s="9"/>
      <c r="BC1339" s="19">
        <v>36.35782246081429</v>
      </c>
      <c r="BD1339" s="2">
        <v>154.22602713170227</v>
      </c>
      <c r="BE1339" s="2"/>
      <c r="BF1339" s="19">
        <v>6.7940981115287347</v>
      </c>
      <c r="BG1339" s="19"/>
      <c r="BH1339" s="19"/>
      <c r="BI1339" s="19"/>
      <c r="BJ1339" s="19"/>
      <c r="BK1339" s="19"/>
      <c r="BL1339" s="19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9"/>
      <c r="BX1339" s="2"/>
      <c r="BY1339" s="2"/>
      <c r="BZ1339" s="9"/>
      <c r="CA1339" s="2"/>
      <c r="CB1339" s="2"/>
      <c r="CC1339" s="2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</row>
    <row r="1340" spans="1:152" hidden="1" x14ac:dyDescent="0.45">
      <c r="A1340" t="s">
        <v>137</v>
      </c>
      <c r="C1340" s="1">
        <v>40912</v>
      </c>
      <c r="D1340" s="2">
        <v>1</v>
      </c>
      <c r="E1340" s="1" t="s">
        <v>198</v>
      </c>
      <c r="F1340" t="s">
        <v>10</v>
      </c>
      <c r="G1340">
        <v>0</v>
      </c>
      <c r="H1340" t="s">
        <v>105</v>
      </c>
      <c r="I1340" s="19">
        <v>8</v>
      </c>
      <c r="J1340">
        <v>750</v>
      </c>
      <c r="K1340" s="2">
        <f t="shared" si="19"/>
        <v>166.66666666666666</v>
      </c>
      <c r="L1340" s="2"/>
      <c r="M1340" s="9"/>
      <c r="N1340" s="9"/>
      <c r="O1340" s="9"/>
      <c r="P1340" s="9"/>
      <c r="Q1340" s="2"/>
      <c r="R1340" s="2"/>
      <c r="S1340" s="2"/>
      <c r="T1340" s="2"/>
      <c r="U1340" s="2"/>
      <c r="V1340" s="2"/>
      <c r="W1340" s="2"/>
      <c r="X1340" s="9"/>
      <c r="Y1340" s="9"/>
      <c r="Z1340" s="9"/>
      <c r="AA1340" s="9"/>
      <c r="AB1340" s="9"/>
      <c r="AC1340" s="2"/>
      <c r="AD1340" s="9"/>
      <c r="AE1340" s="9"/>
      <c r="AF1340" s="2"/>
      <c r="AG1340" s="9"/>
      <c r="AH1340" s="9"/>
      <c r="AI1340" s="9"/>
      <c r="AJ1340" s="9"/>
      <c r="AK1340" s="9"/>
      <c r="AL1340" s="9"/>
      <c r="AM1340" s="15"/>
      <c r="AN1340" s="9"/>
      <c r="AO1340" s="9"/>
      <c r="AP1340" s="9"/>
      <c r="AQ1340" s="2">
        <v>0</v>
      </c>
      <c r="AR1340" s="2"/>
      <c r="AS1340" s="2">
        <v>0</v>
      </c>
      <c r="AT1340" s="2"/>
      <c r="AU1340" s="2">
        <v>0</v>
      </c>
      <c r="AV1340" s="2">
        <v>0</v>
      </c>
      <c r="AW1340" s="2"/>
      <c r="AX1340" s="9"/>
      <c r="AY1340" s="2"/>
      <c r="AZ1340" s="2"/>
      <c r="BA1340" s="2"/>
      <c r="BB1340" s="9"/>
      <c r="BC1340" s="19"/>
      <c r="BD1340" s="2"/>
      <c r="BE1340" s="2"/>
      <c r="BF1340" s="19"/>
      <c r="BG1340" s="19"/>
      <c r="BH1340" s="19"/>
      <c r="BI1340" s="19"/>
      <c r="BJ1340" s="19"/>
      <c r="BK1340" s="19"/>
      <c r="BL1340" s="19"/>
      <c r="BM1340" s="2">
        <v>0</v>
      </c>
      <c r="BN1340" s="2">
        <v>0</v>
      </c>
      <c r="BO1340" s="2">
        <v>0</v>
      </c>
      <c r="BP1340" s="2">
        <v>0</v>
      </c>
      <c r="BQ1340" s="2"/>
      <c r="BR1340" s="2"/>
      <c r="BS1340" s="2"/>
      <c r="BT1340" s="2"/>
      <c r="BU1340" s="2">
        <v>0</v>
      </c>
      <c r="BV1340" s="2"/>
      <c r="BW1340" s="9"/>
      <c r="BX1340" s="2"/>
      <c r="BY1340" s="2"/>
      <c r="BZ1340" s="9"/>
      <c r="CA1340" s="2"/>
      <c r="CB1340" s="2"/>
      <c r="CC1340" s="2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</row>
    <row r="1341" spans="1:152" hidden="1" x14ac:dyDescent="0.45">
      <c r="A1341" t="s">
        <v>137</v>
      </c>
      <c r="C1341" s="1">
        <v>40945</v>
      </c>
      <c r="D1341" s="2"/>
      <c r="E1341" s="1"/>
      <c r="G1341">
        <v>33</v>
      </c>
      <c r="H1341" t="s">
        <v>105</v>
      </c>
      <c r="I1341" s="19">
        <v>8</v>
      </c>
      <c r="J1341">
        <v>750</v>
      </c>
      <c r="K1341" s="2">
        <f t="shared" si="19"/>
        <v>166.66666666666666</v>
      </c>
      <c r="L1341" s="2"/>
      <c r="M1341" s="9"/>
      <c r="N1341" s="9"/>
      <c r="O1341" s="9"/>
      <c r="P1341" s="9"/>
      <c r="Q1341" s="2"/>
      <c r="R1341" s="2"/>
      <c r="S1341" s="2"/>
      <c r="T1341" s="2"/>
      <c r="U1341" s="2"/>
      <c r="V1341" s="2"/>
      <c r="W1341" s="2"/>
      <c r="X1341" s="9"/>
      <c r="Y1341" s="9"/>
      <c r="Z1341" s="9"/>
      <c r="AA1341" s="9"/>
      <c r="AB1341" s="9"/>
      <c r="AC1341" s="2">
        <v>35.032894736842103</v>
      </c>
      <c r="AD1341" s="9"/>
      <c r="AE1341" s="9"/>
      <c r="AF1341" s="2">
        <v>41.875</v>
      </c>
      <c r="AG1341" s="9">
        <v>0.39594736842105266</v>
      </c>
      <c r="AH1341" s="9"/>
      <c r="AI1341" s="9"/>
      <c r="AJ1341" s="9"/>
      <c r="AK1341" s="9"/>
      <c r="AL1341" s="9"/>
      <c r="AM1341" s="15">
        <f>AG1341/AF1341</f>
        <v>9.4554595443833468E-3</v>
      </c>
      <c r="AN1341" s="9"/>
      <c r="AO1341" s="9"/>
      <c r="AP1341" s="9"/>
      <c r="AQ1341" s="2">
        <v>0</v>
      </c>
      <c r="AR1341" s="2"/>
      <c r="AS1341" s="2">
        <v>0</v>
      </c>
      <c r="AT1341" s="2"/>
      <c r="AU1341" s="2">
        <v>0</v>
      </c>
      <c r="AV1341" s="2">
        <v>0</v>
      </c>
      <c r="AW1341" s="2">
        <v>0</v>
      </c>
      <c r="AX1341" s="9"/>
      <c r="AY1341" s="2"/>
      <c r="AZ1341" s="2">
        <f>AC1341+AF1341+AW1341</f>
        <v>76.90789473684211</v>
      </c>
      <c r="BA1341" s="2"/>
      <c r="BB1341" s="9">
        <f>AW1341/AZ1341</f>
        <v>0</v>
      </c>
      <c r="BC1341" s="19"/>
      <c r="BD1341" s="2"/>
      <c r="BE1341" s="2"/>
      <c r="BF1341" s="19"/>
      <c r="BG1341" s="19"/>
      <c r="BH1341" s="19"/>
      <c r="BI1341" s="19"/>
      <c r="BJ1341" s="9">
        <f>AC1341/AZ1341</f>
        <v>0.45551753635585968</v>
      </c>
      <c r="BK1341" s="9">
        <f>AF1341/AZ1341</f>
        <v>0.54448246364414021</v>
      </c>
      <c r="BL1341" s="9">
        <f>AW1341/AZ1341</f>
        <v>0</v>
      </c>
      <c r="BM1341" s="2">
        <v>0</v>
      </c>
      <c r="BN1341" s="2">
        <v>0</v>
      </c>
      <c r="BO1341" s="2">
        <v>0</v>
      </c>
      <c r="BP1341" s="2">
        <v>0</v>
      </c>
      <c r="BQ1341" s="2"/>
      <c r="BR1341" s="2"/>
      <c r="BS1341" s="2"/>
      <c r="BT1341" s="2"/>
      <c r="BU1341" s="2">
        <v>0</v>
      </c>
      <c r="BV1341" s="2"/>
      <c r="BW1341" s="9"/>
      <c r="BX1341" s="2"/>
      <c r="BY1341" s="2"/>
      <c r="BZ1341" s="9"/>
      <c r="CA1341" s="2"/>
      <c r="CB1341" s="2"/>
      <c r="CC1341" s="2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</row>
    <row r="1342" spans="1:152" hidden="1" x14ac:dyDescent="0.45">
      <c r="A1342" t="s">
        <v>137</v>
      </c>
      <c r="C1342" s="1">
        <v>40947</v>
      </c>
      <c r="D1342" s="2">
        <v>4</v>
      </c>
      <c r="E1342" t="s">
        <v>199</v>
      </c>
      <c r="F1342" t="s">
        <v>12</v>
      </c>
      <c r="G1342">
        <v>35</v>
      </c>
      <c r="H1342" t="s">
        <v>105</v>
      </c>
      <c r="I1342" s="19">
        <v>8</v>
      </c>
      <c r="J1342">
        <v>750</v>
      </c>
      <c r="K1342" s="2">
        <f t="shared" si="19"/>
        <v>166.66666666666666</v>
      </c>
      <c r="L1342" s="2"/>
      <c r="M1342" s="9"/>
      <c r="N1342" s="9"/>
      <c r="O1342" s="9"/>
      <c r="P1342" s="9"/>
      <c r="Q1342" s="2"/>
      <c r="R1342" s="2">
        <v>35</v>
      </c>
      <c r="S1342" s="2"/>
      <c r="T1342" s="2"/>
      <c r="U1342" s="2"/>
      <c r="V1342" s="2"/>
      <c r="W1342" s="2"/>
      <c r="X1342" s="9"/>
      <c r="Y1342" s="9"/>
      <c r="Z1342" s="9"/>
      <c r="AA1342" s="9"/>
      <c r="AB1342" s="9"/>
      <c r="AC1342" s="2"/>
      <c r="AD1342" s="9"/>
      <c r="AE1342" s="9"/>
      <c r="AF1342" s="2"/>
      <c r="AG1342" s="9"/>
      <c r="AH1342" s="9"/>
      <c r="AI1342" s="9"/>
      <c r="AJ1342" s="9"/>
      <c r="AK1342" s="9"/>
      <c r="AL1342" s="9"/>
      <c r="AM1342" s="15"/>
      <c r="AN1342" s="9"/>
      <c r="AO1342" s="9"/>
      <c r="AP1342" s="9"/>
      <c r="AQ1342" s="2"/>
      <c r="AR1342" s="2"/>
      <c r="AS1342" s="2"/>
      <c r="AT1342" s="2"/>
      <c r="AU1342" s="2"/>
      <c r="AV1342" s="2"/>
      <c r="AW1342" s="2"/>
      <c r="AX1342" s="9"/>
      <c r="AY1342" s="2"/>
      <c r="AZ1342" s="2"/>
      <c r="BA1342" s="2"/>
      <c r="BB1342" s="9"/>
      <c r="BC1342" s="19"/>
      <c r="BD1342" s="2"/>
      <c r="BE1342" s="2"/>
      <c r="BF1342" s="19"/>
      <c r="BG1342" s="19"/>
      <c r="BH1342" s="19"/>
      <c r="BI1342" s="19"/>
      <c r="BJ1342" s="19"/>
      <c r="BK1342" s="19"/>
      <c r="BL1342" s="19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9"/>
      <c r="BX1342" s="2"/>
      <c r="BY1342" s="2"/>
      <c r="BZ1342" s="9"/>
      <c r="CA1342" s="2"/>
      <c r="CB1342" s="2"/>
      <c r="CC1342" s="2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</row>
    <row r="1343" spans="1:152" hidden="1" x14ac:dyDescent="0.45">
      <c r="A1343" t="s">
        <v>137</v>
      </c>
      <c r="C1343" s="1">
        <v>40956</v>
      </c>
      <c r="D1343" s="2"/>
      <c r="E1343" s="1"/>
      <c r="G1343">
        <v>44</v>
      </c>
      <c r="H1343" t="s">
        <v>105</v>
      </c>
      <c r="I1343" s="19">
        <v>8</v>
      </c>
      <c r="J1343">
        <v>750</v>
      </c>
      <c r="K1343" s="2">
        <f t="shared" si="19"/>
        <v>166.66666666666666</v>
      </c>
      <c r="L1343" s="2"/>
      <c r="M1343" s="9"/>
      <c r="N1343" s="9"/>
      <c r="O1343" s="9"/>
      <c r="P1343" s="9"/>
      <c r="Q1343" s="2"/>
      <c r="R1343" s="2"/>
      <c r="S1343" s="2"/>
      <c r="T1343" s="2"/>
      <c r="U1343" s="2"/>
      <c r="V1343" s="2"/>
      <c r="W1343" s="2"/>
      <c r="X1343" s="9"/>
      <c r="Y1343" s="9"/>
      <c r="Z1343" s="9"/>
      <c r="AA1343" s="9"/>
      <c r="AB1343" s="9"/>
      <c r="AC1343" s="2">
        <v>56.90148093961286</v>
      </c>
      <c r="AD1343" s="9"/>
      <c r="AE1343" s="9"/>
      <c r="AF1343" s="2">
        <v>65.792306591881896</v>
      </c>
      <c r="AG1343" s="9">
        <v>0.88794996270813054</v>
      </c>
      <c r="AH1343" s="9"/>
      <c r="AI1343" s="9"/>
      <c r="AJ1343" s="9"/>
      <c r="AK1343" s="9"/>
      <c r="AL1343" s="9"/>
      <c r="AM1343" s="15">
        <f>AG1343/AF1343</f>
        <v>1.3496258281628547E-2</v>
      </c>
      <c r="AN1343" s="9"/>
      <c r="AO1343" s="9"/>
      <c r="AP1343" s="9"/>
      <c r="AQ1343" s="2">
        <v>6.1787597814408537</v>
      </c>
      <c r="AR1343" s="2"/>
      <c r="AS1343" s="2">
        <v>0</v>
      </c>
      <c r="AT1343" s="2"/>
      <c r="AU1343" s="2">
        <v>0</v>
      </c>
      <c r="AV1343" s="2">
        <v>0</v>
      </c>
      <c r="AW1343" s="2">
        <v>6.1787597814408537</v>
      </c>
      <c r="AX1343" s="9"/>
      <c r="AY1343" s="2"/>
      <c r="AZ1343" s="2">
        <f>AC1343+AF1343+AW1343</f>
        <v>128.87254731293561</v>
      </c>
      <c r="BA1343" s="2"/>
      <c r="BB1343" s="9">
        <f>AW1343/AZ1343</f>
        <v>4.7944732297695955E-2</v>
      </c>
      <c r="BC1343" s="19"/>
      <c r="BD1343" s="2"/>
      <c r="BE1343" s="2"/>
      <c r="BF1343" s="19"/>
      <c r="BG1343" s="19"/>
      <c r="BH1343" s="19"/>
      <c r="BI1343" s="19"/>
      <c r="BJ1343" s="9">
        <f>AC1343/AZ1343</f>
        <v>0.44153298841406047</v>
      </c>
      <c r="BK1343" s="9">
        <f>AF1343/AZ1343</f>
        <v>0.51052227928824356</v>
      </c>
      <c r="BL1343" s="9">
        <f>AW1343/AZ1343</f>
        <v>4.7944732297695955E-2</v>
      </c>
      <c r="BM1343" s="2">
        <v>75.874479795269181</v>
      </c>
      <c r="BN1343" s="2">
        <v>75.874479795269181</v>
      </c>
      <c r="BO1343" s="2">
        <v>0</v>
      </c>
      <c r="BP1343" s="2">
        <v>0</v>
      </c>
      <c r="BQ1343" s="2"/>
      <c r="BR1343" s="2"/>
      <c r="BS1343" s="2"/>
      <c r="BT1343" s="2"/>
      <c r="BU1343" s="2">
        <v>0</v>
      </c>
      <c r="BV1343" s="2"/>
      <c r="BW1343" s="9"/>
      <c r="BX1343" s="2"/>
      <c r="BY1343" s="2"/>
      <c r="BZ1343" s="9"/>
      <c r="CA1343" s="2"/>
      <c r="CB1343" s="2"/>
      <c r="CC1343" s="2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</row>
    <row r="1344" spans="1:152" hidden="1" x14ac:dyDescent="0.45">
      <c r="A1344" t="s">
        <v>137</v>
      </c>
      <c r="C1344" s="1">
        <v>40960</v>
      </c>
      <c r="D1344" s="2"/>
      <c r="E1344" s="1"/>
      <c r="G1344">
        <v>48</v>
      </c>
      <c r="H1344" t="s">
        <v>105</v>
      </c>
      <c r="I1344" s="19">
        <v>8</v>
      </c>
      <c r="J1344">
        <v>750</v>
      </c>
      <c r="K1344" s="2">
        <f t="shared" si="19"/>
        <v>166.66666666666666</v>
      </c>
      <c r="L1344" s="2"/>
      <c r="M1344" s="9"/>
      <c r="N1344" s="19">
        <v>10.9</v>
      </c>
      <c r="O1344" s="19"/>
      <c r="P1344" s="19"/>
      <c r="Q1344" s="2"/>
      <c r="R1344" s="2"/>
      <c r="S1344" s="2"/>
      <c r="T1344" s="2"/>
      <c r="U1344" s="2"/>
      <c r="V1344" s="2"/>
      <c r="W1344" s="2"/>
      <c r="X1344" s="9"/>
      <c r="Y1344" s="9"/>
      <c r="Z1344" s="9"/>
      <c r="AA1344" s="9"/>
      <c r="AB1344" s="9"/>
      <c r="AC1344" s="2"/>
      <c r="AD1344" s="9"/>
      <c r="AE1344" s="9"/>
      <c r="AF1344" s="2"/>
      <c r="AG1344" s="9"/>
      <c r="AH1344" s="9"/>
      <c r="AI1344" s="9"/>
      <c r="AJ1344" s="9"/>
      <c r="AK1344" s="9"/>
      <c r="AL1344" s="9"/>
      <c r="AM1344" s="15"/>
      <c r="AN1344" s="9"/>
      <c r="AO1344" s="9"/>
      <c r="AP1344" s="9"/>
      <c r="AQ1344" s="2"/>
      <c r="AR1344" s="2"/>
      <c r="AS1344" s="2"/>
      <c r="AT1344" s="2"/>
      <c r="AU1344" s="2"/>
      <c r="AV1344" s="2"/>
      <c r="AW1344" s="2"/>
      <c r="AX1344" s="9"/>
      <c r="AY1344" s="2"/>
      <c r="AZ1344" s="2"/>
      <c r="BA1344" s="2"/>
      <c r="BB1344" s="9"/>
      <c r="BC1344" s="19"/>
      <c r="BD1344" s="2"/>
      <c r="BE1344" s="2"/>
      <c r="BF1344" s="19"/>
      <c r="BG1344" s="19"/>
      <c r="BH1344" s="19"/>
      <c r="BI1344" s="19"/>
      <c r="BJ1344" s="19"/>
      <c r="BK1344" s="19"/>
      <c r="BL1344" s="19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9"/>
      <c r="BX1344" s="2"/>
      <c r="BY1344" s="2"/>
      <c r="BZ1344" s="9"/>
      <c r="CA1344" s="2"/>
      <c r="CB1344" s="2"/>
      <c r="CC1344" s="2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</row>
    <row r="1345" spans="1:152" hidden="1" x14ac:dyDescent="0.45">
      <c r="A1345" t="s">
        <v>137</v>
      </c>
      <c r="C1345" s="1">
        <v>40963</v>
      </c>
      <c r="D1345" s="2">
        <v>5</v>
      </c>
      <c r="E1345" t="s">
        <v>195</v>
      </c>
      <c r="F1345" t="s">
        <v>13</v>
      </c>
      <c r="G1345">
        <v>51</v>
      </c>
      <c r="H1345" t="s">
        <v>105</v>
      </c>
      <c r="I1345" s="19">
        <v>8</v>
      </c>
      <c r="J1345">
        <v>750</v>
      </c>
      <c r="K1345" s="2">
        <f t="shared" si="19"/>
        <v>166.66666666666666</v>
      </c>
      <c r="L1345" s="2"/>
      <c r="M1345" s="9"/>
      <c r="N1345" s="9"/>
      <c r="O1345" s="9"/>
      <c r="P1345" s="9"/>
      <c r="Q1345" s="2"/>
      <c r="R1345" s="2"/>
      <c r="S1345" s="2">
        <v>51</v>
      </c>
      <c r="T1345" s="2"/>
      <c r="U1345" s="2"/>
      <c r="V1345" s="2"/>
      <c r="W1345" s="2"/>
      <c r="X1345" s="9"/>
      <c r="Y1345" s="9"/>
      <c r="Z1345" s="9"/>
      <c r="AA1345" s="9"/>
      <c r="AB1345" s="9"/>
      <c r="AC1345" s="2">
        <v>131.81901511212862</v>
      </c>
      <c r="AD1345" s="9"/>
      <c r="AE1345" s="9"/>
      <c r="AF1345" s="2">
        <v>120.77897408961095</v>
      </c>
      <c r="AG1345" s="9">
        <v>2.406013981036049</v>
      </c>
      <c r="AH1345" s="9"/>
      <c r="AI1345" s="9"/>
      <c r="AJ1345" s="9"/>
      <c r="AK1345" s="9"/>
      <c r="AL1345" s="9"/>
      <c r="AM1345" s="15">
        <f>AG1345/AF1345</f>
        <v>1.9920801606171344E-2</v>
      </c>
      <c r="AN1345" s="9"/>
      <c r="AO1345" s="9"/>
      <c r="AP1345" s="9"/>
      <c r="AQ1345" s="2">
        <v>18.907298368901802</v>
      </c>
      <c r="AR1345" s="2"/>
      <c r="AS1345" s="2">
        <v>0</v>
      </c>
      <c r="AT1345" s="2"/>
      <c r="AU1345" s="2">
        <v>0</v>
      </c>
      <c r="AV1345" s="2">
        <v>0</v>
      </c>
      <c r="AW1345" s="2">
        <v>18.907298368901802</v>
      </c>
      <c r="AX1345" s="9"/>
      <c r="AY1345" s="2"/>
      <c r="AZ1345" s="2">
        <f>AC1345+AF1345+AW1345</f>
        <v>271.50528757064137</v>
      </c>
      <c r="BA1345" s="2"/>
      <c r="BB1345" s="9">
        <f>AW1345/AZ1345</f>
        <v>6.9638785078844634E-2</v>
      </c>
      <c r="BC1345" s="19"/>
      <c r="BD1345" s="2"/>
      <c r="BE1345" s="2"/>
      <c r="BF1345" s="19"/>
      <c r="BG1345" s="19"/>
      <c r="BH1345" s="19"/>
      <c r="BI1345" s="19"/>
      <c r="BJ1345" s="9">
        <f>AC1345/AZ1345</f>
        <v>0.48551177876354029</v>
      </c>
      <c r="BK1345" s="9">
        <f>AF1345/AZ1345</f>
        <v>0.44484943615761507</v>
      </c>
      <c r="BL1345" s="9">
        <f>AW1345/AZ1345</f>
        <v>6.9638785078844634E-2</v>
      </c>
      <c r="BM1345" s="2">
        <v>156.00109525179738</v>
      </c>
      <c r="BN1345" s="2">
        <v>156.00109525179738</v>
      </c>
      <c r="BO1345" s="2">
        <v>0</v>
      </c>
      <c r="BP1345" s="2">
        <v>0</v>
      </c>
      <c r="BQ1345" s="2"/>
      <c r="BR1345" s="2"/>
      <c r="BS1345" s="2"/>
      <c r="BT1345" s="2"/>
      <c r="BU1345" s="2">
        <v>0</v>
      </c>
      <c r="BV1345" s="2"/>
      <c r="BW1345" s="9"/>
      <c r="BX1345" s="2"/>
      <c r="BY1345" s="2"/>
      <c r="BZ1345" s="9"/>
      <c r="CA1345" s="2"/>
      <c r="CB1345" s="2"/>
      <c r="CC1345" s="2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</row>
    <row r="1346" spans="1:152" hidden="1" x14ac:dyDescent="0.45">
      <c r="A1346" t="s">
        <v>137</v>
      </c>
      <c r="C1346" s="1">
        <v>40970</v>
      </c>
      <c r="D1346" s="2"/>
      <c r="E1346" s="1"/>
      <c r="G1346">
        <v>58</v>
      </c>
      <c r="H1346" t="s">
        <v>105</v>
      </c>
      <c r="I1346" s="19">
        <v>8</v>
      </c>
      <c r="J1346">
        <v>750</v>
      </c>
      <c r="K1346" s="2">
        <f t="shared" si="19"/>
        <v>166.66666666666666</v>
      </c>
      <c r="L1346" s="2"/>
      <c r="M1346" s="9"/>
      <c r="N1346" s="19">
        <v>14</v>
      </c>
      <c r="O1346" s="19"/>
      <c r="P1346" s="19"/>
      <c r="Q1346" s="2"/>
      <c r="R1346" s="2"/>
      <c r="S1346" s="2"/>
      <c r="T1346" s="2"/>
      <c r="U1346" s="2"/>
      <c r="V1346" s="2"/>
      <c r="W1346" s="2"/>
      <c r="X1346" s="9"/>
      <c r="Y1346" s="9"/>
      <c r="Z1346" s="9"/>
      <c r="AA1346" s="9"/>
      <c r="AB1346" s="9"/>
      <c r="AC1346" s="2"/>
      <c r="AD1346" s="9"/>
      <c r="AE1346" s="9"/>
      <c r="AF1346" s="2"/>
      <c r="AG1346" s="9"/>
      <c r="AH1346" s="9"/>
      <c r="AI1346" s="9"/>
      <c r="AJ1346" s="9"/>
      <c r="AK1346" s="9"/>
      <c r="AL1346" s="9"/>
      <c r="AM1346" s="15"/>
      <c r="AN1346" s="9"/>
      <c r="AO1346" s="9"/>
      <c r="AP1346" s="9"/>
      <c r="AQ1346" s="2"/>
      <c r="AR1346" s="2"/>
      <c r="AS1346" s="2"/>
      <c r="AT1346" s="2"/>
      <c r="AU1346" s="2"/>
      <c r="AV1346" s="2"/>
      <c r="AW1346" s="2"/>
      <c r="AX1346" s="9"/>
      <c r="AY1346" s="2"/>
      <c r="AZ1346" s="2"/>
      <c r="BA1346" s="2"/>
      <c r="BB1346" s="9"/>
      <c r="BC1346" s="19"/>
      <c r="BD1346" s="2"/>
      <c r="BE1346" s="2"/>
      <c r="BF1346" s="19"/>
      <c r="BG1346" s="19"/>
      <c r="BH1346" s="19"/>
      <c r="BI1346" s="19"/>
      <c r="BJ1346" s="19"/>
      <c r="BK1346" s="19"/>
      <c r="BL1346" s="19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9"/>
      <c r="BX1346" s="2"/>
      <c r="BY1346" s="2"/>
      <c r="BZ1346" s="9"/>
      <c r="CA1346" s="2"/>
      <c r="CB1346" s="2"/>
      <c r="CC1346" s="2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</row>
    <row r="1347" spans="1:152" hidden="1" x14ac:dyDescent="0.45">
      <c r="A1347" t="s">
        <v>137</v>
      </c>
      <c r="C1347" s="1">
        <v>40976</v>
      </c>
      <c r="D1347" s="2"/>
      <c r="E1347" s="1"/>
      <c r="G1347">
        <v>64</v>
      </c>
      <c r="H1347" t="s">
        <v>105</v>
      </c>
      <c r="I1347" s="19">
        <v>8</v>
      </c>
      <c r="J1347">
        <v>750</v>
      </c>
      <c r="K1347" s="2">
        <f t="shared" si="19"/>
        <v>166.66666666666666</v>
      </c>
      <c r="L1347" s="2"/>
      <c r="M1347" s="9"/>
      <c r="N1347" s="19">
        <v>15.65</v>
      </c>
      <c r="O1347" s="19"/>
      <c r="P1347" s="19"/>
      <c r="Q1347" s="2"/>
      <c r="R1347" s="2"/>
      <c r="S1347" s="2"/>
      <c r="T1347" s="2"/>
      <c r="U1347" s="2"/>
      <c r="V1347" s="2"/>
      <c r="W1347" s="2"/>
      <c r="X1347" s="9"/>
      <c r="Y1347" s="9"/>
      <c r="Z1347" s="9"/>
      <c r="AA1347" s="9"/>
      <c r="AB1347" s="9"/>
      <c r="AC1347" s="2"/>
      <c r="AD1347" s="9"/>
      <c r="AE1347" s="9"/>
      <c r="AF1347" s="2"/>
      <c r="AG1347" s="9"/>
      <c r="AH1347" s="9"/>
      <c r="AI1347" s="9"/>
      <c r="AJ1347" s="9"/>
      <c r="AK1347" s="9"/>
      <c r="AL1347" s="9"/>
      <c r="AM1347" s="15"/>
      <c r="AN1347" s="9"/>
      <c r="AO1347" s="9"/>
      <c r="AP1347" s="9"/>
      <c r="AQ1347" s="2"/>
      <c r="AR1347" s="2"/>
      <c r="AS1347" s="2"/>
      <c r="AT1347" s="2"/>
      <c r="AU1347" s="2"/>
      <c r="AV1347" s="2"/>
      <c r="AW1347" s="2"/>
      <c r="AX1347" s="9"/>
      <c r="AY1347" s="2"/>
      <c r="AZ1347" s="2"/>
      <c r="BA1347" s="2"/>
      <c r="BB1347" s="9"/>
      <c r="BC1347" s="19"/>
      <c r="BD1347" s="2"/>
      <c r="BE1347" s="2"/>
      <c r="BF1347" s="19"/>
      <c r="BG1347" s="19"/>
      <c r="BH1347" s="19"/>
      <c r="BI1347" s="19"/>
      <c r="BJ1347" s="19"/>
      <c r="BK1347" s="19"/>
      <c r="BL1347" s="19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9"/>
      <c r="BX1347" s="2"/>
      <c r="BY1347" s="2"/>
      <c r="BZ1347" s="9"/>
      <c r="CA1347" s="2"/>
      <c r="CB1347" s="2"/>
      <c r="CC1347" s="2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</row>
    <row r="1348" spans="1:152" hidden="1" x14ac:dyDescent="0.45">
      <c r="A1348" t="s">
        <v>137</v>
      </c>
      <c r="C1348" s="1">
        <v>40980</v>
      </c>
      <c r="D1348" s="2">
        <v>6</v>
      </c>
      <c r="E1348" s="1" t="s">
        <v>229</v>
      </c>
      <c r="F1348" t="s">
        <v>78</v>
      </c>
      <c r="G1348">
        <v>68</v>
      </c>
      <c r="H1348" t="s">
        <v>105</v>
      </c>
      <c r="I1348" s="19">
        <v>8</v>
      </c>
      <c r="J1348">
        <v>750</v>
      </c>
      <c r="K1348" s="2">
        <f t="shared" si="19"/>
        <v>166.66666666666666</v>
      </c>
      <c r="L1348" s="2"/>
      <c r="M1348" s="9"/>
      <c r="N1348" s="9"/>
      <c r="O1348" s="9"/>
      <c r="P1348" s="9"/>
      <c r="Q1348" s="2"/>
      <c r="R1348" s="2"/>
      <c r="S1348" s="2"/>
      <c r="T1348" s="2"/>
      <c r="U1348" s="2"/>
      <c r="V1348" s="2"/>
      <c r="W1348" s="2"/>
      <c r="X1348" s="9"/>
      <c r="Y1348" s="9"/>
      <c r="Z1348" s="9"/>
      <c r="AA1348" s="9"/>
      <c r="AB1348" s="9"/>
      <c r="AC1348" s="2">
        <v>208.06612301390845</v>
      </c>
      <c r="AD1348" s="9"/>
      <c r="AE1348" s="9"/>
      <c r="AF1348" s="2">
        <v>178.02534830149435</v>
      </c>
      <c r="AG1348" s="9">
        <v>3.4468407047398415</v>
      </c>
      <c r="AH1348" s="9"/>
      <c r="AI1348" s="9"/>
      <c r="AJ1348" s="9"/>
      <c r="AK1348" s="9"/>
      <c r="AL1348" s="9"/>
      <c r="AM1348" s="15">
        <f>AG1348/AF1348</f>
        <v>1.936151642238303E-2</v>
      </c>
      <c r="AN1348" s="9"/>
      <c r="AO1348" s="9"/>
      <c r="AP1348" s="9"/>
      <c r="AQ1348" s="2">
        <v>18.891813880943019</v>
      </c>
      <c r="AR1348" s="2"/>
      <c r="AS1348" s="2">
        <v>13.295238476330024</v>
      </c>
      <c r="AT1348" s="2"/>
      <c r="AU1348" s="2">
        <v>0</v>
      </c>
      <c r="AV1348" s="2">
        <v>0</v>
      </c>
      <c r="AW1348" s="2">
        <v>32.187052357273046</v>
      </c>
      <c r="AX1348" s="9"/>
      <c r="AY1348" s="2"/>
      <c r="AZ1348" s="2">
        <f>AC1348+AF1348+AW1348</f>
        <v>418.27852367267587</v>
      </c>
      <c r="BA1348" s="2"/>
      <c r="BB1348" s="9">
        <f>AW1348/AZ1348</f>
        <v>7.6951243096719552E-2</v>
      </c>
      <c r="BC1348" s="19"/>
      <c r="BD1348" s="2"/>
      <c r="BE1348" s="2"/>
      <c r="BF1348" s="19"/>
      <c r="BG1348" s="19"/>
      <c r="BH1348" s="19"/>
      <c r="BI1348" s="19"/>
      <c r="BJ1348" s="9">
        <f>AC1348/AZ1348</f>
        <v>0.49743439177080662</v>
      </c>
      <c r="BK1348" s="9">
        <f>AF1348/AZ1348</f>
        <v>0.4256143651324738</v>
      </c>
      <c r="BL1348" s="9">
        <f>AW1348/AZ1348</f>
        <v>7.6951243096719552E-2</v>
      </c>
      <c r="BM1348" s="2">
        <v>225.43046835897172</v>
      </c>
      <c r="BN1348" s="2">
        <v>191.5848587636481</v>
      </c>
      <c r="BO1348" s="2">
        <v>33.845609595323623</v>
      </c>
      <c r="BP1348" s="2">
        <v>0</v>
      </c>
      <c r="BQ1348" s="2"/>
      <c r="BR1348" s="2"/>
      <c r="BS1348" s="2"/>
      <c r="BT1348" s="2"/>
      <c r="BU1348" s="2">
        <v>0</v>
      </c>
      <c r="BV1348" s="2"/>
      <c r="BW1348" s="9"/>
      <c r="BX1348" s="2"/>
      <c r="BY1348" s="2"/>
      <c r="BZ1348" s="9"/>
      <c r="CA1348" s="2"/>
      <c r="CB1348" s="2"/>
      <c r="CC1348" s="2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</row>
    <row r="1349" spans="1:152" hidden="1" x14ac:dyDescent="0.45">
      <c r="A1349" t="s">
        <v>137</v>
      </c>
      <c r="C1349" s="1">
        <v>40982</v>
      </c>
      <c r="D1349" s="2"/>
      <c r="E1349" s="1"/>
      <c r="G1349">
        <v>70</v>
      </c>
      <c r="H1349" t="s">
        <v>105</v>
      </c>
      <c r="I1349" s="19">
        <v>8</v>
      </c>
      <c r="J1349">
        <v>750</v>
      </c>
      <c r="K1349" s="2">
        <f t="shared" si="19"/>
        <v>166.66666666666666</v>
      </c>
      <c r="L1349" s="2"/>
      <c r="M1349" s="9"/>
      <c r="N1349" s="19">
        <v>17.350000000000001</v>
      </c>
      <c r="O1349" s="19"/>
      <c r="P1349" s="19"/>
      <c r="Q1349" s="2"/>
      <c r="R1349" s="2"/>
      <c r="S1349" s="2"/>
      <c r="T1349" s="2"/>
      <c r="U1349" s="2"/>
      <c r="V1349" s="2"/>
      <c r="W1349" s="2"/>
      <c r="X1349" s="9"/>
      <c r="Y1349" s="9"/>
      <c r="Z1349" s="9"/>
      <c r="AA1349" s="9"/>
      <c r="AB1349" s="9"/>
      <c r="AC1349" s="2"/>
      <c r="AD1349" s="9"/>
      <c r="AE1349" s="9"/>
      <c r="AF1349" s="2"/>
      <c r="AG1349" s="9"/>
      <c r="AH1349" s="9"/>
      <c r="AI1349" s="9"/>
      <c r="AJ1349" s="9"/>
      <c r="AK1349" s="9"/>
      <c r="AL1349" s="9"/>
      <c r="AM1349" s="15"/>
      <c r="AN1349" s="9"/>
      <c r="AO1349" s="9"/>
      <c r="AP1349" s="9"/>
      <c r="AQ1349" s="2"/>
      <c r="AR1349" s="2"/>
      <c r="AS1349" s="2"/>
      <c r="AT1349" s="2"/>
      <c r="AU1349" s="2"/>
      <c r="AV1349" s="2"/>
      <c r="AW1349" s="2"/>
      <c r="AX1349" s="9"/>
      <c r="AY1349" s="2"/>
      <c r="AZ1349" s="2"/>
      <c r="BA1349" s="2"/>
      <c r="BB1349" s="9"/>
      <c r="BC1349" s="19"/>
      <c r="BD1349" s="2"/>
      <c r="BE1349" s="2"/>
      <c r="BF1349" s="19"/>
      <c r="BG1349" s="19"/>
      <c r="BH1349" s="19"/>
      <c r="BI1349" s="19"/>
      <c r="BJ1349" s="19"/>
      <c r="BK1349" s="19"/>
      <c r="BL1349" s="19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9"/>
      <c r="BX1349" s="2"/>
      <c r="BY1349" s="2"/>
      <c r="BZ1349" s="9"/>
      <c r="CA1349" s="2"/>
      <c r="CB1349" s="2"/>
      <c r="CC1349" s="2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</row>
    <row r="1350" spans="1:152" hidden="1" x14ac:dyDescent="0.45">
      <c r="A1350" t="s">
        <v>137</v>
      </c>
      <c r="C1350" s="1">
        <v>40994</v>
      </c>
      <c r="D1350" s="2"/>
      <c r="E1350" s="1"/>
      <c r="G1350">
        <v>82</v>
      </c>
      <c r="H1350" t="s">
        <v>105</v>
      </c>
      <c r="I1350" s="19">
        <v>8</v>
      </c>
      <c r="J1350">
        <v>750</v>
      </c>
      <c r="K1350" s="2">
        <f t="shared" si="19"/>
        <v>166.66666666666666</v>
      </c>
      <c r="L1350" s="2"/>
      <c r="M1350" s="9"/>
      <c r="N1350" s="19">
        <v>19.95</v>
      </c>
      <c r="O1350" s="19"/>
      <c r="P1350" s="19"/>
      <c r="Q1350" s="2"/>
      <c r="R1350" s="2"/>
      <c r="S1350" s="2"/>
      <c r="T1350" s="2"/>
      <c r="U1350" s="2"/>
      <c r="V1350" s="2"/>
      <c r="W1350" s="2"/>
      <c r="X1350" s="9"/>
      <c r="Y1350" s="9"/>
      <c r="Z1350" s="9"/>
      <c r="AA1350" s="9"/>
      <c r="AB1350" s="9"/>
      <c r="AC1350" s="2"/>
      <c r="AD1350" s="9"/>
      <c r="AE1350" s="9"/>
      <c r="AF1350" s="2"/>
      <c r="AG1350" s="9"/>
      <c r="AH1350" s="9"/>
      <c r="AI1350" s="9"/>
      <c r="AJ1350" s="9"/>
      <c r="AK1350" s="9"/>
      <c r="AL1350" s="9"/>
      <c r="AM1350" s="15"/>
      <c r="AN1350" s="9"/>
      <c r="AO1350" s="9"/>
      <c r="AP1350" s="9"/>
      <c r="AQ1350" s="2"/>
      <c r="AR1350" s="2"/>
      <c r="AS1350" s="2"/>
      <c r="AT1350" s="2"/>
      <c r="AU1350" s="2"/>
      <c r="AV1350" s="2"/>
      <c r="AW1350" s="2"/>
      <c r="AX1350" s="9"/>
      <c r="AY1350" s="2"/>
      <c r="AZ1350" s="2"/>
      <c r="BA1350" s="2"/>
      <c r="BB1350" s="9"/>
      <c r="BC1350" s="19"/>
      <c r="BD1350" s="2"/>
      <c r="BE1350" s="2"/>
      <c r="BF1350" s="19"/>
      <c r="BG1350" s="19"/>
      <c r="BH1350" s="19"/>
      <c r="BI1350" s="19"/>
      <c r="BJ1350" s="19"/>
      <c r="BK1350" s="19"/>
      <c r="BL1350" s="19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9"/>
      <c r="BX1350" s="2"/>
      <c r="BY1350" s="2"/>
      <c r="BZ1350" s="9"/>
      <c r="CA1350" s="2"/>
      <c r="CB1350" s="2"/>
      <c r="CC1350" s="2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</row>
    <row r="1351" spans="1:152" hidden="1" x14ac:dyDescent="0.45">
      <c r="A1351" t="s">
        <v>137</v>
      </c>
      <c r="C1351" s="1">
        <v>40998</v>
      </c>
      <c r="D1351" s="2">
        <v>8</v>
      </c>
      <c r="E1351" t="s">
        <v>197</v>
      </c>
      <c r="F1351" t="s">
        <v>14</v>
      </c>
      <c r="G1351">
        <v>86</v>
      </c>
      <c r="H1351" t="s">
        <v>105</v>
      </c>
      <c r="I1351" s="19">
        <v>8</v>
      </c>
      <c r="J1351">
        <v>750</v>
      </c>
      <c r="K1351" s="2">
        <f t="shared" si="19"/>
        <v>166.66666666666666</v>
      </c>
      <c r="L1351" s="2"/>
      <c r="M1351" s="9"/>
      <c r="N1351" s="9"/>
      <c r="O1351" s="9"/>
      <c r="P1351" s="9"/>
      <c r="Q1351" s="2"/>
      <c r="R1351" s="2"/>
      <c r="S1351" s="2"/>
      <c r="T1351" s="2"/>
      <c r="U1351" s="2">
        <v>86</v>
      </c>
      <c r="V1351" s="2"/>
      <c r="W1351" s="2"/>
      <c r="X1351" s="9"/>
      <c r="Y1351" s="9"/>
      <c r="Z1351" s="9"/>
      <c r="AA1351" s="9"/>
      <c r="AB1351" s="9"/>
      <c r="AC1351" s="2"/>
      <c r="AD1351" s="9"/>
      <c r="AE1351" s="9"/>
      <c r="AF1351" s="2"/>
      <c r="AG1351" s="9"/>
      <c r="AH1351" s="9"/>
      <c r="AI1351" s="9"/>
      <c r="AJ1351" s="9"/>
      <c r="AK1351" s="9"/>
      <c r="AL1351" s="9"/>
      <c r="AM1351" s="15"/>
      <c r="AN1351" s="9"/>
      <c r="AO1351" s="9"/>
      <c r="AP1351" s="9"/>
      <c r="AQ1351" s="2"/>
      <c r="AR1351" s="2"/>
      <c r="AS1351" s="2"/>
      <c r="AT1351" s="2"/>
      <c r="AU1351" s="2"/>
      <c r="AV1351" s="2"/>
      <c r="AW1351" s="2"/>
      <c r="AX1351" s="9"/>
      <c r="AY1351" s="2"/>
      <c r="AZ1351" s="2"/>
      <c r="BA1351" s="2"/>
      <c r="BB1351" s="9"/>
      <c r="BC1351" s="19"/>
      <c r="BD1351" s="2"/>
      <c r="BE1351" s="2"/>
      <c r="BF1351" s="19"/>
      <c r="BG1351" s="19"/>
      <c r="BH1351" s="19"/>
      <c r="BI1351" s="19"/>
      <c r="BJ1351" s="19"/>
      <c r="BK1351" s="19"/>
      <c r="BL1351" s="19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9"/>
      <c r="BX1351" s="2"/>
      <c r="BY1351" s="2"/>
      <c r="BZ1351" s="9"/>
      <c r="CA1351" s="2"/>
      <c r="CB1351" s="2"/>
      <c r="CC1351" s="2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</row>
    <row r="1352" spans="1:152" hidden="1" x14ac:dyDescent="0.45">
      <c r="A1352" t="s">
        <v>137</v>
      </c>
      <c r="C1352" s="1">
        <v>41001</v>
      </c>
      <c r="D1352" s="2"/>
      <c r="E1352" s="1"/>
      <c r="G1352">
        <v>89</v>
      </c>
      <c r="H1352" t="s">
        <v>105</v>
      </c>
      <c r="I1352" s="19">
        <v>8</v>
      </c>
      <c r="J1352">
        <v>750</v>
      </c>
      <c r="K1352" s="2">
        <f t="shared" si="19"/>
        <v>166.66666666666666</v>
      </c>
      <c r="L1352" s="2"/>
      <c r="M1352" s="9"/>
      <c r="N1352" s="19">
        <v>20.85</v>
      </c>
      <c r="O1352" s="19"/>
      <c r="P1352" s="19"/>
      <c r="Q1352" s="2"/>
      <c r="R1352" s="2"/>
      <c r="S1352" s="2"/>
      <c r="T1352" s="2"/>
      <c r="U1352" s="2"/>
      <c r="V1352" s="2"/>
      <c r="W1352" s="2"/>
      <c r="X1352" s="9"/>
      <c r="Y1352" s="9"/>
      <c r="Z1352" s="9"/>
      <c r="AA1352" s="9"/>
      <c r="AB1352" s="9"/>
      <c r="AC1352" s="2"/>
      <c r="AD1352" s="9"/>
      <c r="AE1352" s="9"/>
      <c r="AF1352" s="2"/>
      <c r="AG1352" s="9"/>
      <c r="AH1352" s="9"/>
      <c r="AI1352" s="9"/>
      <c r="AJ1352" s="9"/>
      <c r="AK1352" s="9"/>
      <c r="AL1352" s="9"/>
      <c r="AM1352" s="15"/>
      <c r="AN1352" s="9"/>
      <c r="AO1352" s="9"/>
      <c r="AP1352" s="9"/>
      <c r="AQ1352" s="2"/>
      <c r="AR1352" s="2"/>
      <c r="AS1352" s="2"/>
      <c r="AT1352" s="2"/>
      <c r="AU1352" s="2"/>
      <c r="AV1352" s="2"/>
      <c r="AW1352" s="2"/>
      <c r="AX1352" s="9"/>
      <c r="AY1352" s="2"/>
      <c r="AZ1352" s="2"/>
      <c r="BA1352" s="2"/>
      <c r="BB1352" s="9"/>
      <c r="BC1352" s="19"/>
      <c r="BD1352" s="2"/>
      <c r="BE1352" s="2"/>
      <c r="BF1352" s="19"/>
      <c r="BG1352" s="19"/>
      <c r="BH1352" s="19"/>
      <c r="BI1352" s="19"/>
      <c r="BJ1352" s="19"/>
      <c r="BK1352" s="19"/>
      <c r="BL1352" s="19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9"/>
      <c r="BX1352" s="2"/>
      <c r="BY1352" s="2"/>
      <c r="BZ1352" s="9"/>
      <c r="CA1352" s="2"/>
      <c r="CB1352" s="2"/>
      <c r="CC1352" s="2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</row>
    <row r="1353" spans="1:152" hidden="1" x14ac:dyDescent="0.45">
      <c r="A1353" t="s">
        <v>137</v>
      </c>
      <c r="C1353" s="1">
        <v>41011</v>
      </c>
      <c r="D1353" s="2"/>
      <c r="E1353" s="1"/>
      <c r="G1353">
        <v>99</v>
      </c>
      <c r="H1353" t="s">
        <v>105</v>
      </c>
      <c r="I1353" s="19">
        <v>8</v>
      </c>
      <c r="J1353">
        <v>750</v>
      </c>
      <c r="K1353" s="2">
        <f t="shared" si="19"/>
        <v>166.66666666666666</v>
      </c>
      <c r="L1353" s="2"/>
      <c r="M1353" s="9"/>
      <c r="N1353" s="9"/>
      <c r="O1353" s="9"/>
      <c r="P1353" s="9"/>
      <c r="Q1353" s="2"/>
      <c r="R1353" s="2"/>
      <c r="S1353" s="2"/>
      <c r="T1353" s="2"/>
      <c r="U1353" s="2"/>
      <c r="V1353" s="2"/>
      <c r="W1353" s="2"/>
      <c r="X1353" s="9"/>
      <c r="Y1353" s="9"/>
      <c r="Z1353" s="9"/>
      <c r="AA1353" s="9"/>
      <c r="AB1353" s="9"/>
      <c r="AC1353" s="2">
        <v>471.12346160880077</v>
      </c>
      <c r="AD1353" s="9"/>
      <c r="AE1353" s="9"/>
      <c r="AF1353" s="2">
        <v>264.8001842265636</v>
      </c>
      <c r="AG1353" s="9">
        <v>4.2010943922274109</v>
      </c>
      <c r="AH1353" s="9"/>
      <c r="AI1353" s="9"/>
      <c r="AJ1353" s="9"/>
      <c r="AK1353" s="9"/>
      <c r="AL1353" s="9"/>
      <c r="AM1353" s="15">
        <f>AG1353/AF1353</f>
        <v>1.5865149053797281E-2</v>
      </c>
      <c r="AN1353" s="9"/>
      <c r="AO1353" s="9"/>
      <c r="AP1353" s="9"/>
      <c r="AQ1353" s="2">
        <v>7.9714987296575135</v>
      </c>
      <c r="AR1353" s="2"/>
      <c r="AS1353" s="2">
        <v>228.67244267670966</v>
      </c>
      <c r="AT1353" s="2"/>
      <c r="AU1353" s="2">
        <v>0</v>
      </c>
      <c r="AV1353" s="2">
        <v>0</v>
      </c>
      <c r="AW1353" s="2">
        <v>236.64394140636719</v>
      </c>
      <c r="AX1353" s="9"/>
      <c r="AY1353" s="2"/>
      <c r="AZ1353" s="2">
        <f>AC1353+AF1353+AW1353</f>
        <v>972.56758724173153</v>
      </c>
      <c r="BA1353" s="2"/>
      <c r="BB1353" s="9">
        <f>AW1353/AZ1353</f>
        <v>0.24331876212069298</v>
      </c>
      <c r="BC1353" s="19"/>
      <c r="BD1353" s="2"/>
      <c r="BE1353" s="2"/>
      <c r="BF1353" s="19"/>
      <c r="BG1353" s="19"/>
      <c r="BH1353" s="19"/>
      <c r="BI1353" s="19"/>
      <c r="BJ1353" s="9">
        <f>AC1353/AZ1353</f>
        <v>0.48441205299154505</v>
      </c>
      <c r="BK1353" s="9">
        <f>AF1353/AZ1353</f>
        <v>0.27226918488776203</v>
      </c>
      <c r="BL1353" s="9">
        <f>AW1353/AZ1353</f>
        <v>0.24331876212069298</v>
      </c>
      <c r="BM1353" s="2">
        <v>182.33835409007719</v>
      </c>
      <c r="BN1353" s="2">
        <v>81.72789349446451</v>
      </c>
      <c r="BO1353" s="2">
        <v>100.61046059561266</v>
      </c>
      <c r="BP1353" s="2">
        <v>0</v>
      </c>
      <c r="BQ1353" s="2"/>
      <c r="BR1353" s="2"/>
      <c r="BS1353" s="2"/>
      <c r="BT1353" s="2"/>
      <c r="BU1353" s="2">
        <v>0</v>
      </c>
      <c r="BV1353" s="2"/>
      <c r="BW1353" s="9"/>
      <c r="BX1353" s="2"/>
      <c r="BY1353" s="2"/>
      <c r="BZ1353" s="9"/>
      <c r="CA1353" s="2"/>
      <c r="CB1353" s="2"/>
      <c r="CC1353" s="2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</row>
    <row r="1354" spans="1:152" hidden="1" x14ac:dyDescent="0.45">
      <c r="A1354" t="s">
        <v>137</v>
      </c>
      <c r="C1354" s="1">
        <v>41016</v>
      </c>
      <c r="D1354" s="2"/>
      <c r="E1354" s="1"/>
      <c r="G1354">
        <v>104</v>
      </c>
      <c r="H1354" t="s">
        <v>105</v>
      </c>
      <c r="I1354" s="19">
        <v>8</v>
      </c>
      <c r="J1354">
        <v>750</v>
      </c>
      <c r="K1354" s="2">
        <f t="shared" si="19"/>
        <v>166.66666666666666</v>
      </c>
      <c r="L1354" s="2"/>
      <c r="M1354" s="9"/>
      <c r="N1354" s="19">
        <v>21.8</v>
      </c>
      <c r="O1354" s="19"/>
      <c r="P1354" s="19"/>
      <c r="Q1354" s="2"/>
      <c r="R1354" s="2"/>
      <c r="S1354" s="2"/>
      <c r="T1354" s="2"/>
      <c r="U1354" s="2"/>
      <c r="V1354" s="2"/>
      <c r="W1354" s="2"/>
      <c r="X1354" s="9"/>
      <c r="Y1354" s="9"/>
      <c r="Z1354" s="9"/>
      <c r="AA1354" s="9"/>
      <c r="AB1354" s="9"/>
      <c r="AC1354" s="2"/>
      <c r="AD1354" s="9"/>
      <c r="AE1354" s="9"/>
      <c r="AF1354" s="2"/>
      <c r="AG1354" s="9"/>
      <c r="AH1354" s="9"/>
      <c r="AI1354" s="9"/>
      <c r="AJ1354" s="9"/>
      <c r="AK1354" s="9"/>
      <c r="AL1354" s="9"/>
      <c r="AM1354" s="15"/>
      <c r="AN1354" s="9"/>
      <c r="AO1354" s="9"/>
      <c r="AP1354" s="9"/>
      <c r="AQ1354" s="2"/>
      <c r="AR1354" s="2"/>
      <c r="AS1354" s="2"/>
      <c r="AT1354" s="2"/>
      <c r="AU1354" s="2"/>
      <c r="AV1354" s="2"/>
      <c r="AW1354" s="2"/>
      <c r="AX1354" s="9"/>
      <c r="AY1354" s="2"/>
      <c r="AZ1354" s="2"/>
      <c r="BA1354" s="2"/>
      <c r="BB1354" s="9"/>
      <c r="BC1354" s="19"/>
      <c r="BD1354" s="2"/>
      <c r="BE1354" s="2"/>
      <c r="BF1354" s="19"/>
      <c r="BG1354" s="19"/>
      <c r="BH1354" s="19"/>
      <c r="BI1354" s="19"/>
      <c r="BJ1354" s="19"/>
      <c r="BK1354" s="19"/>
      <c r="BL1354" s="19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9"/>
      <c r="BX1354" s="2"/>
      <c r="BY1354" s="2"/>
      <c r="BZ1354" s="9"/>
      <c r="CA1354" s="2"/>
      <c r="CB1354" s="2"/>
      <c r="CC1354" s="2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</row>
    <row r="1355" spans="1:152" hidden="1" x14ac:dyDescent="0.45">
      <c r="A1355" t="s">
        <v>137</v>
      </c>
      <c r="C1355" s="1">
        <v>41029</v>
      </c>
      <c r="D1355" s="2"/>
      <c r="E1355" s="1"/>
      <c r="G1355">
        <v>117</v>
      </c>
      <c r="H1355" t="s">
        <v>105</v>
      </c>
      <c r="I1355" s="19">
        <v>8</v>
      </c>
      <c r="J1355">
        <v>750</v>
      </c>
      <c r="K1355" s="2">
        <f t="shared" si="19"/>
        <v>166.66666666666666</v>
      </c>
      <c r="L1355" s="2"/>
      <c r="M1355" s="9"/>
      <c r="N1355" s="9"/>
      <c r="O1355" s="9"/>
      <c r="P1355" s="9"/>
      <c r="Q1355" s="2"/>
      <c r="R1355" s="2"/>
      <c r="S1355" s="2"/>
      <c r="T1355" s="2"/>
      <c r="U1355" s="2"/>
      <c r="V1355" s="2"/>
      <c r="W1355" s="2"/>
      <c r="X1355" s="9"/>
      <c r="Y1355" s="9"/>
      <c r="Z1355" s="9"/>
      <c r="AA1355" s="9"/>
      <c r="AB1355" s="9"/>
      <c r="AC1355" s="2">
        <v>459.63589276947567</v>
      </c>
      <c r="AD1355" s="9"/>
      <c r="AE1355" s="9"/>
      <c r="AF1355" s="2">
        <v>217.85376228444585</v>
      </c>
      <c r="AG1355" s="9">
        <v>3.4045630001996874</v>
      </c>
      <c r="AH1355" s="9"/>
      <c r="AI1355" s="9"/>
      <c r="AJ1355" s="9"/>
      <c r="AK1355" s="9"/>
      <c r="AL1355" s="9"/>
      <c r="AM1355" s="15">
        <f>AG1355/AF1355</f>
        <v>1.5627744797698011E-2</v>
      </c>
      <c r="AN1355" s="9"/>
      <c r="AO1355" s="9"/>
      <c r="AP1355" s="9"/>
      <c r="AQ1355" s="2">
        <v>9.2733490711869528</v>
      </c>
      <c r="AR1355" s="2"/>
      <c r="AS1355" s="2">
        <v>378.45059859540822</v>
      </c>
      <c r="AT1355" s="2"/>
      <c r="AU1355" s="2">
        <v>8.014399309506782</v>
      </c>
      <c r="AV1355" s="2">
        <v>17.661862996472198</v>
      </c>
      <c r="AW1355" s="2">
        <v>413.40020997257415</v>
      </c>
      <c r="AX1355" s="9"/>
      <c r="AY1355" s="2"/>
      <c r="AZ1355" s="2">
        <f>AC1355+AF1355+AW1355</f>
        <v>1090.8898650264957</v>
      </c>
      <c r="BA1355" s="2"/>
      <c r="BB1355" s="9">
        <f>AW1355/AZ1355</f>
        <v>0.37895687110681281</v>
      </c>
      <c r="BC1355" s="19"/>
      <c r="BD1355" s="2"/>
      <c r="BE1355" s="2"/>
      <c r="BF1355" s="19"/>
      <c r="BG1355" s="19"/>
      <c r="BH1355" s="19"/>
      <c r="BI1355" s="19"/>
      <c r="BJ1355" s="9">
        <f>AC1355/AZ1355</f>
        <v>0.42134032729171239</v>
      </c>
      <c r="BK1355" s="9">
        <f>AF1355/AZ1355</f>
        <v>0.19970280160147474</v>
      </c>
      <c r="BL1355" s="9">
        <f>AW1355/AZ1355</f>
        <v>0.37895687110681281</v>
      </c>
      <c r="BM1355" s="2">
        <v>142.20811600102712</v>
      </c>
      <c r="BN1355" s="2">
        <v>43.293152791199347</v>
      </c>
      <c r="BO1355" s="2">
        <v>91.73850039409777</v>
      </c>
      <c r="BP1355" s="2">
        <v>4.3620494486403505</v>
      </c>
      <c r="BQ1355" s="2"/>
      <c r="BR1355" s="2"/>
      <c r="BS1355" s="2"/>
      <c r="BT1355" s="2"/>
      <c r="BU1355" s="2">
        <v>2.8144133670896423</v>
      </c>
      <c r="BV1355" s="2"/>
      <c r="BW1355" s="9"/>
      <c r="BX1355" s="2"/>
      <c r="BY1355" s="2"/>
      <c r="BZ1355" s="9"/>
      <c r="CA1355" s="2"/>
      <c r="CB1355" s="2"/>
      <c r="CC1355" s="2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</row>
    <row r="1356" spans="1:152" hidden="1" x14ac:dyDescent="0.45">
      <c r="A1356" t="s">
        <v>137</v>
      </c>
      <c r="C1356" s="1">
        <v>41043</v>
      </c>
      <c r="D1356" s="2"/>
      <c r="E1356" s="1"/>
      <c r="G1356">
        <v>131</v>
      </c>
      <c r="H1356" t="s">
        <v>105</v>
      </c>
      <c r="I1356" s="19">
        <v>8</v>
      </c>
      <c r="J1356">
        <v>750</v>
      </c>
      <c r="K1356" s="2">
        <f t="shared" si="19"/>
        <v>166.66666666666666</v>
      </c>
      <c r="L1356" s="2"/>
      <c r="M1356" s="9"/>
      <c r="N1356" s="9"/>
      <c r="O1356" s="9"/>
      <c r="P1356" s="9"/>
      <c r="Q1356" s="2"/>
      <c r="R1356" s="2"/>
      <c r="S1356" s="2"/>
      <c r="T1356" s="2"/>
      <c r="U1356" s="2"/>
      <c r="V1356" s="2"/>
      <c r="W1356" s="2"/>
      <c r="X1356" s="9"/>
      <c r="Y1356" s="9"/>
      <c r="Z1356" s="9"/>
      <c r="AA1356" s="9"/>
      <c r="AB1356" s="9"/>
      <c r="AC1356" s="2"/>
      <c r="AD1356" s="9"/>
      <c r="AE1356" s="9"/>
      <c r="AF1356" s="2"/>
      <c r="AG1356" s="9"/>
      <c r="AH1356" s="9"/>
      <c r="AI1356" s="9"/>
      <c r="AJ1356" s="9"/>
      <c r="AK1356" s="9"/>
      <c r="AL1356" s="9"/>
      <c r="AM1356" s="15"/>
      <c r="AN1356" s="9"/>
      <c r="AO1356" s="9"/>
      <c r="AP1356" s="9"/>
      <c r="AQ1356" s="2"/>
      <c r="AR1356" s="2"/>
      <c r="AS1356" s="2"/>
      <c r="AT1356" s="2"/>
      <c r="AU1356" s="2"/>
      <c r="AV1356" s="2"/>
      <c r="AW1356" s="2"/>
      <c r="AX1356" s="9"/>
      <c r="AY1356" s="2"/>
      <c r="AZ1356" s="2"/>
      <c r="BA1356" s="2"/>
      <c r="BB1356" s="9"/>
      <c r="BC1356" s="19"/>
      <c r="BD1356" s="2"/>
      <c r="BE1356" s="2"/>
      <c r="BF1356" s="19"/>
      <c r="BG1356" s="19"/>
      <c r="BH1356" s="19"/>
      <c r="BI1356" s="19"/>
      <c r="BJ1356" s="19"/>
      <c r="BK1356" s="19"/>
      <c r="BL1356" s="19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>
        <v>10.320781032078104</v>
      </c>
      <c r="BW1356" s="9">
        <v>4.2635135135135132</v>
      </c>
      <c r="BX1356" s="2"/>
      <c r="BY1356" s="2"/>
      <c r="BZ1356" s="9"/>
      <c r="CA1356" s="2"/>
      <c r="CB1356" s="2"/>
      <c r="CC1356" s="2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</row>
    <row r="1357" spans="1:152" hidden="1" x14ac:dyDescent="0.45">
      <c r="A1357" t="s">
        <v>137</v>
      </c>
      <c r="C1357" s="1">
        <v>41050</v>
      </c>
      <c r="D1357" s="2"/>
      <c r="E1357" s="1"/>
      <c r="G1357">
        <v>138</v>
      </c>
      <c r="H1357" t="s">
        <v>105</v>
      </c>
      <c r="I1357" s="19">
        <v>8</v>
      </c>
      <c r="J1357">
        <v>750</v>
      </c>
      <c r="K1357" s="2">
        <f t="shared" si="19"/>
        <v>166.66666666666666</v>
      </c>
      <c r="L1357" s="2"/>
      <c r="M1357" s="9"/>
      <c r="N1357" s="9"/>
      <c r="O1357" s="9"/>
      <c r="P1357" s="9"/>
      <c r="Q1357" s="2"/>
      <c r="R1357" s="2"/>
      <c r="S1357" s="2"/>
      <c r="T1357" s="2"/>
      <c r="U1357" s="2"/>
      <c r="V1357" s="2"/>
      <c r="W1357" s="2"/>
      <c r="X1357" s="9"/>
      <c r="Y1357" s="9"/>
      <c r="Z1357" s="9"/>
      <c r="AA1357" s="9"/>
      <c r="AB1357" s="9"/>
      <c r="AC1357" s="2"/>
      <c r="AD1357" s="9"/>
      <c r="AE1357" s="9"/>
      <c r="AF1357" s="2"/>
      <c r="AG1357" s="9"/>
      <c r="AH1357" s="9"/>
      <c r="AI1357" s="9"/>
      <c r="AJ1357" s="9"/>
      <c r="AK1357" s="9"/>
      <c r="AL1357" s="9"/>
      <c r="AM1357" s="15"/>
      <c r="AN1357" s="9"/>
      <c r="AO1357" s="9"/>
      <c r="AP1357" s="9"/>
      <c r="AQ1357" s="2"/>
      <c r="AR1357" s="2"/>
      <c r="AS1357" s="2"/>
      <c r="AT1357" s="2"/>
      <c r="AU1357" s="2"/>
      <c r="AV1357" s="2"/>
      <c r="AW1357" s="2"/>
      <c r="AX1357" s="9"/>
      <c r="AY1357" s="2"/>
      <c r="AZ1357" s="2"/>
      <c r="BA1357" s="2"/>
      <c r="BB1357" s="9"/>
      <c r="BC1357" s="19"/>
      <c r="BD1357" s="2"/>
      <c r="BE1357" s="2"/>
      <c r="BF1357" s="19"/>
      <c r="BG1357" s="19"/>
      <c r="BH1357" s="19"/>
      <c r="BI1357" s="19"/>
      <c r="BJ1357" s="19"/>
      <c r="BK1357" s="19"/>
      <c r="BL1357" s="19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>
        <v>14.504881450488146</v>
      </c>
      <c r="BW1357" s="9">
        <v>6.65</v>
      </c>
      <c r="BX1357" s="2"/>
      <c r="BY1357" s="2"/>
      <c r="BZ1357" s="9"/>
      <c r="CA1357" s="2"/>
      <c r="CB1357" s="2"/>
      <c r="CC1357" s="2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</row>
    <row r="1358" spans="1:152" hidden="1" x14ac:dyDescent="0.45">
      <c r="A1358" t="s">
        <v>137</v>
      </c>
      <c r="C1358" s="1">
        <v>41057</v>
      </c>
      <c r="D1358" s="2"/>
      <c r="E1358" s="1"/>
      <c r="G1358">
        <v>145</v>
      </c>
      <c r="H1358" t="s">
        <v>105</v>
      </c>
      <c r="I1358" s="19">
        <v>8</v>
      </c>
      <c r="J1358">
        <v>750</v>
      </c>
      <c r="K1358" s="2">
        <f t="shared" si="19"/>
        <v>166.66666666666666</v>
      </c>
      <c r="L1358" s="2"/>
      <c r="M1358" s="9"/>
      <c r="N1358" s="9"/>
      <c r="O1358" s="9"/>
      <c r="P1358" s="9"/>
      <c r="Q1358" s="2"/>
      <c r="R1358" s="2"/>
      <c r="S1358" s="2"/>
      <c r="T1358" s="2"/>
      <c r="U1358" s="2"/>
      <c r="V1358" s="2"/>
      <c r="W1358" s="2"/>
      <c r="X1358" s="9"/>
      <c r="Y1358" s="9"/>
      <c r="Z1358" s="9"/>
      <c r="AA1358" s="9"/>
      <c r="AB1358" s="9"/>
      <c r="AC1358" s="2"/>
      <c r="AD1358" s="9"/>
      <c r="AE1358" s="9"/>
      <c r="AF1358" s="2"/>
      <c r="AG1358" s="9"/>
      <c r="AH1358" s="9"/>
      <c r="AI1358" s="9"/>
      <c r="AJ1358" s="9"/>
      <c r="AK1358" s="9"/>
      <c r="AL1358" s="9"/>
      <c r="AM1358" s="15"/>
      <c r="AN1358" s="9"/>
      <c r="AO1358" s="9"/>
      <c r="AP1358" s="9"/>
      <c r="AQ1358" s="2"/>
      <c r="AR1358" s="2"/>
      <c r="AS1358" s="2"/>
      <c r="AT1358" s="2"/>
      <c r="AU1358" s="2"/>
      <c r="AV1358" s="2"/>
      <c r="AW1358" s="2"/>
      <c r="AX1358" s="9"/>
      <c r="AY1358" s="2"/>
      <c r="AZ1358" s="2"/>
      <c r="BA1358" s="2"/>
      <c r="BB1358" s="9"/>
      <c r="BC1358" s="19"/>
      <c r="BD1358" s="2"/>
      <c r="BE1358" s="2"/>
      <c r="BF1358" s="19"/>
      <c r="BG1358" s="19"/>
      <c r="BH1358" s="19"/>
      <c r="BI1358" s="19"/>
      <c r="BJ1358" s="19"/>
      <c r="BK1358" s="19"/>
      <c r="BL1358" s="19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>
        <v>24.686192468619247</v>
      </c>
      <c r="BW1358" s="9">
        <v>5.7602739726027394</v>
      </c>
      <c r="BX1358" s="2"/>
      <c r="BY1358" s="2"/>
      <c r="BZ1358" s="9"/>
      <c r="CA1358" s="2"/>
      <c r="CB1358" s="2"/>
      <c r="CC1358" s="2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</row>
    <row r="1359" spans="1:152" hidden="1" x14ac:dyDescent="0.45">
      <c r="A1359" t="s">
        <v>137</v>
      </c>
      <c r="C1359" s="1">
        <v>41064</v>
      </c>
      <c r="D1359" s="2"/>
      <c r="E1359" s="1"/>
      <c r="G1359">
        <v>152</v>
      </c>
      <c r="H1359" t="s">
        <v>105</v>
      </c>
      <c r="I1359" s="19">
        <v>8</v>
      </c>
      <c r="J1359">
        <v>750</v>
      </c>
      <c r="K1359" s="2">
        <f t="shared" si="19"/>
        <v>166.66666666666666</v>
      </c>
      <c r="L1359" s="2"/>
      <c r="M1359" s="9"/>
      <c r="N1359" s="9"/>
      <c r="O1359" s="9"/>
      <c r="P1359" s="9"/>
      <c r="Q1359" s="2"/>
      <c r="R1359" s="2"/>
      <c r="S1359" s="2"/>
      <c r="T1359" s="2"/>
      <c r="U1359" s="2"/>
      <c r="V1359" s="2"/>
      <c r="W1359" s="2"/>
      <c r="X1359" s="9"/>
      <c r="Y1359" s="9"/>
      <c r="Z1359" s="9"/>
      <c r="AA1359" s="9"/>
      <c r="AB1359" s="9"/>
      <c r="AC1359" s="2"/>
      <c r="AD1359" s="9"/>
      <c r="AE1359" s="9"/>
      <c r="AF1359" s="2"/>
      <c r="AG1359" s="9"/>
      <c r="AH1359" s="9"/>
      <c r="AI1359" s="9"/>
      <c r="AJ1359" s="9"/>
      <c r="AK1359" s="9"/>
      <c r="AL1359" s="9"/>
      <c r="AM1359" s="15"/>
      <c r="AN1359" s="9"/>
      <c r="AO1359" s="9"/>
      <c r="AP1359" s="9"/>
      <c r="AQ1359" s="2"/>
      <c r="AR1359" s="2"/>
      <c r="AS1359" s="2"/>
      <c r="AT1359" s="2"/>
      <c r="AU1359" s="2"/>
      <c r="AV1359" s="2"/>
      <c r="AW1359" s="2"/>
      <c r="AX1359" s="9"/>
      <c r="AY1359" s="2"/>
      <c r="AZ1359" s="2"/>
      <c r="BA1359" s="2"/>
      <c r="BB1359" s="9"/>
      <c r="BC1359" s="19"/>
      <c r="BD1359" s="2"/>
      <c r="BE1359" s="2"/>
      <c r="BF1359" s="19"/>
      <c r="BG1359" s="19"/>
      <c r="BH1359" s="19"/>
      <c r="BI1359" s="19"/>
      <c r="BJ1359" s="19"/>
      <c r="BK1359" s="19"/>
      <c r="BL1359" s="19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>
        <v>37.935843793584382</v>
      </c>
      <c r="BW1359" s="9">
        <v>5.8947368421052628</v>
      </c>
      <c r="BX1359" s="2"/>
      <c r="BY1359" s="2"/>
      <c r="BZ1359" s="9"/>
      <c r="CA1359" s="2"/>
      <c r="CB1359" s="2"/>
      <c r="CC1359" s="2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</row>
    <row r="1360" spans="1:152" hidden="1" x14ac:dyDescent="0.45">
      <c r="A1360" t="s">
        <v>137</v>
      </c>
      <c r="C1360" s="1">
        <v>41066</v>
      </c>
      <c r="D1360" s="2"/>
      <c r="E1360" s="1"/>
      <c r="G1360">
        <v>154</v>
      </c>
      <c r="H1360" t="s">
        <v>105</v>
      </c>
      <c r="I1360" s="19">
        <v>8</v>
      </c>
      <c r="J1360">
        <v>750</v>
      </c>
      <c r="K1360" s="2">
        <f t="shared" si="19"/>
        <v>166.66666666666666</v>
      </c>
      <c r="L1360" s="2"/>
      <c r="M1360" s="9"/>
      <c r="N1360" s="9"/>
      <c r="O1360" s="9"/>
      <c r="P1360" s="9"/>
      <c r="Q1360" s="2"/>
      <c r="R1360" s="2"/>
      <c r="S1360" s="2"/>
      <c r="T1360" s="2"/>
      <c r="U1360" s="2"/>
      <c r="V1360" s="2"/>
      <c r="W1360" s="2"/>
      <c r="X1360" s="9"/>
      <c r="Y1360" s="9"/>
      <c r="Z1360" s="9"/>
      <c r="AA1360" s="9"/>
      <c r="AB1360" s="9"/>
      <c r="AC1360" s="2">
        <v>603.73602371176287</v>
      </c>
      <c r="AD1360" s="9"/>
      <c r="AE1360" s="9"/>
      <c r="AF1360" s="2">
        <v>176.15479659250639</v>
      </c>
      <c r="AG1360" s="9">
        <v>2.7320599292876246</v>
      </c>
      <c r="AH1360" s="9"/>
      <c r="AI1360" s="9"/>
      <c r="AJ1360" s="9"/>
      <c r="AK1360" s="9"/>
      <c r="AL1360" s="9"/>
      <c r="AM1360" s="15">
        <f>AG1360/AF1360</f>
        <v>1.5509426834442759E-2</v>
      </c>
      <c r="AN1360" s="9"/>
      <c r="AO1360" s="9"/>
      <c r="AP1360" s="9"/>
      <c r="AQ1360" s="2">
        <v>0</v>
      </c>
      <c r="AR1360" s="2"/>
      <c r="AS1360" s="2">
        <v>260.72511537772033</v>
      </c>
      <c r="AT1360" s="2"/>
      <c r="AU1360" s="2">
        <v>19.905774155631175</v>
      </c>
      <c r="AV1360" s="2">
        <v>408.35737697773391</v>
      </c>
      <c r="AW1360" s="2">
        <v>688.98826651108538</v>
      </c>
      <c r="AX1360" s="9"/>
      <c r="AY1360" s="2"/>
      <c r="AZ1360" s="2">
        <f>AC1360+AF1360+AW1360</f>
        <v>1468.8790868153546</v>
      </c>
      <c r="BA1360" s="2"/>
      <c r="BB1360" s="9">
        <f>AW1360/AZ1360</f>
        <v>0.46905716930374858</v>
      </c>
      <c r="BC1360" s="19"/>
      <c r="BD1360" s="2"/>
      <c r="BE1360" s="2"/>
      <c r="BF1360" s="19"/>
      <c r="BG1360" s="19"/>
      <c r="BH1360" s="19"/>
      <c r="BI1360" s="19"/>
      <c r="BJ1360" s="9">
        <f>AC1360/AZ1360</f>
        <v>0.41101819008173779</v>
      </c>
      <c r="BK1360" s="9">
        <f>AF1360/AZ1360</f>
        <v>0.11992464061451363</v>
      </c>
      <c r="BL1360" s="9">
        <f>AW1360/AZ1360</f>
        <v>0.46905716930374858</v>
      </c>
      <c r="BM1360" s="2">
        <v>136.4352203290054</v>
      </c>
      <c r="BN1360" s="2">
        <v>0</v>
      </c>
      <c r="BO1360" s="2">
        <v>60.949619281728914</v>
      </c>
      <c r="BP1360" s="2">
        <v>68.082571570904079</v>
      </c>
      <c r="BQ1360" s="2"/>
      <c r="BR1360" s="2"/>
      <c r="BS1360" s="2"/>
      <c r="BT1360" s="2"/>
      <c r="BU1360" s="2">
        <v>7.403029476372418</v>
      </c>
      <c r="BV1360" s="2"/>
      <c r="BW1360" s="9"/>
      <c r="BX1360" s="2"/>
      <c r="BY1360" s="2"/>
      <c r="BZ1360" s="9"/>
      <c r="CA1360" s="2"/>
      <c r="CB1360" s="2"/>
      <c r="CC1360" s="2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</row>
    <row r="1361" spans="1:152" hidden="1" x14ac:dyDescent="0.45">
      <c r="A1361" t="s">
        <v>137</v>
      </c>
      <c r="C1361" s="1">
        <v>41071</v>
      </c>
      <c r="D1361" s="2">
        <v>9</v>
      </c>
      <c r="E1361" s="1" t="s">
        <v>196</v>
      </c>
      <c r="F1361" t="s">
        <v>15</v>
      </c>
      <c r="G1361">
        <v>159</v>
      </c>
      <c r="H1361" t="s">
        <v>105</v>
      </c>
      <c r="I1361" s="19">
        <v>8</v>
      </c>
      <c r="J1361">
        <v>750</v>
      </c>
      <c r="K1361" s="2">
        <f t="shared" si="19"/>
        <v>166.66666666666666</v>
      </c>
      <c r="L1361" s="2"/>
      <c r="M1361" s="9"/>
      <c r="N1361" s="9"/>
      <c r="O1361" s="9"/>
      <c r="P1361" s="9"/>
      <c r="Q1361" s="2"/>
      <c r="R1361" s="2"/>
      <c r="S1361" s="2"/>
      <c r="T1361" s="2"/>
      <c r="U1361" s="2"/>
      <c r="V1361" s="2">
        <v>159</v>
      </c>
      <c r="W1361" s="2"/>
      <c r="X1361" s="9"/>
      <c r="Y1361" s="9"/>
      <c r="Z1361" s="9"/>
      <c r="AA1361" s="9"/>
      <c r="AB1361" s="9"/>
      <c r="AC1361" s="2"/>
      <c r="AD1361" s="9"/>
      <c r="AE1361" s="9"/>
      <c r="AF1361" s="2"/>
      <c r="AG1361" s="9"/>
      <c r="AH1361" s="9"/>
      <c r="AI1361" s="9"/>
      <c r="AJ1361" s="9"/>
      <c r="AK1361" s="9"/>
      <c r="AL1361" s="9"/>
      <c r="AM1361" s="15"/>
      <c r="AN1361" s="9"/>
      <c r="AO1361" s="9"/>
      <c r="AP1361" s="9"/>
      <c r="AQ1361" s="2"/>
      <c r="AR1361" s="2"/>
      <c r="AS1361" s="2"/>
      <c r="AT1361" s="2"/>
      <c r="AU1361" s="2"/>
      <c r="AV1361" s="2"/>
      <c r="AW1361" s="2"/>
      <c r="AX1361" s="9"/>
      <c r="AY1361" s="2"/>
      <c r="AZ1361" s="2"/>
      <c r="BA1361" s="2"/>
      <c r="BB1361" s="9"/>
      <c r="BC1361" s="19"/>
      <c r="BD1361" s="2"/>
      <c r="BE1361" s="2"/>
      <c r="BF1361" s="19"/>
      <c r="BG1361" s="19"/>
      <c r="BH1361" s="19"/>
      <c r="BI1361" s="19"/>
      <c r="BJ1361" s="19"/>
      <c r="BK1361" s="19"/>
      <c r="BL1361" s="19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9"/>
      <c r="BX1361" s="2"/>
      <c r="BY1361" s="2"/>
      <c r="BZ1361" s="9"/>
      <c r="CA1361" s="2"/>
      <c r="CB1361" s="2"/>
      <c r="CC1361" s="2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</row>
    <row r="1362" spans="1:152" hidden="1" x14ac:dyDescent="0.45">
      <c r="A1362" t="s">
        <v>137</v>
      </c>
      <c r="C1362" s="1">
        <v>41072</v>
      </c>
      <c r="D1362" s="2"/>
      <c r="E1362" s="1"/>
      <c r="G1362">
        <v>160</v>
      </c>
      <c r="H1362" t="s">
        <v>105</v>
      </c>
      <c r="I1362" s="19">
        <v>8</v>
      </c>
      <c r="J1362">
        <v>750</v>
      </c>
      <c r="K1362" s="2">
        <f t="shared" si="19"/>
        <v>166.66666666666666</v>
      </c>
      <c r="L1362" s="2"/>
      <c r="M1362" s="9"/>
      <c r="N1362" s="9"/>
      <c r="O1362" s="9"/>
      <c r="P1362" s="9"/>
      <c r="Q1362" s="2"/>
      <c r="R1362" s="2"/>
      <c r="S1362" s="2"/>
      <c r="T1362" s="2"/>
      <c r="U1362" s="2"/>
      <c r="V1362" s="2"/>
      <c r="W1362" s="2"/>
      <c r="X1362" s="9"/>
      <c r="Y1362" s="9"/>
      <c r="Z1362" s="9"/>
      <c r="AA1362" s="9"/>
      <c r="AB1362" s="9"/>
      <c r="AC1362" s="2"/>
      <c r="AD1362" s="9"/>
      <c r="AE1362" s="9"/>
      <c r="AF1362" s="2"/>
      <c r="AG1362" s="9"/>
      <c r="AH1362" s="9"/>
      <c r="AI1362" s="9"/>
      <c r="AJ1362" s="9"/>
      <c r="AK1362" s="9"/>
      <c r="AL1362" s="9"/>
      <c r="AM1362" s="15"/>
      <c r="AN1362" s="9"/>
      <c r="AO1362" s="9"/>
      <c r="AP1362" s="9"/>
      <c r="AQ1362" s="2"/>
      <c r="AR1362" s="2"/>
      <c r="AS1362" s="2"/>
      <c r="AT1362" s="2"/>
      <c r="AU1362" s="2"/>
      <c r="AV1362" s="2"/>
      <c r="AW1362" s="2"/>
      <c r="AX1362" s="9"/>
      <c r="AY1362" s="2"/>
      <c r="AZ1362" s="2"/>
      <c r="BA1362" s="2"/>
      <c r="BB1362" s="9"/>
      <c r="BC1362" s="19"/>
      <c r="BD1362" s="2"/>
      <c r="BE1362" s="2"/>
      <c r="BF1362" s="19"/>
      <c r="BG1362" s="19"/>
      <c r="BH1362" s="19"/>
      <c r="BI1362" s="19"/>
      <c r="BJ1362" s="19"/>
      <c r="BK1362" s="19"/>
      <c r="BL1362" s="19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>
        <v>73.779637377963738</v>
      </c>
      <c r="BW1362" s="9">
        <v>5.2509727626459144</v>
      </c>
      <c r="BX1362" s="2"/>
      <c r="BY1362" s="2"/>
      <c r="BZ1362" s="9"/>
      <c r="CA1362" s="2"/>
      <c r="CB1362" s="2"/>
      <c r="CC1362" s="2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</row>
    <row r="1363" spans="1:152" hidden="1" x14ac:dyDescent="0.45">
      <c r="A1363" t="s">
        <v>137</v>
      </c>
      <c r="C1363" s="1">
        <v>41092</v>
      </c>
      <c r="D1363" s="2"/>
      <c r="E1363" s="1"/>
      <c r="G1363">
        <v>180</v>
      </c>
      <c r="H1363" t="s">
        <v>105</v>
      </c>
      <c r="I1363" s="19">
        <v>8</v>
      </c>
      <c r="J1363">
        <v>750</v>
      </c>
      <c r="K1363" s="2">
        <f t="shared" si="19"/>
        <v>166.66666666666666</v>
      </c>
      <c r="L1363" s="2"/>
      <c r="M1363" s="9"/>
      <c r="N1363" s="9"/>
      <c r="O1363" s="9"/>
      <c r="P1363" s="9"/>
      <c r="Q1363" s="2"/>
      <c r="R1363" s="2"/>
      <c r="S1363" s="2"/>
      <c r="T1363" s="2"/>
      <c r="U1363" s="2"/>
      <c r="V1363" s="2"/>
      <c r="W1363" s="2"/>
      <c r="X1363" s="9"/>
      <c r="Y1363" s="9"/>
      <c r="Z1363" s="9"/>
      <c r="AA1363" s="9"/>
      <c r="AB1363" s="9"/>
      <c r="AC1363" s="2"/>
      <c r="AD1363" s="9"/>
      <c r="AE1363" s="9"/>
      <c r="AF1363" s="2"/>
      <c r="AG1363" s="9"/>
      <c r="AH1363" s="9"/>
      <c r="AI1363" s="9"/>
      <c r="AJ1363" s="9"/>
      <c r="AK1363" s="9"/>
      <c r="AL1363" s="9"/>
      <c r="AM1363" s="15"/>
      <c r="AN1363" s="9"/>
      <c r="AO1363" s="9"/>
      <c r="AP1363" s="9"/>
      <c r="AQ1363" s="2"/>
      <c r="AR1363" s="2"/>
      <c r="AS1363" s="2"/>
      <c r="AT1363" s="2"/>
      <c r="AU1363" s="2"/>
      <c r="AV1363" s="2"/>
      <c r="AW1363" s="2"/>
      <c r="AX1363" s="9"/>
      <c r="AY1363" s="2"/>
      <c r="AZ1363" s="2"/>
      <c r="BA1363" s="2"/>
      <c r="BB1363" s="9"/>
      <c r="BC1363" s="19"/>
      <c r="BD1363" s="2"/>
      <c r="BE1363" s="2"/>
      <c r="BF1363" s="19"/>
      <c r="BG1363" s="19"/>
      <c r="BH1363" s="19"/>
      <c r="BI1363" s="19"/>
      <c r="BJ1363" s="19"/>
      <c r="BK1363" s="19"/>
      <c r="BL1363" s="19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>
        <v>100</v>
      </c>
      <c r="BW1363" s="9">
        <v>4.3351063829787231</v>
      </c>
      <c r="BX1363" s="2"/>
      <c r="BY1363" s="2"/>
      <c r="BZ1363" s="9"/>
      <c r="CA1363" s="2"/>
      <c r="CB1363" s="2"/>
      <c r="CC1363" s="2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</row>
    <row r="1364" spans="1:152" hidden="1" x14ac:dyDescent="0.45">
      <c r="A1364" t="s">
        <v>137</v>
      </c>
      <c r="C1364" s="1">
        <v>41096</v>
      </c>
      <c r="D1364" s="2">
        <v>10</v>
      </c>
      <c r="E1364" s="1" t="s">
        <v>97</v>
      </c>
      <c r="F1364" t="s">
        <v>16</v>
      </c>
      <c r="G1364">
        <v>184</v>
      </c>
      <c r="H1364" t="s">
        <v>105</v>
      </c>
      <c r="I1364" s="19">
        <v>8</v>
      </c>
      <c r="J1364">
        <v>750</v>
      </c>
      <c r="K1364" s="2">
        <f t="shared" si="19"/>
        <v>166.66666666666666</v>
      </c>
      <c r="L1364" s="2"/>
      <c r="M1364" s="9"/>
      <c r="N1364" s="9"/>
      <c r="O1364" s="9"/>
      <c r="P1364" s="9"/>
      <c r="Q1364" s="2"/>
      <c r="R1364" s="2"/>
      <c r="S1364" s="2"/>
      <c r="T1364" s="2"/>
      <c r="U1364" s="2"/>
      <c r="V1364" s="2"/>
      <c r="W1364" s="2"/>
      <c r="X1364" s="9"/>
      <c r="Y1364" s="9"/>
      <c r="Z1364" s="9"/>
      <c r="AA1364" s="9"/>
      <c r="AB1364" s="9"/>
      <c r="AC1364" s="2"/>
      <c r="AD1364" s="9"/>
      <c r="AE1364" s="9"/>
      <c r="AF1364" s="2"/>
      <c r="AG1364" s="9"/>
      <c r="AH1364" s="9"/>
      <c r="AI1364" s="9"/>
      <c r="AJ1364" s="9"/>
      <c r="AK1364" s="9"/>
      <c r="AL1364" s="9"/>
      <c r="AM1364" s="15"/>
      <c r="AN1364" s="9"/>
      <c r="AO1364" s="9"/>
      <c r="AP1364" s="9"/>
      <c r="AQ1364" s="2"/>
      <c r="AR1364" s="2"/>
      <c r="AS1364" s="2"/>
      <c r="AT1364" s="2"/>
      <c r="AU1364" s="2"/>
      <c r="AV1364" s="2">
        <v>431.53921124999999</v>
      </c>
      <c r="AW1364" s="2"/>
      <c r="AX1364" s="9"/>
      <c r="AY1364" s="2"/>
      <c r="AZ1364" s="2"/>
      <c r="BA1364" s="2"/>
      <c r="BB1364" s="9"/>
      <c r="BC1364" s="19">
        <v>40.53732423411364</v>
      </c>
      <c r="BD1364" s="2">
        <v>174.93444926174911</v>
      </c>
      <c r="BE1364" s="2"/>
      <c r="BF1364" s="19">
        <v>7.7063634036012827</v>
      </c>
      <c r="BG1364" s="19"/>
      <c r="BH1364" s="19"/>
      <c r="BI1364" s="19"/>
      <c r="BJ1364" s="19"/>
      <c r="BK1364" s="19"/>
      <c r="BL1364" s="19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9"/>
      <c r="BX1364" s="2"/>
      <c r="BY1364" s="2"/>
      <c r="BZ1364" s="9"/>
      <c r="CA1364" s="2"/>
      <c r="CB1364" s="2"/>
      <c r="CC1364" s="2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</row>
    <row r="1365" spans="1:152" hidden="1" x14ac:dyDescent="0.45">
      <c r="A1365" t="s">
        <v>144</v>
      </c>
      <c r="C1365" s="1">
        <v>40912</v>
      </c>
      <c r="D1365" s="2">
        <v>1</v>
      </c>
      <c r="E1365" s="1" t="s">
        <v>198</v>
      </c>
      <c r="F1365" t="s">
        <v>10</v>
      </c>
      <c r="G1365">
        <v>0</v>
      </c>
      <c r="H1365" t="s">
        <v>106</v>
      </c>
      <c r="I1365" s="19">
        <v>8</v>
      </c>
      <c r="J1365">
        <v>750</v>
      </c>
      <c r="K1365" s="2">
        <f t="shared" si="19"/>
        <v>166.66666666666666</v>
      </c>
      <c r="L1365" s="2"/>
      <c r="M1365" s="9"/>
      <c r="N1365" s="9"/>
      <c r="O1365" s="9"/>
      <c r="P1365" s="9"/>
      <c r="Q1365" s="2"/>
      <c r="R1365" s="2"/>
      <c r="S1365" s="2"/>
      <c r="T1365" s="2"/>
      <c r="U1365" s="2"/>
      <c r="V1365" s="2"/>
      <c r="W1365" s="2"/>
      <c r="X1365" s="9"/>
      <c r="Y1365" s="9"/>
      <c r="Z1365" s="9"/>
      <c r="AA1365" s="9"/>
      <c r="AB1365" s="9"/>
      <c r="AC1365" s="2"/>
      <c r="AD1365" s="9"/>
      <c r="AE1365" s="9"/>
      <c r="AF1365" s="2"/>
      <c r="AG1365" s="9"/>
      <c r="AH1365" s="9"/>
      <c r="AI1365" s="9"/>
      <c r="AJ1365" s="9"/>
      <c r="AK1365" s="9"/>
      <c r="AL1365" s="9"/>
      <c r="AM1365" s="15"/>
      <c r="AN1365" s="9"/>
      <c r="AO1365" s="9"/>
      <c r="AP1365" s="9"/>
      <c r="AQ1365" s="2">
        <v>0</v>
      </c>
      <c r="AR1365" s="2"/>
      <c r="AS1365" s="2">
        <v>0</v>
      </c>
      <c r="AT1365" s="2"/>
      <c r="AU1365" s="2">
        <v>0</v>
      </c>
      <c r="AV1365" s="2">
        <v>0</v>
      </c>
      <c r="AW1365" s="2"/>
      <c r="AX1365" s="9"/>
      <c r="AY1365" s="2"/>
      <c r="AZ1365" s="2"/>
      <c r="BA1365" s="2"/>
      <c r="BB1365" s="9"/>
      <c r="BC1365" s="19"/>
      <c r="BD1365" s="2"/>
      <c r="BE1365" s="2"/>
      <c r="BF1365" s="19"/>
      <c r="BG1365" s="19"/>
      <c r="BH1365" s="19"/>
      <c r="BI1365" s="19"/>
      <c r="BJ1365" s="19"/>
      <c r="BK1365" s="19"/>
      <c r="BL1365" s="19"/>
      <c r="BM1365" s="2">
        <v>0</v>
      </c>
      <c r="BN1365" s="2">
        <v>0</v>
      </c>
      <c r="BO1365" s="2">
        <v>0</v>
      </c>
      <c r="BP1365" s="2">
        <v>0</v>
      </c>
      <c r="BQ1365" s="2"/>
      <c r="BR1365" s="2"/>
      <c r="BS1365" s="2"/>
      <c r="BT1365" s="2"/>
      <c r="BU1365" s="2">
        <v>0</v>
      </c>
      <c r="BV1365" s="2"/>
      <c r="BW1365" s="9"/>
      <c r="BX1365" s="2"/>
      <c r="BY1365" s="2"/>
      <c r="BZ1365" s="9"/>
      <c r="CA1365" s="2"/>
      <c r="CB1365" s="2"/>
      <c r="CC1365" s="2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</row>
    <row r="1366" spans="1:152" hidden="1" x14ac:dyDescent="0.45">
      <c r="A1366" t="s">
        <v>144</v>
      </c>
      <c r="C1366" s="1">
        <v>40945</v>
      </c>
      <c r="D1366" s="2"/>
      <c r="E1366" s="1"/>
      <c r="G1366">
        <v>33</v>
      </c>
      <c r="H1366" t="s">
        <v>106</v>
      </c>
      <c r="I1366" s="19">
        <v>8</v>
      </c>
      <c r="J1366">
        <v>750</v>
      </c>
      <c r="K1366" s="2">
        <f t="shared" si="19"/>
        <v>166.66666666666666</v>
      </c>
      <c r="L1366" s="2"/>
      <c r="M1366" s="9"/>
      <c r="N1366" s="9"/>
      <c r="O1366" s="9"/>
      <c r="P1366" s="9"/>
      <c r="Q1366" s="2"/>
      <c r="R1366" s="2"/>
      <c r="S1366" s="2"/>
      <c r="T1366" s="2"/>
      <c r="U1366" s="2"/>
      <c r="V1366" s="2"/>
      <c r="W1366" s="2"/>
      <c r="X1366" s="9"/>
      <c r="Y1366" s="9"/>
      <c r="Z1366" s="9"/>
      <c r="AA1366" s="9"/>
      <c r="AB1366" s="9"/>
      <c r="AC1366" s="2">
        <v>43.782894736842103</v>
      </c>
      <c r="AD1366" s="9"/>
      <c r="AE1366" s="9"/>
      <c r="AF1366" s="2">
        <v>45.78947368421052</v>
      </c>
      <c r="AG1366" s="9">
        <v>0.44080592105263156</v>
      </c>
      <c r="AH1366" s="9"/>
      <c r="AI1366" s="9"/>
      <c r="AJ1366" s="9"/>
      <c r="AK1366" s="9"/>
      <c r="AL1366" s="9"/>
      <c r="AM1366" s="15">
        <f>AG1366/AF1366</f>
        <v>9.6267959770114948E-3</v>
      </c>
      <c r="AN1366" s="9"/>
      <c r="AO1366" s="9"/>
      <c r="AP1366" s="9"/>
      <c r="AQ1366" s="2">
        <v>0</v>
      </c>
      <c r="AR1366" s="2"/>
      <c r="AS1366" s="2">
        <v>0</v>
      </c>
      <c r="AT1366" s="2"/>
      <c r="AU1366" s="2">
        <v>0</v>
      </c>
      <c r="AV1366" s="2">
        <v>0</v>
      </c>
      <c r="AW1366" s="2">
        <v>0</v>
      </c>
      <c r="AX1366" s="9"/>
      <c r="AY1366" s="2"/>
      <c r="AZ1366" s="2">
        <f>AC1366+AF1366+AW1366</f>
        <v>89.57236842105263</v>
      </c>
      <c r="BA1366" s="2"/>
      <c r="BB1366" s="9">
        <f>AW1366/AZ1366</f>
        <v>0</v>
      </c>
      <c r="BC1366" s="19"/>
      <c r="BD1366" s="2"/>
      <c r="BE1366" s="2"/>
      <c r="BF1366" s="19"/>
      <c r="BG1366" s="19"/>
      <c r="BH1366" s="19"/>
      <c r="BI1366" s="19"/>
      <c r="BJ1366" s="9">
        <f>AC1366/AZ1366</f>
        <v>0.48879911861917003</v>
      </c>
      <c r="BK1366" s="9">
        <f>AF1366/AZ1366</f>
        <v>0.51120088138082986</v>
      </c>
      <c r="BL1366" s="9">
        <f>AW1366/AZ1366</f>
        <v>0</v>
      </c>
      <c r="BM1366" s="2">
        <v>0</v>
      </c>
      <c r="BN1366" s="2">
        <v>0</v>
      </c>
      <c r="BO1366" s="2">
        <v>0</v>
      </c>
      <c r="BP1366" s="2">
        <v>0</v>
      </c>
      <c r="BQ1366" s="2"/>
      <c r="BR1366" s="2"/>
      <c r="BS1366" s="2"/>
      <c r="BT1366" s="2"/>
      <c r="BU1366" s="2">
        <v>0</v>
      </c>
      <c r="BV1366" s="2"/>
      <c r="BW1366" s="9"/>
      <c r="BX1366" s="2"/>
      <c r="BY1366" s="2"/>
      <c r="BZ1366" s="9"/>
      <c r="CA1366" s="2"/>
      <c r="CB1366" s="2"/>
      <c r="CC1366" s="2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</row>
    <row r="1367" spans="1:152" hidden="1" x14ac:dyDescent="0.45">
      <c r="A1367" t="s">
        <v>144</v>
      </c>
      <c r="C1367" s="1">
        <v>40947</v>
      </c>
      <c r="D1367" s="2">
        <v>4</v>
      </c>
      <c r="E1367" t="s">
        <v>199</v>
      </c>
      <c r="F1367" t="s">
        <v>12</v>
      </c>
      <c r="G1367">
        <v>35</v>
      </c>
      <c r="H1367" t="s">
        <v>106</v>
      </c>
      <c r="I1367" s="19">
        <v>8</v>
      </c>
      <c r="J1367">
        <v>750</v>
      </c>
      <c r="K1367" s="2">
        <f t="shared" si="19"/>
        <v>166.66666666666666</v>
      </c>
      <c r="L1367" s="2"/>
      <c r="M1367" s="9"/>
      <c r="N1367" s="9"/>
      <c r="O1367" s="9"/>
      <c r="P1367" s="9"/>
      <c r="Q1367" s="2"/>
      <c r="R1367" s="2">
        <v>35</v>
      </c>
      <c r="S1367" s="2"/>
      <c r="T1367" s="2"/>
      <c r="U1367" s="2"/>
      <c r="V1367" s="2"/>
      <c r="W1367" s="2"/>
      <c r="X1367" s="9"/>
      <c r="Y1367" s="9"/>
      <c r="Z1367" s="9"/>
      <c r="AA1367" s="9"/>
      <c r="AB1367" s="9"/>
      <c r="AC1367" s="2"/>
      <c r="AD1367" s="9"/>
      <c r="AE1367" s="9"/>
      <c r="AF1367" s="2"/>
      <c r="AG1367" s="9"/>
      <c r="AH1367" s="9"/>
      <c r="AI1367" s="9"/>
      <c r="AJ1367" s="9"/>
      <c r="AK1367" s="9"/>
      <c r="AL1367" s="9"/>
      <c r="AM1367" s="15"/>
      <c r="AN1367" s="9"/>
      <c r="AO1367" s="9"/>
      <c r="AP1367" s="9"/>
      <c r="AQ1367" s="2"/>
      <c r="AR1367" s="2"/>
      <c r="AS1367" s="2"/>
      <c r="AT1367" s="2"/>
      <c r="AU1367" s="2"/>
      <c r="AV1367" s="2"/>
      <c r="AW1367" s="2"/>
      <c r="AX1367" s="9"/>
      <c r="AY1367" s="2"/>
      <c r="AZ1367" s="2"/>
      <c r="BA1367" s="2"/>
      <c r="BB1367" s="9"/>
      <c r="BC1367" s="19"/>
      <c r="BD1367" s="2"/>
      <c r="BE1367" s="2"/>
      <c r="BF1367" s="19"/>
      <c r="BG1367" s="19"/>
      <c r="BH1367" s="19"/>
      <c r="BI1367" s="19"/>
      <c r="BJ1367" s="19"/>
      <c r="BK1367" s="19"/>
      <c r="BL1367" s="19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9"/>
      <c r="BX1367" s="2"/>
      <c r="BY1367" s="2"/>
      <c r="BZ1367" s="9"/>
      <c r="CA1367" s="2"/>
      <c r="CB1367" s="2"/>
      <c r="CC1367" s="2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</row>
    <row r="1368" spans="1:152" hidden="1" x14ac:dyDescent="0.45">
      <c r="A1368" t="s">
        <v>144</v>
      </c>
      <c r="C1368" s="1">
        <v>40956</v>
      </c>
      <c r="D1368" s="2"/>
      <c r="E1368" s="1"/>
      <c r="G1368">
        <v>44</v>
      </c>
      <c r="H1368" t="s">
        <v>106</v>
      </c>
      <c r="I1368" s="19">
        <v>8</v>
      </c>
      <c r="J1368">
        <v>750</v>
      </c>
      <c r="K1368" s="2">
        <f t="shared" si="19"/>
        <v>166.66666666666666</v>
      </c>
      <c r="L1368" s="2"/>
      <c r="M1368" s="9"/>
      <c r="N1368" s="9"/>
      <c r="O1368" s="9"/>
      <c r="P1368" s="9"/>
      <c r="Q1368" s="2"/>
      <c r="R1368" s="2"/>
      <c r="S1368" s="2"/>
      <c r="T1368" s="2"/>
      <c r="U1368" s="2"/>
      <c r="V1368" s="2"/>
      <c r="W1368" s="2"/>
      <c r="X1368" s="9"/>
      <c r="Y1368" s="9"/>
      <c r="Z1368" s="9"/>
      <c r="AA1368" s="9"/>
      <c r="AB1368" s="9"/>
      <c r="AC1368" s="2">
        <v>78.876184641337062</v>
      </c>
      <c r="AD1368" s="9"/>
      <c r="AE1368" s="9"/>
      <c r="AF1368" s="2">
        <v>74.805069600563357</v>
      </c>
      <c r="AG1368" s="9">
        <v>1.0038255539510501</v>
      </c>
      <c r="AH1368" s="9"/>
      <c r="AI1368" s="9"/>
      <c r="AJ1368" s="9"/>
      <c r="AK1368" s="9"/>
      <c r="AL1368" s="9"/>
      <c r="AM1368" s="15">
        <f>AG1368/AF1368</f>
        <v>1.3419218233619428E-2</v>
      </c>
      <c r="AN1368" s="9"/>
      <c r="AO1368" s="9"/>
      <c r="AP1368" s="9"/>
      <c r="AQ1368" s="2">
        <v>8.5346847414029661</v>
      </c>
      <c r="AR1368" s="2"/>
      <c r="AS1368" s="2">
        <v>0</v>
      </c>
      <c r="AT1368" s="2"/>
      <c r="AU1368" s="2">
        <v>0</v>
      </c>
      <c r="AV1368" s="2">
        <v>0</v>
      </c>
      <c r="AW1368" s="2">
        <v>8.5346847414029661</v>
      </c>
      <c r="AX1368" s="9"/>
      <c r="AY1368" s="2"/>
      <c r="AZ1368" s="2">
        <f>AC1368+AF1368+AW1368</f>
        <v>162.2159389833034</v>
      </c>
      <c r="BA1368" s="2"/>
      <c r="BB1368" s="9">
        <f>AW1368/AZ1368</f>
        <v>5.2613108150127132E-2</v>
      </c>
      <c r="BC1368" s="19"/>
      <c r="BD1368" s="2"/>
      <c r="BE1368" s="2"/>
      <c r="BF1368" s="19"/>
      <c r="BG1368" s="19"/>
      <c r="BH1368" s="19"/>
      <c r="BI1368" s="19"/>
      <c r="BJ1368" s="9">
        <f>AC1368/AZ1368</f>
        <v>0.48624188927239542</v>
      </c>
      <c r="BK1368" s="9">
        <f>AF1368/AZ1368</f>
        <v>0.46114500257747737</v>
      </c>
      <c r="BL1368" s="9">
        <f>AW1368/AZ1368</f>
        <v>5.2613108150127132E-2</v>
      </c>
      <c r="BM1368" s="2">
        <v>100.21126569193106</v>
      </c>
      <c r="BN1368" s="2">
        <v>100.21126569193106</v>
      </c>
      <c r="BO1368" s="2">
        <v>0</v>
      </c>
      <c r="BP1368" s="2">
        <v>0</v>
      </c>
      <c r="BQ1368" s="2"/>
      <c r="BR1368" s="2"/>
      <c r="BS1368" s="2"/>
      <c r="BT1368" s="2"/>
      <c r="BU1368" s="2">
        <v>0</v>
      </c>
      <c r="BV1368" s="2"/>
      <c r="BW1368" s="9"/>
      <c r="BX1368" s="2"/>
      <c r="BY1368" s="2"/>
      <c r="BZ1368" s="9"/>
      <c r="CA1368" s="2"/>
      <c r="CB1368" s="2"/>
      <c r="CC1368" s="2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</row>
    <row r="1369" spans="1:152" hidden="1" x14ac:dyDescent="0.45">
      <c r="A1369" t="s">
        <v>144</v>
      </c>
      <c r="C1369" s="1">
        <v>40960</v>
      </c>
      <c r="D1369" s="2"/>
      <c r="E1369" s="1"/>
      <c r="G1369">
        <v>48</v>
      </c>
      <c r="H1369" t="s">
        <v>106</v>
      </c>
      <c r="I1369" s="19">
        <v>8</v>
      </c>
      <c r="J1369">
        <v>750</v>
      </c>
      <c r="K1369" s="2">
        <f t="shared" si="19"/>
        <v>166.66666666666666</v>
      </c>
      <c r="L1369" s="2"/>
      <c r="M1369" s="9"/>
      <c r="N1369" s="19">
        <v>13.1</v>
      </c>
      <c r="O1369" s="19"/>
      <c r="P1369" s="19"/>
      <c r="Q1369" s="2"/>
      <c r="R1369" s="2"/>
      <c r="S1369" s="2"/>
      <c r="T1369" s="2"/>
      <c r="U1369" s="2"/>
      <c r="V1369" s="2"/>
      <c r="W1369" s="2"/>
      <c r="X1369" s="9"/>
      <c r="Y1369" s="9"/>
      <c r="Z1369" s="9"/>
      <c r="AA1369" s="9"/>
      <c r="AB1369" s="9"/>
      <c r="AC1369" s="2"/>
      <c r="AD1369" s="9"/>
      <c r="AE1369" s="9"/>
      <c r="AF1369" s="2"/>
      <c r="AG1369" s="9"/>
      <c r="AH1369" s="9"/>
      <c r="AI1369" s="9"/>
      <c r="AJ1369" s="9"/>
      <c r="AK1369" s="9"/>
      <c r="AL1369" s="9"/>
      <c r="AM1369" s="15"/>
      <c r="AN1369" s="9"/>
      <c r="AO1369" s="9"/>
      <c r="AP1369" s="9"/>
      <c r="AQ1369" s="2"/>
      <c r="AR1369" s="2"/>
      <c r="AS1369" s="2"/>
      <c r="AT1369" s="2"/>
      <c r="AU1369" s="2"/>
      <c r="AV1369" s="2"/>
      <c r="AW1369" s="2"/>
      <c r="AX1369" s="9"/>
      <c r="AY1369" s="2"/>
      <c r="AZ1369" s="2"/>
      <c r="BA1369" s="2"/>
      <c r="BB1369" s="9"/>
      <c r="BC1369" s="19"/>
      <c r="BD1369" s="2"/>
      <c r="BE1369" s="2"/>
      <c r="BF1369" s="19"/>
      <c r="BG1369" s="19"/>
      <c r="BH1369" s="19"/>
      <c r="BI1369" s="19"/>
      <c r="BJ1369" s="19"/>
      <c r="BK1369" s="19"/>
      <c r="BL1369" s="19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9"/>
      <c r="BX1369" s="2"/>
      <c r="BY1369" s="2"/>
      <c r="BZ1369" s="9"/>
      <c r="CA1369" s="2"/>
      <c r="CB1369" s="2"/>
      <c r="CC1369" s="2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</row>
    <row r="1370" spans="1:152" hidden="1" x14ac:dyDescent="0.45">
      <c r="A1370" t="s">
        <v>144</v>
      </c>
      <c r="C1370" s="1">
        <v>40963</v>
      </c>
      <c r="D1370" s="2">
        <v>5</v>
      </c>
      <c r="E1370" t="s">
        <v>195</v>
      </c>
      <c r="F1370" t="s">
        <v>13</v>
      </c>
      <c r="G1370">
        <v>51</v>
      </c>
      <c r="H1370" t="s">
        <v>106</v>
      </c>
      <c r="I1370" s="19">
        <v>8</v>
      </c>
      <c r="J1370">
        <v>750</v>
      </c>
      <c r="K1370" s="2">
        <f t="shared" si="19"/>
        <v>166.66666666666666</v>
      </c>
      <c r="L1370" s="2"/>
      <c r="M1370" s="9"/>
      <c r="N1370" s="9"/>
      <c r="O1370" s="9"/>
      <c r="P1370" s="9"/>
      <c r="Q1370" s="2"/>
      <c r="R1370" s="2"/>
      <c r="S1370" s="2">
        <v>51</v>
      </c>
      <c r="T1370" s="2"/>
      <c r="U1370" s="2"/>
      <c r="V1370" s="2"/>
      <c r="W1370" s="2"/>
      <c r="X1370" s="9"/>
      <c r="Y1370" s="9"/>
      <c r="Z1370" s="9"/>
      <c r="AA1370" s="9"/>
      <c r="AB1370" s="9"/>
      <c r="AC1370" s="2">
        <v>134.45285114666024</v>
      </c>
      <c r="AD1370" s="9"/>
      <c r="AE1370" s="9"/>
      <c r="AF1370" s="2">
        <v>110.92167561991964</v>
      </c>
      <c r="AG1370" s="9">
        <v>1.9379762032913779</v>
      </c>
      <c r="AH1370" s="9"/>
      <c r="AI1370" s="9"/>
      <c r="AJ1370" s="9"/>
      <c r="AK1370" s="9"/>
      <c r="AL1370" s="9"/>
      <c r="AM1370" s="15">
        <f>AG1370/AF1370</f>
        <v>1.7471573454515596E-2</v>
      </c>
      <c r="AN1370" s="9"/>
      <c r="AO1370" s="9"/>
      <c r="AP1370" s="9"/>
      <c r="AQ1370" s="2">
        <v>18.470011656603347</v>
      </c>
      <c r="AR1370" s="2"/>
      <c r="AS1370" s="2">
        <v>0</v>
      </c>
      <c r="AT1370" s="2"/>
      <c r="AU1370" s="2">
        <v>0</v>
      </c>
      <c r="AV1370" s="2">
        <v>0</v>
      </c>
      <c r="AW1370" s="2">
        <v>18.470011656603347</v>
      </c>
      <c r="AX1370" s="9"/>
      <c r="AY1370" s="2"/>
      <c r="AZ1370" s="2">
        <f>AC1370+AF1370+AW1370</f>
        <v>263.84453842318322</v>
      </c>
      <c r="BA1370" s="2"/>
      <c r="BB1370" s="9">
        <f>AW1370/AZ1370</f>
        <v>7.0003388233790487E-2</v>
      </c>
      <c r="BC1370" s="19"/>
      <c r="BD1370" s="2"/>
      <c r="BE1370" s="2"/>
      <c r="BF1370" s="19"/>
      <c r="BG1370" s="19"/>
      <c r="BH1370" s="19"/>
      <c r="BI1370" s="19"/>
      <c r="BJ1370" s="9">
        <f>AC1370/AZ1370</f>
        <v>0.50959118559054573</v>
      </c>
      <c r="BK1370" s="9">
        <f>AF1370/AZ1370</f>
        <v>0.42040542617566379</v>
      </c>
      <c r="BL1370" s="9">
        <f>AW1370/AZ1370</f>
        <v>7.0003388233790487E-2</v>
      </c>
      <c r="BM1370" s="2">
        <v>180.76998708166809</v>
      </c>
      <c r="BN1370" s="2">
        <v>180.76998708166809</v>
      </c>
      <c r="BO1370" s="2">
        <v>0</v>
      </c>
      <c r="BP1370" s="2">
        <v>0</v>
      </c>
      <c r="BQ1370" s="2"/>
      <c r="BR1370" s="2"/>
      <c r="BS1370" s="2"/>
      <c r="BT1370" s="2"/>
      <c r="BU1370" s="2">
        <v>0</v>
      </c>
      <c r="BV1370" s="2"/>
      <c r="BW1370" s="9"/>
      <c r="BX1370" s="2"/>
      <c r="BY1370" s="2"/>
      <c r="BZ1370" s="9"/>
      <c r="CA1370" s="2"/>
      <c r="CB1370" s="2"/>
      <c r="CC1370" s="2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</row>
    <row r="1371" spans="1:152" hidden="1" x14ac:dyDescent="0.45">
      <c r="A1371" t="s">
        <v>144</v>
      </c>
      <c r="C1371" s="1">
        <v>40970</v>
      </c>
      <c r="D1371" s="2"/>
      <c r="E1371" s="1"/>
      <c r="G1371">
        <v>58</v>
      </c>
      <c r="H1371" t="s">
        <v>106</v>
      </c>
      <c r="I1371" s="19">
        <v>8</v>
      </c>
      <c r="J1371">
        <v>750</v>
      </c>
      <c r="K1371" s="2">
        <f t="shared" ref="K1371:K1434" si="20">1000000/I1371/J1371</f>
        <v>166.66666666666666</v>
      </c>
      <c r="L1371" s="2"/>
      <c r="M1371" s="9"/>
      <c r="N1371" s="19">
        <v>16.3</v>
      </c>
      <c r="O1371" s="19"/>
      <c r="P1371" s="19"/>
      <c r="Q1371" s="2"/>
      <c r="R1371" s="2"/>
      <c r="S1371" s="2"/>
      <c r="T1371" s="2"/>
      <c r="U1371" s="2"/>
      <c r="V1371" s="2"/>
      <c r="W1371" s="2"/>
      <c r="X1371" s="9"/>
      <c r="Y1371" s="9"/>
      <c r="Z1371" s="9"/>
      <c r="AA1371" s="9"/>
      <c r="AB1371" s="9"/>
      <c r="AC1371" s="2"/>
      <c r="AD1371" s="9"/>
      <c r="AE1371" s="9"/>
      <c r="AF1371" s="2"/>
      <c r="AG1371" s="9"/>
      <c r="AH1371" s="9"/>
      <c r="AI1371" s="9"/>
      <c r="AJ1371" s="9"/>
      <c r="AK1371" s="9"/>
      <c r="AL1371" s="9"/>
      <c r="AM1371" s="15"/>
      <c r="AN1371" s="9"/>
      <c r="AO1371" s="9"/>
      <c r="AP1371" s="9"/>
      <c r="AQ1371" s="2"/>
      <c r="AR1371" s="2"/>
      <c r="AS1371" s="2"/>
      <c r="AT1371" s="2"/>
      <c r="AU1371" s="2"/>
      <c r="AV1371" s="2"/>
      <c r="AW1371" s="2"/>
      <c r="AX1371" s="9"/>
      <c r="AY1371" s="2"/>
      <c r="AZ1371" s="2"/>
      <c r="BA1371" s="2"/>
      <c r="BB1371" s="9"/>
      <c r="BC1371" s="19"/>
      <c r="BD1371" s="2"/>
      <c r="BE1371" s="2"/>
      <c r="BF1371" s="19"/>
      <c r="BG1371" s="19"/>
      <c r="BH1371" s="19"/>
      <c r="BI1371" s="19"/>
      <c r="BJ1371" s="19"/>
      <c r="BK1371" s="19"/>
      <c r="BL1371" s="19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9"/>
      <c r="BX1371" s="2"/>
      <c r="BY1371" s="2"/>
      <c r="BZ1371" s="9"/>
      <c r="CA1371" s="2"/>
      <c r="CB1371" s="2"/>
      <c r="CC1371" s="2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</row>
    <row r="1372" spans="1:152" hidden="1" x14ac:dyDescent="0.45">
      <c r="A1372" t="s">
        <v>144</v>
      </c>
      <c r="C1372" s="1">
        <v>40976</v>
      </c>
      <c r="D1372" s="2"/>
      <c r="E1372" s="1"/>
      <c r="G1372">
        <v>64</v>
      </c>
      <c r="H1372" t="s">
        <v>106</v>
      </c>
      <c r="I1372" s="19">
        <v>8</v>
      </c>
      <c r="J1372">
        <v>750</v>
      </c>
      <c r="K1372" s="2">
        <f t="shared" si="20"/>
        <v>166.66666666666666</v>
      </c>
      <c r="L1372" s="2"/>
      <c r="M1372" s="9"/>
      <c r="N1372" s="19">
        <v>18.350000000000001</v>
      </c>
      <c r="O1372" s="19"/>
      <c r="P1372" s="19"/>
      <c r="Q1372" s="2"/>
      <c r="R1372" s="2"/>
      <c r="S1372" s="2"/>
      <c r="T1372" s="2"/>
      <c r="U1372" s="2"/>
      <c r="V1372" s="2"/>
      <c r="W1372" s="2"/>
      <c r="X1372" s="9"/>
      <c r="Y1372" s="9"/>
      <c r="Z1372" s="9"/>
      <c r="AA1372" s="9"/>
      <c r="AB1372" s="9"/>
      <c r="AC1372" s="2"/>
      <c r="AD1372" s="9"/>
      <c r="AE1372" s="9"/>
      <c r="AF1372" s="2"/>
      <c r="AG1372" s="9"/>
      <c r="AH1372" s="9"/>
      <c r="AI1372" s="9"/>
      <c r="AJ1372" s="9"/>
      <c r="AK1372" s="9"/>
      <c r="AL1372" s="9"/>
      <c r="AM1372" s="15"/>
      <c r="AN1372" s="9"/>
      <c r="AO1372" s="9"/>
      <c r="AP1372" s="9"/>
      <c r="AQ1372" s="2"/>
      <c r="AR1372" s="2"/>
      <c r="AS1372" s="2"/>
      <c r="AT1372" s="2"/>
      <c r="AU1372" s="2"/>
      <c r="AV1372" s="2"/>
      <c r="AW1372" s="2"/>
      <c r="AX1372" s="9"/>
      <c r="AY1372" s="2"/>
      <c r="AZ1372" s="2"/>
      <c r="BA1372" s="2"/>
      <c r="BB1372" s="9"/>
      <c r="BC1372" s="19"/>
      <c r="BD1372" s="2"/>
      <c r="BE1372" s="2"/>
      <c r="BF1372" s="19"/>
      <c r="BG1372" s="19"/>
      <c r="BH1372" s="19"/>
      <c r="BI1372" s="19"/>
      <c r="BJ1372" s="19"/>
      <c r="BK1372" s="19"/>
      <c r="BL1372" s="19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9"/>
      <c r="BX1372" s="2"/>
      <c r="BY1372" s="2"/>
      <c r="BZ1372" s="9"/>
      <c r="CA1372" s="2"/>
      <c r="CB1372" s="2"/>
      <c r="CC1372" s="2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</row>
    <row r="1373" spans="1:152" hidden="1" x14ac:dyDescent="0.45">
      <c r="A1373" t="s">
        <v>144</v>
      </c>
      <c r="C1373" s="1">
        <v>40980</v>
      </c>
      <c r="D1373" s="2">
        <v>6</v>
      </c>
      <c r="E1373" s="1" t="s">
        <v>229</v>
      </c>
      <c r="F1373" t="s">
        <v>78</v>
      </c>
      <c r="G1373">
        <v>68</v>
      </c>
      <c r="H1373" t="s">
        <v>106</v>
      </c>
      <c r="I1373" s="19">
        <v>8</v>
      </c>
      <c r="J1373">
        <v>750</v>
      </c>
      <c r="K1373" s="2">
        <f t="shared" si="20"/>
        <v>166.66666666666666</v>
      </c>
      <c r="L1373" s="2"/>
      <c r="M1373" s="9"/>
      <c r="N1373" s="9"/>
      <c r="O1373" s="9"/>
      <c r="P1373" s="9"/>
      <c r="Q1373" s="2"/>
      <c r="R1373" s="2"/>
      <c r="S1373" s="2"/>
      <c r="T1373" s="2"/>
      <c r="U1373" s="2"/>
      <c r="V1373" s="2"/>
      <c r="W1373" s="2"/>
      <c r="X1373" s="9"/>
      <c r="Y1373" s="9"/>
      <c r="Z1373" s="9"/>
      <c r="AA1373" s="9"/>
      <c r="AB1373" s="9"/>
      <c r="AC1373" s="2">
        <v>304.79611001989758</v>
      </c>
      <c r="AD1373" s="9"/>
      <c r="AE1373" s="9"/>
      <c r="AF1373" s="2">
        <v>191.3226483352513</v>
      </c>
      <c r="AG1373" s="9">
        <v>3.5843497425407627</v>
      </c>
      <c r="AH1373" s="9"/>
      <c r="AI1373" s="9"/>
      <c r="AJ1373" s="9"/>
      <c r="AK1373" s="9"/>
      <c r="AL1373" s="9"/>
      <c r="AM1373" s="15">
        <f>AG1373/AF1373</f>
        <v>1.8734581471295388E-2</v>
      </c>
      <c r="AN1373" s="9"/>
      <c r="AO1373" s="9"/>
      <c r="AP1373" s="9"/>
      <c r="AQ1373" s="2">
        <v>24.145259920546454</v>
      </c>
      <c r="AR1373" s="2"/>
      <c r="AS1373" s="2">
        <v>21.426646622993815</v>
      </c>
      <c r="AT1373" s="2"/>
      <c r="AU1373" s="2">
        <v>0</v>
      </c>
      <c r="AV1373" s="2">
        <v>0</v>
      </c>
      <c r="AW1373" s="2">
        <v>45.571906543540265</v>
      </c>
      <c r="AX1373" s="9"/>
      <c r="AY1373" s="2"/>
      <c r="AZ1373" s="2">
        <f>AC1373+AF1373+AW1373</f>
        <v>541.69066489868919</v>
      </c>
      <c r="BA1373" s="2"/>
      <c r="BB1373" s="9">
        <f>AW1373/AZ1373</f>
        <v>8.412902325363765E-2</v>
      </c>
      <c r="BC1373" s="19"/>
      <c r="BD1373" s="2"/>
      <c r="BE1373" s="2"/>
      <c r="BF1373" s="19"/>
      <c r="BG1373" s="19"/>
      <c r="BH1373" s="19"/>
      <c r="BI1373" s="19"/>
      <c r="BJ1373" s="9">
        <f>AC1373/AZ1373</f>
        <v>0.56267558178596766</v>
      </c>
      <c r="BK1373" s="9">
        <f>AF1373/AZ1373</f>
        <v>0.35319539496039465</v>
      </c>
      <c r="BL1373" s="9">
        <f>AW1373/AZ1373</f>
        <v>8.412902325363765E-2</v>
      </c>
      <c r="BM1373" s="2">
        <v>275.48943963692079</v>
      </c>
      <c r="BN1373" s="2">
        <v>223.2782283576887</v>
      </c>
      <c r="BO1373" s="2">
        <v>52.211211279232089</v>
      </c>
      <c r="BP1373" s="2">
        <v>0</v>
      </c>
      <c r="BQ1373" s="2"/>
      <c r="BR1373" s="2"/>
      <c r="BS1373" s="2"/>
      <c r="BT1373" s="2"/>
      <c r="BU1373" s="2">
        <v>0</v>
      </c>
      <c r="BV1373" s="2"/>
      <c r="BW1373" s="9"/>
      <c r="BX1373" s="2"/>
      <c r="BY1373" s="2"/>
      <c r="BZ1373" s="9"/>
      <c r="CA1373" s="2"/>
      <c r="CB1373" s="2"/>
      <c r="CC1373" s="2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</row>
    <row r="1374" spans="1:152" hidden="1" x14ac:dyDescent="0.45">
      <c r="A1374" t="s">
        <v>144</v>
      </c>
      <c r="C1374" s="1">
        <v>40982</v>
      </c>
      <c r="D1374" s="2"/>
      <c r="E1374" s="1"/>
      <c r="G1374">
        <v>70</v>
      </c>
      <c r="H1374" t="s">
        <v>106</v>
      </c>
      <c r="I1374" s="19">
        <v>8</v>
      </c>
      <c r="J1374">
        <v>750</v>
      </c>
      <c r="K1374" s="2">
        <f t="shared" si="20"/>
        <v>166.66666666666666</v>
      </c>
      <c r="L1374" s="2"/>
      <c r="M1374" s="9"/>
      <c r="N1374" s="19">
        <v>19.600000000000001</v>
      </c>
      <c r="O1374" s="19"/>
      <c r="P1374" s="19"/>
      <c r="Q1374" s="2"/>
      <c r="R1374" s="2"/>
      <c r="S1374" s="2"/>
      <c r="T1374" s="2"/>
      <c r="U1374" s="2"/>
      <c r="V1374" s="2"/>
      <c r="W1374" s="2"/>
      <c r="X1374" s="9"/>
      <c r="Y1374" s="9"/>
      <c r="Z1374" s="9"/>
      <c r="AA1374" s="9"/>
      <c r="AB1374" s="9"/>
      <c r="AC1374" s="2"/>
      <c r="AD1374" s="9"/>
      <c r="AE1374" s="9"/>
      <c r="AF1374" s="2"/>
      <c r="AG1374" s="9"/>
      <c r="AH1374" s="9"/>
      <c r="AI1374" s="9"/>
      <c r="AJ1374" s="9"/>
      <c r="AK1374" s="9"/>
      <c r="AL1374" s="9"/>
      <c r="AM1374" s="15"/>
      <c r="AN1374" s="9"/>
      <c r="AO1374" s="9"/>
      <c r="AP1374" s="9"/>
      <c r="AQ1374" s="2"/>
      <c r="AR1374" s="2"/>
      <c r="AS1374" s="2"/>
      <c r="AT1374" s="2"/>
      <c r="AU1374" s="2"/>
      <c r="AV1374" s="2"/>
      <c r="AW1374" s="2"/>
      <c r="AX1374" s="9"/>
      <c r="AY1374" s="2"/>
      <c r="AZ1374" s="2"/>
      <c r="BA1374" s="2"/>
      <c r="BB1374" s="9"/>
      <c r="BC1374" s="19"/>
      <c r="BD1374" s="2"/>
      <c r="BE1374" s="2"/>
      <c r="BF1374" s="19"/>
      <c r="BG1374" s="19"/>
      <c r="BH1374" s="19"/>
      <c r="BI1374" s="19"/>
      <c r="BJ1374" s="19"/>
      <c r="BK1374" s="19"/>
      <c r="BL1374" s="19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9"/>
      <c r="BX1374" s="2"/>
      <c r="BY1374" s="2"/>
      <c r="BZ1374" s="9"/>
      <c r="CA1374" s="2"/>
      <c r="CB1374" s="2"/>
      <c r="CC1374" s="2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</row>
    <row r="1375" spans="1:152" hidden="1" x14ac:dyDescent="0.45">
      <c r="A1375" t="s">
        <v>144</v>
      </c>
      <c r="C1375" s="1">
        <v>40994</v>
      </c>
      <c r="D1375" s="2"/>
      <c r="E1375" s="1"/>
      <c r="G1375">
        <v>82</v>
      </c>
      <c r="H1375" t="s">
        <v>106</v>
      </c>
      <c r="I1375" s="19">
        <v>8</v>
      </c>
      <c r="J1375">
        <v>750</v>
      </c>
      <c r="K1375" s="2">
        <f t="shared" si="20"/>
        <v>166.66666666666666</v>
      </c>
      <c r="L1375" s="2"/>
      <c r="M1375" s="9"/>
      <c r="N1375" s="19">
        <v>21.95</v>
      </c>
      <c r="O1375" s="19"/>
      <c r="P1375" s="19"/>
      <c r="Q1375" s="2"/>
      <c r="R1375" s="2"/>
      <c r="S1375" s="2"/>
      <c r="T1375" s="2"/>
      <c r="U1375" s="2"/>
      <c r="V1375" s="2"/>
      <c r="W1375" s="2"/>
      <c r="X1375" s="9"/>
      <c r="Y1375" s="9"/>
      <c r="Z1375" s="9"/>
      <c r="AA1375" s="9"/>
      <c r="AB1375" s="9"/>
      <c r="AC1375" s="2"/>
      <c r="AD1375" s="9"/>
      <c r="AE1375" s="9"/>
      <c r="AF1375" s="2"/>
      <c r="AG1375" s="9"/>
      <c r="AH1375" s="9"/>
      <c r="AI1375" s="9"/>
      <c r="AJ1375" s="9"/>
      <c r="AK1375" s="9"/>
      <c r="AL1375" s="9"/>
      <c r="AM1375" s="15"/>
      <c r="AN1375" s="9"/>
      <c r="AO1375" s="9"/>
      <c r="AP1375" s="9"/>
      <c r="AQ1375" s="2"/>
      <c r="AR1375" s="2"/>
      <c r="AS1375" s="2"/>
      <c r="AT1375" s="2"/>
      <c r="AU1375" s="2"/>
      <c r="AV1375" s="2"/>
      <c r="AW1375" s="2"/>
      <c r="AX1375" s="9"/>
      <c r="AY1375" s="2"/>
      <c r="AZ1375" s="2"/>
      <c r="BA1375" s="2"/>
      <c r="BB1375" s="9"/>
      <c r="BC1375" s="19"/>
      <c r="BD1375" s="2"/>
      <c r="BE1375" s="2"/>
      <c r="BF1375" s="19"/>
      <c r="BG1375" s="19"/>
      <c r="BH1375" s="19"/>
      <c r="BI1375" s="19"/>
      <c r="BJ1375" s="19"/>
      <c r="BK1375" s="19"/>
      <c r="BL1375" s="19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9"/>
      <c r="BX1375" s="2"/>
      <c r="BY1375" s="2"/>
      <c r="BZ1375" s="9"/>
      <c r="CA1375" s="2"/>
      <c r="CB1375" s="2"/>
      <c r="CC1375" s="2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</row>
    <row r="1376" spans="1:152" hidden="1" x14ac:dyDescent="0.45">
      <c r="A1376" t="s">
        <v>144</v>
      </c>
      <c r="C1376" s="1">
        <v>40998</v>
      </c>
      <c r="D1376" s="2">
        <v>8</v>
      </c>
      <c r="E1376" t="s">
        <v>197</v>
      </c>
      <c r="F1376" t="s">
        <v>14</v>
      </c>
      <c r="G1376">
        <v>86</v>
      </c>
      <c r="H1376" t="s">
        <v>106</v>
      </c>
      <c r="I1376" s="19">
        <v>8</v>
      </c>
      <c r="J1376">
        <v>750</v>
      </c>
      <c r="K1376" s="2">
        <f t="shared" si="20"/>
        <v>166.66666666666666</v>
      </c>
      <c r="L1376" s="2"/>
      <c r="M1376" s="9"/>
      <c r="N1376" s="9"/>
      <c r="O1376" s="9"/>
      <c r="P1376" s="9"/>
      <c r="Q1376" s="2"/>
      <c r="R1376" s="2"/>
      <c r="S1376" s="2"/>
      <c r="T1376" s="2"/>
      <c r="U1376" s="2">
        <v>86</v>
      </c>
      <c r="V1376" s="2"/>
      <c r="W1376" s="2"/>
      <c r="X1376" s="9"/>
      <c r="Y1376" s="9"/>
      <c r="Z1376" s="9"/>
      <c r="AA1376" s="9"/>
      <c r="AB1376" s="9"/>
      <c r="AC1376" s="2"/>
      <c r="AD1376" s="9"/>
      <c r="AE1376" s="9"/>
      <c r="AF1376" s="2"/>
      <c r="AG1376" s="9"/>
      <c r="AH1376" s="9"/>
      <c r="AI1376" s="9"/>
      <c r="AJ1376" s="9"/>
      <c r="AK1376" s="9"/>
      <c r="AL1376" s="9"/>
      <c r="AM1376" s="15"/>
      <c r="AN1376" s="9"/>
      <c r="AO1376" s="9"/>
      <c r="AP1376" s="9"/>
      <c r="AQ1376" s="2"/>
      <c r="AR1376" s="2"/>
      <c r="AS1376" s="2"/>
      <c r="AT1376" s="2"/>
      <c r="AU1376" s="2"/>
      <c r="AV1376" s="2"/>
      <c r="AW1376" s="2"/>
      <c r="AX1376" s="9"/>
      <c r="AY1376" s="2"/>
      <c r="AZ1376" s="2"/>
      <c r="BA1376" s="2"/>
      <c r="BB1376" s="9"/>
      <c r="BC1376" s="19"/>
      <c r="BD1376" s="2"/>
      <c r="BE1376" s="2"/>
      <c r="BF1376" s="19"/>
      <c r="BG1376" s="19"/>
      <c r="BH1376" s="19"/>
      <c r="BI1376" s="19"/>
      <c r="BJ1376" s="19"/>
      <c r="BK1376" s="19"/>
      <c r="BL1376" s="19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9"/>
      <c r="BX1376" s="2"/>
      <c r="BY1376" s="2"/>
      <c r="BZ1376" s="9"/>
      <c r="CA1376" s="2"/>
      <c r="CB1376" s="2"/>
      <c r="CC1376" s="2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</row>
    <row r="1377" spans="1:152" hidden="1" x14ac:dyDescent="0.45">
      <c r="A1377" t="s">
        <v>144</v>
      </c>
      <c r="C1377" s="1">
        <v>41001</v>
      </c>
      <c r="D1377" s="2"/>
      <c r="E1377" s="1"/>
      <c r="G1377">
        <v>89</v>
      </c>
      <c r="H1377" t="s">
        <v>106</v>
      </c>
      <c r="I1377" s="19">
        <v>8</v>
      </c>
      <c r="J1377">
        <v>750</v>
      </c>
      <c r="K1377" s="2">
        <f t="shared" si="20"/>
        <v>166.66666666666666</v>
      </c>
      <c r="L1377" s="2"/>
      <c r="M1377" s="9"/>
      <c r="N1377" s="19">
        <v>22.95</v>
      </c>
      <c r="O1377" s="19"/>
      <c r="P1377" s="19"/>
      <c r="Q1377" s="2"/>
      <c r="R1377" s="2"/>
      <c r="S1377" s="2"/>
      <c r="T1377" s="2"/>
      <c r="U1377" s="2"/>
      <c r="V1377" s="2"/>
      <c r="W1377" s="2"/>
      <c r="X1377" s="9"/>
      <c r="Y1377" s="9"/>
      <c r="Z1377" s="9"/>
      <c r="AA1377" s="9"/>
      <c r="AB1377" s="9"/>
      <c r="AC1377" s="2"/>
      <c r="AD1377" s="9"/>
      <c r="AE1377" s="9"/>
      <c r="AF1377" s="2"/>
      <c r="AG1377" s="9"/>
      <c r="AH1377" s="9"/>
      <c r="AI1377" s="9"/>
      <c r="AJ1377" s="9"/>
      <c r="AK1377" s="9"/>
      <c r="AL1377" s="9"/>
      <c r="AM1377" s="15"/>
      <c r="AN1377" s="9"/>
      <c r="AO1377" s="9"/>
      <c r="AP1377" s="9"/>
      <c r="AQ1377" s="2"/>
      <c r="AR1377" s="2"/>
      <c r="AS1377" s="2"/>
      <c r="AT1377" s="2"/>
      <c r="AU1377" s="2"/>
      <c r="AV1377" s="2"/>
      <c r="AW1377" s="2"/>
      <c r="AX1377" s="9"/>
      <c r="AY1377" s="2"/>
      <c r="AZ1377" s="2"/>
      <c r="BA1377" s="2"/>
      <c r="BB1377" s="9"/>
      <c r="BC1377" s="19"/>
      <c r="BD1377" s="2"/>
      <c r="BE1377" s="2"/>
      <c r="BF1377" s="19"/>
      <c r="BG1377" s="19"/>
      <c r="BH1377" s="19"/>
      <c r="BI1377" s="19"/>
      <c r="BJ1377" s="19"/>
      <c r="BK1377" s="19"/>
      <c r="BL1377" s="19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9"/>
      <c r="BX1377" s="2"/>
      <c r="BY1377" s="2"/>
      <c r="BZ1377" s="9"/>
      <c r="CA1377" s="2"/>
      <c r="CB1377" s="2"/>
      <c r="CC1377" s="2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</row>
    <row r="1378" spans="1:152" hidden="1" x14ac:dyDescent="0.45">
      <c r="A1378" t="s">
        <v>144</v>
      </c>
      <c r="C1378" s="1">
        <v>41011</v>
      </c>
      <c r="D1378" s="2"/>
      <c r="E1378" s="1"/>
      <c r="G1378">
        <v>99</v>
      </c>
      <c r="H1378" t="s">
        <v>106</v>
      </c>
      <c r="I1378" s="19">
        <v>8</v>
      </c>
      <c r="J1378">
        <v>750</v>
      </c>
      <c r="K1378" s="2">
        <f t="shared" si="20"/>
        <v>166.66666666666666</v>
      </c>
      <c r="L1378" s="2"/>
      <c r="M1378" s="9"/>
      <c r="N1378" s="9"/>
      <c r="O1378" s="9"/>
      <c r="P1378" s="9"/>
      <c r="Q1378" s="2"/>
      <c r="R1378" s="2"/>
      <c r="S1378" s="2"/>
      <c r="T1378" s="2"/>
      <c r="U1378" s="2"/>
      <c r="V1378" s="2"/>
      <c r="W1378" s="2"/>
      <c r="X1378" s="9"/>
      <c r="Y1378" s="9"/>
      <c r="Z1378" s="9"/>
      <c r="AA1378" s="9"/>
      <c r="AB1378" s="9"/>
      <c r="AC1378" s="2">
        <v>506.71927705184214</v>
      </c>
      <c r="AD1378" s="9"/>
      <c r="AE1378" s="9"/>
      <c r="AF1378" s="2">
        <v>227.71909513537813</v>
      </c>
      <c r="AG1378" s="9">
        <v>3.4878303076397863</v>
      </c>
      <c r="AH1378" s="9"/>
      <c r="AI1378" s="9"/>
      <c r="AJ1378" s="9"/>
      <c r="AK1378" s="9"/>
      <c r="AL1378" s="9"/>
      <c r="AM1378" s="15">
        <f>AG1378/AF1378</f>
        <v>1.5316371714749194E-2</v>
      </c>
      <c r="AN1378" s="9"/>
      <c r="AO1378" s="9"/>
      <c r="AP1378" s="9"/>
      <c r="AQ1378" s="2">
        <v>5.1311914330054149</v>
      </c>
      <c r="AR1378" s="2"/>
      <c r="AS1378" s="2">
        <v>251.86589886271423</v>
      </c>
      <c r="AT1378" s="2"/>
      <c r="AU1378" s="2">
        <v>0</v>
      </c>
      <c r="AV1378" s="2">
        <v>0</v>
      </c>
      <c r="AW1378" s="2">
        <v>256.99709029571966</v>
      </c>
      <c r="AX1378" s="9"/>
      <c r="AY1378" s="2"/>
      <c r="AZ1378" s="2">
        <f>AC1378+AF1378+AW1378</f>
        <v>991.4354624829399</v>
      </c>
      <c r="BA1378" s="2"/>
      <c r="BB1378" s="9">
        <f>AW1378/AZ1378</f>
        <v>0.25921716543414636</v>
      </c>
      <c r="BC1378" s="19"/>
      <c r="BD1378" s="2"/>
      <c r="BE1378" s="2"/>
      <c r="BF1378" s="19"/>
      <c r="BG1378" s="19"/>
      <c r="BH1378" s="19"/>
      <c r="BI1378" s="19"/>
      <c r="BJ1378" s="9">
        <f>AC1378/AZ1378</f>
        <v>0.51109658291102489</v>
      </c>
      <c r="BK1378" s="9">
        <f>AF1378/AZ1378</f>
        <v>0.22968625165482881</v>
      </c>
      <c r="BL1378" s="9">
        <f>AW1378/AZ1378</f>
        <v>0.25921716543414636</v>
      </c>
      <c r="BM1378" s="2">
        <v>158.14708541169614</v>
      </c>
      <c r="BN1378" s="2">
        <v>77.770890192967812</v>
      </c>
      <c r="BO1378" s="2">
        <v>80.376195218728327</v>
      </c>
      <c r="BP1378" s="2">
        <v>0</v>
      </c>
      <c r="BQ1378" s="2"/>
      <c r="BR1378" s="2"/>
      <c r="BS1378" s="2"/>
      <c r="BT1378" s="2"/>
      <c r="BU1378" s="2">
        <v>0</v>
      </c>
      <c r="BV1378" s="2"/>
      <c r="BW1378" s="9"/>
      <c r="BX1378" s="2"/>
      <c r="BY1378" s="2"/>
      <c r="BZ1378" s="9"/>
      <c r="CA1378" s="2"/>
      <c r="CB1378" s="2"/>
      <c r="CC1378" s="2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</row>
    <row r="1379" spans="1:152" hidden="1" x14ac:dyDescent="0.45">
      <c r="A1379" t="s">
        <v>144</v>
      </c>
      <c r="C1379" s="1">
        <v>41016</v>
      </c>
      <c r="D1379" s="2"/>
      <c r="E1379" s="1"/>
      <c r="G1379">
        <v>104</v>
      </c>
      <c r="H1379" t="s">
        <v>106</v>
      </c>
      <c r="I1379" s="19">
        <v>8</v>
      </c>
      <c r="J1379">
        <v>750</v>
      </c>
      <c r="K1379" s="2">
        <f t="shared" si="20"/>
        <v>166.66666666666666</v>
      </c>
      <c r="L1379" s="2"/>
      <c r="M1379" s="9"/>
      <c r="N1379" s="19">
        <v>24.15</v>
      </c>
      <c r="O1379" s="19"/>
      <c r="P1379" s="19"/>
      <c r="Q1379" s="2"/>
      <c r="R1379" s="2"/>
      <c r="S1379" s="2"/>
      <c r="T1379" s="2"/>
      <c r="U1379" s="2"/>
      <c r="V1379" s="2"/>
      <c r="W1379" s="2"/>
      <c r="X1379" s="9"/>
      <c r="Y1379" s="9"/>
      <c r="Z1379" s="9"/>
      <c r="AA1379" s="9"/>
      <c r="AB1379" s="9"/>
      <c r="AC1379" s="2"/>
      <c r="AD1379" s="9"/>
      <c r="AE1379" s="9"/>
      <c r="AF1379" s="2"/>
      <c r="AG1379" s="9"/>
      <c r="AH1379" s="9"/>
      <c r="AI1379" s="9"/>
      <c r="AJ1379" s="9"/>
      <c r="AK1379" s="9"/>
      <c r="AL1379" s="9"/>
      <c r="AM1379" s="15"/>
      <c r="AN1379" s="9"/>
      <c r="AO1379" s="9"/>
      <c r="AP1379" s="9"/>
      <c r="AQ1379" s="2"/>
      <c r="AR1379" s="2"/>
      <c r="AS1379" s="2"/>
      <c r="AT1379" s="2"/>
      <c r="AU1379" s="2"/>
      <c r="AV1379" s="2"/>
      <c r="AW1379" s="2"/>
      <c r="AX1379" s="9"/>
      <c r="AY1379" s="2"/>
      <c r="AZ1379" s="2"/>
      <c r="BA1379" s="2"/>
      <c r="BB1379" s="9"/>
      <c r="BC1379" s="19"/>
      <c r="BD1379" s="2"/>
      <c r="BE1379" s="2"/>
      <c r="BF1379" s="19"/>
      <c r="BG1379" s="19"/>
      <c r="BH1379" s="19"/>
      <c r="BI1379" s="19"/>
      <c r="BJ1379" s="19"/>
      <c r="BK1379" s="19"/>
      <c r="BL1379" s="19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9"/>
      <c r="BX1379" s="2"/>
      <c r="BY1379" s="2"/>
      <c r="BZ1379" s="9"/>
      <c r="CA1379" s="2"/>
      <c r="CB1379" s="2"/>
      <c r="CC1379" s="2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</row>
    <row r="1380" spans="1:152" hidden="1" x14ac:dyDescent="0.45">
      <c r="A1380" t="s">
        <v>144</v>
      </c>
      <c r="C1380" s="1">
        <v>41029</v>
      </c>
      <c r="D1380" s="2"/>
      <c r="E1380" s="1"/>
      <c r="G1380">
        <v>117</v>
      </c>
      <c r="H1380" t="s">
        <v>106</v>
      </c>
      <c r="I1380" s="19">
        <v>8</v>
      </c>
      <c r="J1380">
        <v>750</v>
      </c>
      <c r="K1380" s="2">
        <f t="shared" si="20"/>
        <v>166.66666666666666</v>
      </c>
      <c r="L1380" s="2"/>
      <c r="M1380" s="9"/>
      <c r="N1380" s="9"/>
      <c r="O1380" s="9"/>
      <c r="P1380" s="9"/>
      <c r="Q1380" s="2"/>
      <c r="R1380" s="2"/>
      <c r="S1380" s="2"/>
      <c r="T1380" s="2"/>
      <c r="U1380" s="2"/>
      <c r="V1380" s="2"/>
      <c r="W1380" s="2"/>
      <c r="X1380" s="9"/>
      <c r="Y1380" s="9"/>
      <c r="Z1380" s="9"/>
      <c r="AA1380" s="9"/>
      <c r="AB1380" s="9"/>
      <c r="AC1380" s="2">
        <v>565.61837068369641</v>
      </c>
      <c r="AD1380" s="9"/>
      <c r="AE1380" s="9"/>
      <c r="AF1380" s="2">
        <v>227.21776324087645</v>
      </c>
      <c r="AG1380" s="9">
        <v>3.4145619159687834</v>
      </c>
      <c r="AH1380" s="9"/>
      <c r="AI1380" s="9"/>
      <c r="AJ1380" s="9"/>
      <c r="AK1380" s="9"/>
      <c r="AL1380" s="9"/>
      <c r="AM1380" s="15">
        <f>AG1380/AF1380</f>
        <v>1.5027706757015131E-2</v>
      </c>
      <c r="AN1380" s="9"/>
      <c r="AO1380" s="9"/>
      <c r="AP1380" s="9"/>
      <c r="AQ1380" s="2">
        <v>15.478536067230539</v>
      </c>
      <c r="AR1380" s="2"/>
      <c r="AS1380" s="2">
        <v>400.23760893460855</v>
      </c>
      <c r="AT1380" s="2"/>
      <c r="AU1380" s="2">
        <v>3.7612556636779018</v>
      </c>
      <c r="AV1380" s="2">
        <v>39.344560346401977</v>
      </c>
      <c r="AW1380" s="2">
        <v>458.82196101191892</v>
      </c>
      <c r="AX1380" s="9"/>
      <c r="AY1380" s="2"/>
      <c r="AZ1380" s="2">
        <f>AC1380+AF1380+AW1380</f>
        <v>1251.6580949364918</v>
      </c>
      <c r="BA1380" s="2"/>
      <c r="BB1380" s="9">
        <f>AW1380/AZ1380</f>
        <v>0.36657132076887117</v>
      </c>
      <c r="BC1380" s="19"/>
      <c r="BD1380" s="2"/>
      <c r="BE1380" s="2"/>
      <c r="BF1380" s="19"/>
      <c r="BG1380" s="19"/>
      <c r="BH1380" s="19"/>
      <c r="BI1380" s="19"/>
      <c r="BJ1380" s="9">
        <f>AC1380/AZ1380</f>
        <v>0.45189526834194721</v>
      </c>
      <c r="BK1380" s="9">
        <f>AF1380/AZ1380</f>
        <v>0.18153341088918162</v>
      </c>
      <c r="BL1380" s="9">
        <f>AW1380/AZ1380</f>
        <v>0.36657132076887117</v>
      </c>
      <c r="BM1380" s="2">
        <v>203.64891534759658</v>
      </c>
      <c r="BN1380" s="2">
        <v>78.904253073018907</v>
      </c>
      <c r="BO1380" s="2">
        <v>115.23180890070165</v>
      </c>
      <c r="BP1380" s="2">
        <v>8.3374609789766883</v>
      </c>
      <c r="BQ1380" s="2"/>
      <c r="BR1380" s="2"/>
      <c r="BS1380" s="2"/>
      <c r="BT1380" s="2"/>
      <c r="BU1380" s="2">
        <v>1.1753923948993443</v>
      </c>
      <c r="BV1380" s="2"/>
      <c r="BW1380" s="9"/>
      <c r="BX1380" s="2"/>
      <c r="BY1380" s="2"/>
      <c r="BZ1380" s="9"/>
      <c r="CA1380" s="2"/>
      <c r="CB1380" s="2"/>
      <c r="CC1380" s="2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</row>
    <row r="1381" spans="1:152" hidden="1" x14ac:dyDescent="0.45">
      <c r="A1381" t="s">
        <v>144</v>
      </c>
      <c r="C1381" s="1">
        <v>41043</v>
      </c>
      <c r="D1381" s="2"/>
      <c r="E1381" s="1"/>
      <c r="G1381">
        <v>131</v>
      </c>
      <c r="H1381" t="s">
        <v>106</v>
      </c>
      <c r="I1381" s="19">
        <v>8</v>
      </c>
      <c r="J1381">
        <v>750</v>
      </c>
      <c r="K1381" s="2">
        <f t="shared" si="20"/>
        <v>166.66666666666666</v>
      </c>
      <c r="L1381" s="2"/>
      <c r="M1381" s="9"/>
      <c r="N1381" s="9"/>
      <c r="O1381" s="9"/>
      <c r="P1381" s="9"/>
      <c r="Q1381" s="2"/>
      <c r="R1381" s="2"/>
      <c r="S1381" s="2"/>
      <c r="T1381" s="2"/>
      <c r="U1381" s="2"/>
      <c r="V1381" s="2"/>
      <c r="W1381" s="2"/>
      <c r="X1381" s="9"/>
      <c r="Y1381" s="9"/>
      <c r="Z1381" s="9"/>
      <c r="AA1381" s="9"/>
      <c r="AB1381" s="9"/>
      <c r="AC1381" s="2"/>
      <c r="AD1381" s="9"/>
      <c r="AE1381" s="9"/>
      <c r="AF1381" s="2"/>
      <c r="AG1381" s="9"/>
      <c r="AH1381" s="9"/>
      <c r="AI1381" s="9"/>
      <c r="AJ1381" s="9"/>
      <c r="AK1381" s="9"/>
      <c r="AL1381" s="9"/>
      <c r="AM1381" s="15"/>
      <c r="AN1381" s="9"/>
      <c r="AO1381" s="9"/>
      <c r="AP1381" s="9"/>
      <c r="AQ1381" s="2"/>
      <c r="AR1381" s="2"/>
      <c r="AS1381" s="2"/>
      <c r="AT1381" s="2"/>
      <c r="AU1381" s="2"/>
      <c r="AV1381" s="2"/>
      <c r="AW1381" s="2"/>
      <c r="AX1381" s="9"/>
      <c r="AY1381" s="2"/>
      <c r="AZ1381" s="2"/>
      <c r="BA1381" s="2"/>
      <c r="BB1381" s="9"/>
      <c r="BC1381" s="19"/>
      <c r="BD1381" s="2"/>
      <c r="BE1381" s="2"/>
      <c r="BF1381" s="19"/>
      <c r="BG1381" s="19"/>
      <c r="BH1381" s="19"/>
      <c r="BI1381" s="19"/>
      <c r="BJ1381" s="19"/>
      <c r="BK1381" s="19"/>
      <c r="BL1381" s="19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>
        <v>15.669515669515668</v>
      </c>
      <c r="BW1381" s="9">
        <v>3.9818181818181819</v>
      </c>
      <c r="BX1381" s="2"/>
      <c r="BY1381" s="2"/>
      <c r="BZ1381" s="9"/>
      <c r="CA1381" s="2"/>
      <c r="CB1381" s="2"/>
      <c r="CC1381" s="2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</row>
    <row r="1382" spans="1:152" hidden="1" x14ac:dyDescent="0.45">
      <c r="A1382" t="s">
        <v>144</v>
      </c>
      <c r="C1382" s="1">
        <v>41050</v>
      </c>
      <c r="D1382" s="2"/>
      <c r="E1382" s="1"/>
      <c r="G1382">
        <v>138</v>
      </c>
      <c r="H1382" t="s">
        <v>106</v>
      </c>
      <c r="I1382" s="19">
        <v>8</v>
      </c>
      <c r="J1382">
        <v>750</v>
      </c>
      <c r="K1382" s="2">
        <f t="shared" si="20"/>
        <v>166.66666666666666</v>
      </c>
      <c r="L1382" s="2"/>
      <c r="M1382" s="9"/>
      <c r="N1382" s="9"/>
      <c r="O1382" s="9"/>
      <c r="P1382" s="9"/>
      <c r="Q1382" s="2"/>
      <c r="R1382" s="2"/>
      <c r="S1382" s="2"/>
      <c r="T1382" s="2"/>
      <c r="U1382" s="2"/>
      <c r="V1382" s="2"/>
      <c r="W1382" s="2"/>
      <c r="X1382" s="9"/>
      <c r="Y1382" s="9"/>
      <c r="Z1382" s="9"/>
      <c r="AA1382" s="9"/>
      <c r="AB1382" s="9"/>
      <c r="AC1382" s="2"/>
      <c r="AD1382" s="9"/>
      <c r="AE1382" s="9"/>
      <c r="AF1382" s="2"/>
      <c r="AG1382" s="9"/>
      <c r="AH1382" s="9"/>
      <c r="AI1382" s="9"/>
      <c r="AJ1382" s="9"/>
      <c r="AK1382" s="9"/>
      <c r="AL1382" s="9"/>
      <c r="AM1382" s="15"/>
      <c r="AN1382" s="9"/>
      <c r="AO1382" s="9"/>
      <c r="AP1382" s="9"/>
      <c r="AQ1382" s="2"/>
      <c r="AR1382" s="2"/>
      <c r="AS1382" s="2"/>
      <c r="AT1382" s="2"/>
      <c r="AU1382" s="2"/>
      <c r="AV1382" s="2"/>
      <c r="AW1382" s="2"/>
      <c r="AX1382" s="9"/>
      <c r="AY1382" s="2"/>
      <c r="AZ1382" s="2"/>
      <c r="BA1382" s="2"/>
      <c r="BB1382" s="9"/>
      <c r="BC1382" s="19"/>
      <c r="BD1382" s="2"/>
      <c r="BE1382" s="2"/>
      <c r="BF1382" s="19"/>
      <c r="BG1382" s="19"/>
      <c r="BH1382" s="19"/>
      <c r="BI1382" s="19"/>
      <c r="BJ1382" s="19"/>
      <c r="BK1382" s="19"/>
      <c r="BL1382" s="19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>
        <v>25.641025641025642</v>
      </c>
      <c r="BW1382" s="9">
        <v>5.1785714285714288</v>
      </c>
      <c r="BX1382" s="2"/>
      <c r="BY1382" s="2"/>
      <c r="BZ1382" s="9"/>
      <c r="CA1382" s="2"/>
      <c r="CB1382" s="2"/>
      <c r="CC1382" s="2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</row>
    <row r="1383" spans="1:152" hidden="1" x14ac:dyDescent="0.45">
      <c r="A1383" t="s">
        <v>144</v>
      </c>
      <c r="C1383" s="1">
        <v>41057</v>
      </c>
      <c r="D1383" s="2"/>
      <c r="E1383" s="1"/>
      <c r="G1383">
        <v>145</v>
      </c>
      <c r="H1383" t="s">
        <v>106</v>
      </c>
      <c r="I1383" s="19">
        <v>8</v>
      </c>
      <c r="J1383">
        <v>750</v>
      </c>
      <c r="K1383" s="2">
        <f t="shared" si="20"/>
        <v>166.66666666666666</v>
      </c>
      <c r="L1383" s="2"/>
      <c r="M1383" s="9"/>
      <c r="N1383" s="9"/>
      <c r="O1383" s="9"/>
      <c r="P1383" s="9"/>
      <c r="Q1383" s="2"/>
      <c r="R1383" s="2"/>
      <c r="S1383" s="2"/>
      <c r="T1383" s="2"/>
      <c r="U1383" s="2"/>
      <c r="V1383" s="2"/>
      <c r="W1383" s="2"/>
      <c r="X1383" s="9"/>
      <c r="Y1383" s="9"/>
      <c r="Z1383" s="9"/>
      <c r="AA1383" s="9"/>
      <c r="AB1383" s="9"/>
      <c r="AC1383" s="2"/>
      <c r="AD1383" s="9"/>
      <c r="AE1383" s="9"/>
      <c r="AF1383" s="2"/>
      <c r="AG1383" s="9"/>
      <c r="AH1383" s="9"/>
      <c r="AI1383" s="9"/>
      <c r="AJ1383" s="9"/>
      <c r="AK1383" s="9"/>
      <c r="AL1383" s="9"/>
      <c r="AM1383" s="15"/>
      <c r="AN1383" s="9"/>
      <c r="AO1383" s="9"/>
      <c r="AP1383" s="9"/>
      <c r="AQ1383" s="2"/>
      <c r="AR1383" s="2"/>
      <c r="AS1383" s="2"/>
      <c r="AT1383" s="2"/>
      <c r="AU1383" s="2"/>
      <c r="AV1383" s="2"/>
      <c r="AW1383" s="2"/>
      <c r="AX1383" s="9"/>
      <c r="AY1383" s="2"/>
      <c r="AZ1383" s="2"/>
      <c r="BA1383" s="2"/>
      <c r="BB1383" s="9"/>
      <c r="BC1383" s="19"/>
      <c r="BD1383" s="2"/>
      <c r="BE1383" s="2"/>
      <c r="BF1383" s="19"/>
      <c r="BG1383" s="19"/>
      <c r="BH1383" s="19"/>
      <c r="BI1383" s="19"/>
      <c r="BJ1383" s="19"/>
      <c r="BK1383" s="19"/>
      <c r="BL1383" s="19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>
        <v>38.46153846153846</v>
      </c>
      <c r="BW1383" s="9">
        <v>6.0555555555555554</v>
      </c>
      <c r="BX1383" s="2"/>
      <c r="BY1383" s="2"/>
      <c r="BZ1383" s="9"/>
      <c r="CA1383" s="2"/>
      <c r="CB1383" s="2"/>
      <c r="CC1383" s="2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</row>
    <row r="1384" spans="1:152" hidden="1" x14ac:dyDescent="0.45">
      <c r="A1384" t="s">
        <v>144</v>
      </c>
      <c r="C1384" s="1">
        <v>41064</v>
      </c>
      <c r="D1384" s="2"/>
      <c r="E1384" s="1"/>
      <c r="G1384">
        <v>152</v>
      </c>
      <c r="H1384" t="s">
        <v>106</v>
      </c>
      <c r="I1384" s="19">
        <v>8</v>
      </c>
      <c r="J1384">
        <v>750</v>
      </c>
      <c r="K1384" s="2">
        <f t="shared" si="20"/>
        <v>166.66666666666666</v>
      </c>
      <c r="L1384" s="2"/>
      <c r="M1384" s="9"/>
      <c r="N1384" s="9"/>
      <c r="O1384" s="9"/>
      <c r="P1384" s="9"/>
      <c r="Q1384" s="2"/>
      <c r="R1384" s="2"/>
      <c r="S1384" s="2"/>
      <c r="T1384" s="2"/>
      <c r="U1384" s="2"/>
      <c r="V1384" s="2"/>
      <c r="W1384" s="2"/>
      <c r="X1384" s="9"/>
      <c r="Y1384" s="9"/>
      <c r="Z1384" s="9"/>
      <c r="AA1384" s="9"/>
      <c r="AB1384" s="9"/>
      <c r="AC1384" s="2"/>
      <c r="AD1384" s="9"/>
      <c r="AE1384" s="9"/>
      <c r="AF1384" s="2"/>
      <c r="AG1384" s="9"/>
      <c r="AH1384" s="9"/>
      <c r="AI1384" s="9"/>
      <c r="AJ1384" s="9"/>
      <c r="AK1384" s="9"/>
      <c r="AL1384" s="9"/>
      <c r="AM1384" s="15"/>
      <c r="AN1384" s="9"/>
      <c r="AO1384" s="9"/>
      <c r="AP1384" s="9"/>
      <c r="AQ1384" s="2"/>
      <c r="AR1384" s="2"/>
      <c r="AS1384" s="2"/>
      <c r="AT1384" s="2"/>
      <c r="AU1384" s="2"/>
      <c r="AV1384" s="2"/>
      <c r="AW1384" s="2"/>
      <c r="AX1384" s="9"/>
      <c r="AY1384" s="2"/>
      <c r="AZ1384" s="2"/>
      <c r="BA1384" s="2"/>
      <c r="BB1384" s="9"/>
      <c r="BC1384" s="19"/>
      <c r="BD1384" s="2"/>
      <c r="BE1384" s="2"/>
      <c r="BF1384" s="19"/>
      <c r="BG1384" s="19"/>
      <c r="BH1384" s="19"/>
      <c r="BI1384" s="19"/>
      <c r="BJ1384" s="19"/>
      <c r="BK1384" s="19"/>
      <c r="BL1384" s="19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>
        <v>49.145299145299141</v>
      </c>
      <c r="BW1384" s="9">
        <v>6.1333333333333337</v>
      </c>
      <c r="BX1384" s="2"/>
      <c r="BY1384" s="2"/>
      <c r="BZ1384" s="9"/>
      <c r="CA1384" s="2"/>
      <c r="CB1384" s="2"/>
      <c r="CC1384" s="2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</row>
    <row r="1385" spans="1:152" hidden="1" x14ac:dyDescent="0.45">
      <c r="A1385" t="s">
        <v>144</v>
      </c>
      <c r="C1385" s="1">
        <v>41066</v>
      </c>
      <c r="D1385" s="2"/>
      <c r="E1385" s="1"/>
      <c r="G1385">
        <v>154</v>
      </c>
      <c r="H1385" t="s">
        <v>106</v>
      </c>
      <c r="I1385" s="19">
        <v>8</v>
      </c>
      <c r="J1385">
        <v>750</v>
      </c>
      <c r="K1385" s="2">
        <f t="shared" si="20"/>
        <v>166.66666666666666</v>
      </c>
      <c r="L1385" s="2"/>
      <c r="M1385" s="9"/>
      <c r="N1385" s="9"/>
      <c r="O1385" s="9"/>
      <c r="P1385" s="9"/>
      <c r="Q1385" s="2"/>
      <c r="R1385" s="2"/>
      <c r="S1385" s="2"/>
      <c r="T1385" s="2"/>
      <c r="U1385" s="2"/>
      <c r="V1385" s="2"/>
      <c r="W1385" s="2"/>
      <c r="X1385" s="9"/>
      <c r="Y1385" s="9"/>
      <c r="Z1385" s="9"/>
      <c r="AA1385" s="9"/>
      <c r="AB1385" s="9"/>
      <c r="AC1385" s="2">
        <v>636.0686344825275</v>
      </c>
      <c r="AD1385" s="9"/>
      <c r="AE1385" s="9"/>
      <c r="AF1385" s="2">
        <v>155.11248010037997</v>
      </c>
      <c r="AG1385" s="9">
        <v>2.2798652036695901</v>
      </c>
      <c r="AH1385" s="9"/>
      <c r="AI1385" s="9"/>
      <c r="AJ1385" s="9"/>
      <c r="AK1385" s="9"/>
      <c r="AL1385" s="9"/>
      <c r="AM1385" s="15">
        <f>AG1385/AF1385</f>
        <v>1.4698141646592144E-2</v>
      </c>
      <c r="AN1385" s="9"/>
      <c r="AO1385" s="9"/>
      <c r="AP1385" s="9"/>
      <c r="AQ1385" s="2">
        <v>0</v>
      </c>
      <c r="AR1385" s="2"/>
      <c r="AS1385" s="2">
        <v>224.6427371020302</v>
      </c>
      <c r="AT1385" s="2"/>
      <c r="AU1385" s="2">
        <v>34.543428462703417</v>
      </c>
      <c r="AV1385" s="2">
        <v>439.93927183397352</v>
      </c>
      <c r="AW1385" s="2">
        <v>699.12543739870716</v>
      </c>
      <c r="AX1385" s="9"/>
      <c r="AY1385" s="2"/>
      <c r="AZ1385" s="2">
        <f>AC1385+AF1385+AW1385</f>
        <v>1490.3065519816146</v>
      </c>
      <c r="BA1385" s="2"/>
      <c r="BB1385" s="9">
        <f>AW1385/AZ1385</f>
        <v>0.46911518738819319</v>
      </c>
      <c r="BC1385" s="19"/>
      <c r="BD1385" s="2"/>
      <c r="BE1385" s="2"/>
      <c r="BF1385" s="19"/>
      <c r="BG1385" s="19"/>
      <c r="BH1385" s="19"/>
      <c r="BI1385" s="19"/>
      <c r="BJ1385" s="9">
        <f>AC1385/AZ1385</f>
        <v>0.42680389053967904</v>
      </c>
      <c r="BK1385" s="9">
        <f>AF1385/AZ1385</f>
        <v>0.10408092207212784</v>
      </c>
      <c r="BL1385" s="9">
        <f>AW1385/AZ1385</f>
        <v>0.46911518738819319</v>
      </c>
      <c r="BM1385" s="2">
        <v>143.2532539079682</v>
      </c>
      <c r="BN1385" s="2">
        <v>0</v>
      </c>
      <c r="BO1385" s="2">
        <v>65.365562793130465</v>
      </c>
      <c r="BP1385" s="2">
        <v>67.114221403611808</v>
      </c>
      <c r="BQ1385" s="2"/>
      <c r="BR1385" s="2"/>
      <c r="BS1385" s="2"/>
      <c r="BT1385" s="2"/>
      <c r="BU1385" s="2">
        <v>10.773469711225927</v>
      </c>
      <c r="BV1385" s="2"/>
      <c r="BW1385" s="9"/>
      <c r="BX1385" s="2"/>
      <c r="BY1385" s="2"/>
      <c r="BZ1385" s="9"/>
      <c r="CA1385" s="2"/>
      <c r="CB1385" s="2"/>
      <c r="CC1385" s="2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</row>
    <row r="1386" spans="1:152" hidden="1" x14ac:dyDescent="0.45">
      <c r="A1386" t="s">
        <v>144</v>
      </c>
      <c r="C1386" s="1">
        <v>41067</v>
      </c>
      <c r="D1386" s="2">
        <v>9</v>
      </c>
      <c r="E1386" s="1" t="s">
        <v>196</v>
      </c>
      <c r="F1386" t="s">
        <v>15</v>
      </c>
      <c r="G1386">
        <v>155</v>
      </c>
      <c r="H1386" t="s">
        <v>106</v>
      </c>
      <c r="I1386" s="19">
        <v>8</v>
      </c>
      <c r="J1386">
        <v>750</v>
      </c>
      <c r="K1386" s="2">
        <f t="shared" si="20"/>
        <v>166.66666666666666</v>
      </c>
      <c r="L1386" s="2"/>
      <c r="M1386" s="9"/>
      <c r="N1386" s="9"/>
      <c r="O1386" s="9"/>
      <c r="P1386" s="9"/>
      <c r="Q1386" s="2"/>
      <c r="R1386" s="2"/>
      <c r="S1386" s="2"/>
      <c r="T1386" s="2"/>
      <c r="U1386" s="2"/>
      <c r="V1386" s="2">
        <v>155</v>
      </c>
      <c r="W1386" s="2"/>
      <c r="X1386" s="9"/>
      <c r="Y1386" s="9"/>
      <c r="Z1386" s="9"/>
      <c r="AA1386" s="9"/>
      <c r="AB1386" s="9"/>
      <c r="AC1386" s="2"/>
      <c r="AD1386" s="9"/>
      <c r="AE1386" s="9"/>
      <c r="AF1386" s="2"/>
      <c r="AG1386" s="9"/>
      <c r="AH1386" s="9"/>
      <c r="AI1386" s="9"/>
      <c r="AJ1386" s="9"/>
      <c r="AK1386" s="9"/>
      <c r="AL1386" s="9"/>
      <c r="AM1386" s="15"/>
      <c r="AN1386" s="9"/>
      <c r="AO1386" s="9"/>
      <c r="AP1386" s="9"/>
      <c r="AQ1386" s="2"/>
      <c r="AR1386" s="2"/>
      <c r="AS1386" s="2"/>
      <c r="AT1386" s="2"/>
      <c r="AU1386" s="2"/>
      <c r="AV1386" s="2"/>
      <c r="AW1386" s="2"/>
      <c r="AX1386" s="9"/>
      <c r="AY1386" s="2"/>
      <c r="AZ1386" s="2"/>
      <c r="BA1386" s="2"/>
      <c r="BB1386" s="9"/>
      <c r="BC1386" s="19"/>
      <c r="BD1386" s="2"/>
      <c r="BE1386" s="2"/>
      <c r="BF1386" s="19"/>
      <c r="BG1386" s="19"/>
      <c r="BH1386" s="19"/>
      <c r="BI1386" s="19"/>
      <c r="BJ1386" s="19"/>
      <c r="BK1386" s="19"/>
      <c r="BL1386" s="19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9"/>
      <c r="BX1386" s="2"/>
      <c r="BY1386" s="2"/>
      <c r="BZ1386" s="9"/>
      <c r="CA1386" s="2"/>
      <c r="CB1386" s="2"/>
      <c r="CC1386" s="2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</row>
    <row r="1387" spans="1:152" hidden="1" x14ac:dyDescent="0.45">
      <c r="A1387" t="s">
        <v>144</v>
      </c>
      <c r="C1387" s="1">
        <v>41072</v>
      </c>
      <c r="D1387" s="2"/>
      <c r="E1387" s="1"/>
      <c r="G1387">
        <v>160</v>
      </c>
      <c r="H1387" t="s">
        <v>106</v>
      </c>
      <c r="I1387" s="19">
        <v>8</v>
      </c>
      <c r="J1387">
        <v>750</v>
      </c>
      <c r="K1387" s="2">
        <f t="shared" si="20"/>
        <v>166.66666666666666</v>
      </c>
      <c r="L1387" s="2"/>
      <c r="M1387" s="9"/>
      <c r="N1387" s="9"/>
      <c r="O1387" s="9"/>
      <c r="P1387" s="9"/>
      <c r="Q1387" s="2"/>
      <c r="R1387" s="2"/>
      <c r="S1387" s="2"/>
      <c r="T1387" s="2"/>
      <c r="U1387" s="2"/>
      <c r="V1387" s="2"/>
      <c r="W1387" s="2"/>
      <c r="X1387" s="9"/>
      <c r="Y1387" s="9"/>
      <c r="Z1387" s="9"/>
      <c r="AA1387" s="9"/>
      <c r="AB1387" s="9"/>
      <c r="AC1387" s="2"/>
      <c r="AD1387" s="9"/>
      <c r="AE1387" s="9"/>
      <c r="AF1387" s="2"/>
      <c r="AG1387" s="9"/>
      <c r="AH1387" s="9"/>
      <c r="AI1387" s="9"/>
      <c r="AJ1387" s="9"/>
      <c r="AK1387" s="9"/>
      <c r="AL1387" s="9"/>
      <c r="AM1387" s="15"/>
      <c r="AN1387" s="9"/>
      <c r="AO1387" s="9"/>
      <c r="AP1387" s="9"/>
      <c r="AQ1387" s="2"/>
      <c r="AR1387" s="2"/>
      <c r="AS1387" s="2"/>
      <c r="AT1387" s="2"/>
      <c r="AU1387" s="2"/>
      <c r="AV1387" s="2"/>
      <c r="AW1387" s="2"/>
      <c r="AX1387" s="9"/>
      <c r="AY1387" s="2"/>
      <c r="AZ1387" s="2"/>
      <c r="BA1387" s="2"/>
      <c r="BB1387" s="9"/>
      <c r="BC1387" s="19"/>
      <c r="BD1387" s="2"/>
      <c r="BE1387" s="2"/>
      <c r="BF1387" s="19"/>
      <c r="BG1387" s="19"/>
      <c r="BH1387" s="19"/>
      <c r="BI1387" s="19"/>
      <c r="BJ1387" s="19"/>
      <c r="BK1387" s="19"/>
      <c r="BL1387" s="19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>
        <v>77.635327635327627</v>
      </c>
      <c r="BW1387" s="9">
        <v>5.2750000000000004</v>
      </c>
      <c r="BX1387" s="2"/>
      <c r="BY1387" s="2"/>
      <c r="BZ1387" s="9"/>
      <c r="CA1387" s="2"/>
      <c r="CB1387" s="2"/>
      <c r="CC1387" s="2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</row>
    <row r="1388" spans="1:152" hidden="1" x14ac:dyDescent="0.45">
      <c r="A1388" t="s">
        <v>144</v>
      </c>
      <c r="C1388" s="1">
        <v>41092</v>
      </c>
      <c r="D1388" s="2"/>
      <c r="E1388" s="1"/>
      <c r="G1388">
        <v>180</v>
      </c>
      <c r="H1388" t="s">
        <v>106</v>
      </c>
      <c r="I1388" s="19">
        <v>8</v>
      </c>
      <c r="J1388">
        <v>750</v>
      </c>
      <c r="K1388" s="2">
        <f t="shared" si="20"/>
        <v>166.66666666666666</v>
      </c>
      <c r="L1388" s="2"/>
      <c r="M1388" s="9"/>
      <c r="N1388" s="9"/>
      <c r="O1388" s="9"/>
      <c r="P1388" s="9"/>
      <c r="Q1388" s="2"/>
      <c r="R1388" s="2"/>
      <c r="S1388" s="2"/>
      <c r="T1388" s="2"/>
      <c r="U1388" s="2"/>
      <c r="V1388" s="2"/>
      <c r="W1388" s="2"/>
      <c r="X1388" s="9"/>
      <c r="Y1388" s="9"/>
      <c r="Z1388" s="9"/>
      <c r="AA1388" s="9"/>
      <c r="AB1388" s="9"/>
      <c r="AC1388" s="2"/>
      <c r="AD1388" s="9"/>
      <c r="AE1388" s="9"/>
      <c r="AF1388" s="2"/>
      <c r="AG1388" s="9"/>
      <c r="AH1388" s="9"/>
      <c r="AI1388" s="9"/>
      <c r="AJ1388" s="9"/>
      <c r="AK1388" s="9"/>
      <c r="AL1388" s="9"/>
      <c r="AM1388" s="15"/>
      <c r="AN1388" s="9"/>
      <c r="AO1388" s="9"/>
      <c r="AP1388" s="9"/>
      <c r="AQ1388" s="2"/>
      <c r="AR1388" s="2"/>
      <c r="AS1388" s="2"/>
      <c r="AT1388" s="2"/>
      <c r="AU1388" s="2"/>
      <c r="AV1388" s="2"/>
      <c r="AW1388" s="2"/>
      <c r="AX1388" s="9"/>
      <c r="AY1388" s="2"/>
      <c r="AZ1388" s="2"/>
      <c r="BA1388" s="2"/>
      <c r="BB1388" s="9"/>
      <c r="BC1388" s="19"/>
      <c r="BD1388" s="2"/>
      <c r="BE1388" s="2"/>
      <c r="BF1388" s="19"/>
      <c r="BG1388" s="19"/>
      <c r="BH1388" s="19"/>
      <c r="BI1388" s="19"/>
      <c r="BJ1388" s="19"/>
      <c r="BK1388" s="19"/>
      <c r="BL1388" s="19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>
        <v>100</v>
      </c>
      <c r="BW1388" s="9">
        <v>3.8216560509554141</v>
      </c>
      <c r="BX1388" s="2"/>
      <c r="BY1388" s="2"/>
      <c r="BZ1388" s="9"/>
      <c r="CA1388" s="2"/>
      <c r="CB1388" s="2"/>
      <c r="CC1388" s="2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</row>
    <row r="1389" spans="1:152" hidden="1" x14ac:dyDescent="0.45">
      <c r="A1389" t="s">
        <v>144</v>
      </c>
      <c r="C1389" s="1">
        <v>41096</v>
      </c>
      <c r="D1389" s="2">
        <v>10</v>
      </c>
      <c r="E1389" s="1" t="s">
        <v>97</v>
      </c>
      <c r="F1389" t="s">
        <v>16</v>
      </c>
      <c r="G1389">
        <v>184</v>
      </c>
      <c r="H1389" t="s">
        <v>106</v>
      </c>
      <c r="I1389" s="19">
        <v>8</v>
      </c>
      <c r="J1389">
        <v>750</v>
      </c>
      <c r="K1389" s="2">
        <f t="shared" si="20"/>
        <v>166.66666666666666</v>
      </c>
      <c r="L1389" s="2"/>
      <c r="M1389" s="9"/>
      <c r="N1389" s="9"/>
      <c r="O1389" s="9"/>
      <c r="P1389" s="9"/>
      <c r="Q1389" s="2"/>
      <c r="R1389" s="2"/>
      <c r="S1389" s="2"/>
      <c r="T1389" s="2"/>
      <c r="U1389" s="2"/>
      <c r="V1389" s="2"/>
      <c r="W1389" s="2"/>
      <c r="X1389" s="9"/>
      <c r="Y1389" s="9"/>
      <c r="Z1389" s="9"/>
      <c r="AA1389" s="9"/>
      <c r="AB1389" s="9"/>
      <c r="AC1389" s="2"/>
      <c r="AD1389" s="9"/>
      <c r="AE1389" s="9"/>
      <c r="AF1389" s="2"/>
      <c r="AG1389" s="9"/>
      <c r="AH1389" s="9"/>
      <c r="AI1389" s="9"/>
      <c r="AJ1389" s="9"/>
      <c r="AK1389" s="9"/>
      <c r="AL1389" s="9"/>
      <c r="AM1389" s="15"/>
      <c r="AN1389" s="9"/>
      <c r="AO1389" s="9"/>
      <c r="AP1389" s="9"/>
      <c r="AQ1389" s="2"/>
      <c r="AR1389" s="2"/>
      <c r="AS1389" s="2"/>
      <c r="AT1389" s="2"/>
      <c r="AU1389" s="2"/>
      <c r="AV1389" s="2">
        <v>431.59893197916665</v>
      </c>
      <c r="AW1389" s="2"/>
      <c r="AX1389" s="9"/>
      <c r="AY1389" s="2"/>
      <c r="AZ1389" s="2"/>
      <c r="BA1389" s="2"/>
      <c r="BB1389" s="9"/>
      <c r="BC1389" s="19">
        <v>36.664503256003343</v>
      </c>
      <c r="BD1389" s="2">
        <v>158.24360446837721</v>
      </c>
      <c r="BE1389" s="2"/>
      <c r="BF1389" s="19">
        <v>6.9710838972853404</v>
      </c>
      <c r="BG1389" s="19"/>
      <c r="BH1389" s="19"/>
      <c r="BI1389" s="19"/>
      <c r="BJ1389" s="19"/>
      <c r="BK1389" s="19"/>
      <c r="BL1389" s="19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9"/>
      <c r="BX1389" s="2"/>
      <c r="BY1389" s="2"/>
      <c r="BZ1389" s="9"/>
      <c r="CA1389" s="2"/>
      <c r="CB1389" s="2"/>
      <c r="CC1389" s="2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</row>
    <row r="1390" spans="1:152" hidden="1" x14ac:dyDescent="0.45">
      <c r="A1390" s="29" t="s">
        <v>93</v>
      </c>
      <c r="B1390" s="29"/>
      <c r="C1390" s="1">
        <v>36530</v>
      </c>
      <c r="D1390" s="2"/>
      <c r="H1390" t="s">
        <v>189</v>
      </c>
      <c r="I1390" s="19">
        <v>30</v>
      </c>
      <c r="J1390">
        <v>760</v>
      </c>
      <c r="K1390" s="2">
        <f t="shared" si="20"/>
        <v>43.859649122807021</v>
      </c>
      <c r="AC1390" s="2"/>
      <c r="AE1390" s="9"/>
      <c r="AF1390" s="2"/>
      <c r="AG1390" s="9"/>
      <c r="AH1390" s="9"/>
      <c r="AI1390" s="9"/>
      <c r="AJ1390" s="9"/>
      <c r="AK1390" s="9"/>
      <c r="AL1390" s="9"/>
      <c r="AM1390" s="15"/>
      <c r="AO1390" s="9"/>
      <c r="AP1390" s="9"/>
      <c r="AQ1390" s="2"/>
      <c r="AR1390" s="2"/>
      <c r="AS1390" s="2"/>
      <c r="AT1390" s="2"/>
      <c r="AU1390" s="2"/>
      <c r="AV1390" s="2"/>
      <c r="AW1390" s="2"/>
      <c r="AY1390" s="2"/>
      <c r="AZ1390" s="2"/>
      <c r="BA1390" s="2"/>
      <c r="BC1390" s="19"/>
      <c r="BD1390" s="2"/>
      <c r="BE1390" s="2"/>
      <c r="BF1390" s="19"/>
      <c r="BG1390" s="19"/>
      <c r="BH1390" s="19"/>
      <c r="BI1390" s="19"/>
      <c r="BJ1390" s="19"/>
      <c r="BK1390" s="19"/>
      <c r="BL1390" s="19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X1390" s="2"/>
      <c r="BY1390" s="2"/>
      <c r="CA1390" s="2"/>
      <c r="CB1390" s="2"/>
      <c r="CC1390" s="2"/>
    </row>
    <row r="1391" spans="1:152" hidden="1" x14ac:dyDescent="0.45">
      <c r="A1391" s="29" t="s">
        <v>93</v>
      </c>
      <c r="B1391" s="29"/>
      <c r="C1391" s="1">
        <v>36544</v>
      </c>
      <c r="D1391" s="2"/>
      <c r="H1391" t="s">
        <v>189</v>
      </c>
      <c r="I1391" s="19">
        <v>30</v>
      </c>
      <c r="J1391">
        <v>760</v>
      </c>
      <c r="K1391" s="2">
        <f t="shared" si="20"/>
        <v>43.859649122807021</v>
      </c>
      <c r="AC1391" s="2"/>
      <c r="AE1391" s="9"/>
      <c r="AF1391" s="2"/>
      <c r="AG1391" s="9">
        <v>1.7981584612741099</v>
      </c>
      <c r="AH1391" s="9"/>
      <c r="AI1391" s="9"/>
      <c r="AJ1391" s="9"/>
      <c r="AK1391" s="9"/>
      <c r="AL1391" s="9"/>
      <c r="AM1391" s="15"/>
      <c r="AO1391" s="9"/>
      <c r="AP1391" s="9"/>
      <c r="AQ1391" s="2"/>
      <c r="AR1391" s="2"/>
      <c r="AS1391" s="2"/>
      <c r="AT1391" s="2"/>
      <c r="AU1391" s="2"/>
      <c r="AV1391" s="2"/>
      <c r="AW1391" s="2"/>
      <c r="AY1391" s="2"/>
      <c r="AZ1391" s="2"/>
      <c r="BA1391" s="2"/>
      <c r="BC1391" s="19"/>
      <c r="BD1391" s="2"/>
      <c r="BE1391" s="2"/>
      <c r="BF1391" s="19"/>
      <c r="BG1391" s="19"/>
      <c r="BH1391" s="19"/>
      <c r="BI1391" s="19"/>
      <c r="BJ1391" s="19"/>
      <c r="BK1391" s="19"/>
      <c r="BL1391" s="19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X1391" s="2"/>
      <c r="BY1391" s="2"/>
      <c r="CA1391" s="2"/>
      <c r="CB1391" s="2"/>
      <c r="CC1391" s="2"/>
    </row>
    <row r="1392" spans="1:152" hidden="1" x14ac:dyDescent="0.45">
      <c r="A1392" s="29" t="s">
        <v>93</v>
      </c>
      <c r="B1392" s="29"/>
      <c r="C1392" s="1">
        <v>36558</v>
      </c>
      <c r="D1392" s="2"/>
      <c r="H1392" t="s">
        <v>189</v>
      </c>
      <c r="I1392" s="19">
        <v>30</v>
      </c>
      <c r="J1392">
        <v>760</v>
      </c>
      <c r="K1392" s="2">
        <f t="shared" si="20"/>
        <v>43.859649122807021</v>
      </c>
      <c r="AC1392" s="2"/>
      <c r="AE1392" s="9"/>
      <c r="AF1392" s="2"/>
      <c r="AG1392" s="9">
        <v>4.3573110704575502</v>
      </c>
      <c r="AH1392" s="9"/>
      <c r="AI1392" s="9"/>
      <c r="AJ1392" s="9"/>
      <c r="AK1392" s="9"/>
      <c r="AL1392" s="9"/>
      <c r="AM1392" s="15"/>
      <c r="AO1392" s="9"/>
      <c r="AP1392" s="9"/>
      <c r="AQ1392" s="2"/>
      <c r="AR1392" s="2"/>
      <c r="AS1392" s="2"/>
      <c r="AT1392" s="2"/>
      <c r="AU1392" s="2"/>
      <c r="AV1392" s="2"/>
      <c r="AW1392" s="2"/>
      <c r="AY1392" s="2"/>
      <c r="AZ1392" s="2"/>
      <c r="BA1392" s="2"/>
      <c r="BC1392" s="19"/>
      <c r="BD1392" s="2"/>
      <c r="BE1392" s="2"/>
      <c r="BF1392" s="19"/>
      <c r="BG1392" s="19"/>
      <c r="BH1392" s="19"/>
      <c r="BI1392" s="19"/>
      <c r="BJ1392" s="19"/>
      <c r="BK1392" s="19"/>
      <c r="BL1392" s="19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X1392" s="2"/>
      <c r="BY1392" s="2"/>
      <c r="CA1392" s="2"/>
      <c r="CB1392" s="2"/>
      <c r="CC1392" s="2"/>
    </row>
    <row r="1393" spans="1:81" hidden="1" x14ac:dyDescent="0.45">
      <c r="A1393" s="29" t="s">
        <v>93</v>
      </c>
      <c r="B1393" s="29"/>
      <c r="C1393" s="1">
        <v>36572</v>
      </c>
      <c r="D1393" s="2"/>
      <c r="H1393" t="s">
        <v>189</v>
      </c>
      <c r="I1393" s="19">
        <v>30</v>
      </c>
      <c r="J1393">
        <v>760</v>
      </c>
      <c r="K1393" s="2">
        <f t="shared" si="20"/>
        <v>43.859649122807021</v>
      </c>
      <c r="AC1393" s="2"/>
      <c r="AE1393" s="9"/>
      <c r="AF1393" s="2"/>
      <c r="AG1393" s="9">
        <v>4.6620240754404199</v>
      </c>
      <c r="AH1393" s="9"/>
      <c r="AI1393" s="9"/>
      <c r="AJ1393" s="9"/>
      <c r="AK1393" s="9"/>
      <c r="AL1393" s="9"/>
      <c r="AM1393" s="15"/>
      <c r="AO1393" s="9"/>
      <c r="AP1393" s="9"/>
      <c r="AQ1393" s="2"/>
      <c r="AR1393" s="2"/>
      <c r="AS1393" s="2"/>
      <c r="AT1393" s="2"/>
      <c r="AU1393" s="2"/>
      <c r="AV1393" s="2"/>
      <c r="AW1393" s="2">
        <v>11.650485436893099</v>
      </c>
      <c r="AY1393" s="2"/>
      <c r="AZ1393" s="2"/>
      <c r="BA1393" s="2"/>
      <c r="BC1393" s="19"/>
      <c r="BD1393" s="2"/>
      <c r="BE1393" s="2"/>
      <c r="BF1393" s="19"/>
      <c r="BG1393" s="19"/>
      <c r="BH1393" s="19"/>
      <c r="BI1393" s="19"/>
      <c r="BJ1393" s="19"/>
      <c r="BK1393" s="19"/>
      <c r="BL1393" s="19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X1393" s="2"/>
      <c r="BY1393" s="2"/>
      <c r="CA1393" s="2"/>
      <c r="CB1393" s="2"/>
      <c r="CC1393" s="2"/>
    </row>
    <row r="1394" spans="1:81" hidden="1" x14ac:dyDescent="0.45">
      <c r="A1394" s="29" t="s">
        <v>93</v>
      </c>
      <c r="B1394" s="29"/>
      <c r="C1394" s="1">
        <v>36576</v>
      </c>
      <c r="D1394" s="2"/>
      <c r="H1394" t="s">
        <v>189</v>
      </c>
      <c r="I1394" s="19">
        <v>30</v>
      </c>
      <c r="J1394">
        <v>760</v>
      </c>
      <c r="K1394" s="2">
        <f t="shared" si="20"/>
        <v>43.859649122807021</v>
      </c>
      <c r="AC1394" s="2"/>
      <c r="AE1394" s="9"/>
      <c r="AF1394" s="2"/>
      <c r="AG1394" s="9">
        <v>6.1475050283507997</v>
      </c>
      <c r="AH1394" s="9"/>
      <c r="AI1394" s="9"/>
      <c r="AJ1394" s="9"/>
      <c r="AK1394" s="9"/>
      <c r="AL1394" s="9"/>
      <c r="AM1394" s="15"/>
      <c r="AO1394" s="9"/>
      <c r="AP1394" s="9"/>
      <c r="AQ1394" s="2"/>
      <c r="AR1394" s="2"/>
      <c r="AS1394" s="2"/>
      <c r="AT1394" s="2"/>
      <c r="AU1394" s="2"/>
      <c r="AV1394" s="2"/>
      <c r="AW1394" s="2">
        <v>44.660194174757102</v>
      </c>
      <c r="AY1394" s="2"/>
      <c r="AZ1394" s="2"/>
      <c r="BA1394" s="2"/>
      <c r="BC1394" s="19"/>
      <c r="BD1394" s="2"/>
      <c r="BE1394" s="2"/>
      <c r="BF1394" s="19"/>
      <c r="BG1394" s="19"/>
      <c r="BH1394" s="19"/>
      <c r="BI1394" s="19"/>
      <c r="BJ1394" s="19"/>
      <c r="BK1394" s="19"/>
      <c r="BL1394" s="19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X1394" s="2"/>
      <c r="BY1394" s="2"/>
      <c r="CA1394" s="2"/>
      <c r="CB1394" s="2"/>
      <c r="CC1394" s="2"/>
    </row>
    <row r="1395" spans="1:81" hidden="1" x14ac:dyDescent="0.45">
      <c r="A1395" s="29" t="s">
        <v>93</v>
      </c>
      <c r="B1395" s="29"/>
      <c r="C1395" s="1">
        <v>36589</v>
      </c>
      <c r="D1395" s="2"/>
      <c r="H1395" t="s">
        <v>189</v>
      </c>
      <c r="I1395" s="19">
        <v>30</v>
      </c>
      <c r="J1395">
        <v>760</v>
      </c>
      <c r="K1395" s="2">
        <f t="shared" si="20"/>
        <v>43.859649122807021</v>
      </c>
      <c r="AC1395" s="2"/>
      <c r="AE1395" s="9"/>
      <c r="AF1395" s="2"/>
      <c r="AG1395" s="9">
        <v>3.9776832189530902</v>
      </c>
      <c r="AH1395" s="9"/>
      <c r="AI1395" s="9"/>
      <c r="AJ1395" s="9"/>
      <c r="AK1395" s="9"/>
      <c r="AL1395" s="9"/>
      <c r="AM1395" s="15"/>
      <c r="AO1395" s="9"/>
      <c r="AP1395" s="9"/>
      <c r="AQ1395" s="2"/>
      <c r="AR1395" s="2"/>
      <c r="AS1395" s="2"/>
      <c r="AT1395" s="2"/>
      <c r="AU1395" s="2"/>
      <c r="AV1395" s="2"/>
      <c r="AW1395" s="2">
        <v>170.873786407766</v>
      </c>
      <c r="AY1395" s="2"/>
      <c r="AZ1395" s="2"/>
      <c r="BA1395" s="2"/>
      <c r="BC1395" s="19"/>
      <c r="BD1395" s="2"/>
      <c r="BE1395" s="2"/>
      <c r="BF1395" s="19"/>
      <c r="BG1395" s="19"/>
      <c r="BH1395" s="19"/>
      <c r="BI1395" s="19"/>
      <c r="BJ1395" s="19"/>
      <c r="BK1395" s="19"/>
      <c r="BL1395" s="19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X1395" s="2"/>
      <c r="BY1395" s="2"/>
      <c r="CA1395" s="2"/>
      <c r="CB1395" s="2"/>
      <c r="CC1395" s="2"/>
    </row>
    <row r="1396" spans="1:81" hidden="1" x14ac:dyDescent="0.45">
      <c r="A1396" s="29" t="s">
        <v>93</v>
      </c>
      <c r="B1396" s="29"/>
      <c r="C1396" s="1">
        <v>36599</v>
      </c>
      <c r="D1396" s="2"/>
      <c r="H1396" t="s">
        <v>189</v>
      </c>
      <c r="I1396" s="19">
        <v>30</v>
      </c>
      <c r="J1396">
        <v>760</v>
      </c>
      <c r="K1396" s="2">
        <f t="shared" si="20"/>
        <v>43.859649122807021</v>
      </c>
      <c r="AC1396" s="2"/>
      <c r="AE1396" s="9"/>
      <c r="AF1396" s="2"/>
      <c r="AG1396" s="9">
        <v>2.5412425838142698</v>
      </c>
      <c r="AH1396" s="9"/>
      <c r="AI1396" s="9"/>
      <c r="AJ1396" s="9"/>
      <c r="AK1396" s="9"/>
      <c r="AL1396" s="9"/>
      <c r="AM1396" s="15"/>
      <c r="AO1396" s="9"/>
      <c r="AP1396" s="9"/>
      <c r="AQ1396" s="2"/>
      <c r="AR1396" s="2"/>
      <c r="AS1396" s="2"/>
      <c r="AT1396" s="2"/>
      <c r="AU1396" s="2"/>
      <c r="AV1396" s="2"/>
      <c r="AW1396" s="2"/>
      <c r="AY1396" s="2"/>
      <c r="AZ1396" s="2"/>
      <c r="BA1396" s="2"/>
      <c r="BC1396" s="19"/>
      <c r="BD1396" s="2"/>
      <c r="BE1396" s="2"/>
      <c r="BF1396" s="19"/>
      <c r="BG1396" s="19"/>
      <c r="BH1396" s="19"/>
      <c r="BI1396" s="19"/>
      <c r="BJ1396" s="19"/>
      <c r="BK1396" s="19"/>
      <c r="BL1396" s="19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X1396" s="2"/>
      <c r="BY1396" s="2"/>
      <c r="CA1396" s="2"/>
      <c r="CB1396" s="2"/>
      <c r="CC1396" s="2"/>
    </row>
    <row r="1397" spans="1:81" hidden="1" x14ac:dyDescent="0.45">
      <c r="A1397" s="29" t="s">
        <v>93</v>
      </c>
      <c r="B1397" s="29"/>
      <c r="C1397" s="1">
        <v>36600</v>
      </c>
      <c r="D1397" s="2"/>
      <c r="H1397" t="s">
        <v>189</v>
      </c>
      <c r="I1397" s="19">
        <v>30</v>
      </c>
      <c r="J1397">
        <v>760</v>
      </c>
      <c r="K1397" s="2">
        <f t="shared" si="20"/>
        <v>43.859649122807021</v>
      </c>
      <c r="AC1397" s="2"/>
      <c r="AE1397" s="9"/>
      <c r="AF1397" s="2"/>
      <c r="AG1397" s="9">
        <v>3.45724133051678</v>
      </c>
      <c r="AH1397" s="9"/>
      <c r="AI1397" s="9"/>
      <c r="AJ1397" s="9"/>
      <c r="AK1397" s="9"/>
      <c r="AL1397" s="9"/>
      <c r="AM1397" s="15"/>
      <c r="AO1397" s="9"/>
      <c r="AP1397" s="9"/>
      <c r="AQ1397" s="2"/>
      <c r="AR1397" s="2"/>
      <c r="AS1397" s="2"/>
      <c r="AT1397" s="2"/>
      <c r="AU1397" s="2"/>
      <c r="AV1397" s="2"/>
      <c r="AW1397" s="2">
        <v>347.57281553398002</v>
      </c>
      <c r="AY1397" s="2"/>
      <c r="AZ1397" s="2"/>
      <c r="BA1397" s="2"/>
      <c r="BC1397" s="19"/>
      <c r="BD1397" s="2"/>
      <c r="BE1397" s="2"/>
      <c r="BF1397" s="19"/>
      <c r="BG1397" s="19"/>
      <c r="BH1397" s="19"/>
      <c r="BI1397" s="19"/>
      <c r="BJ1397" s="19"/>
      <c r="BK1397" s="19"/>
      <c r="BL1397" s="19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X1397" s="2"/>
      <c r="BY1397" s="2"/>
      <c r="CA1397" s="2"/>
      <c r="CB1397" s="2"/>
      <c r="CC1397" s="2"/>
    </row>
    <row r="1398" spans="1:81" hidden="1" x14ac:dyDescent="0.45">
      <c r="A1398" s="29" t="s">
        <v>93</v>
      </c>
      <c r="B1398" s="29"/>
      <c r="C1398" s="1">
        <v>36612</v>
      </c>
      <c r="D1398" s="2"/>
      <c r="H1398" t="s">
        <v>189</v>
      </c>
      <c r="I1398" s="19">
        <v>30</v>
      </c>
      <c r="J1398">
        <v>760</v>
      </c>
      <c r="K1398" s="2">
        <f t="shared" si="20"/>
        <v>43.859649122807021</v>
      </c>
      <c r="AC1398" s="2"/>
      <c r="AE1398" s="9"/>
      <c r="AF1398" s="2"/>
      <c r="AG1398" s="9">
        <v>2.1673152144250398</v>
      </c>
      <c r="AH1398" s="9"/>
      <c r="AI1398" s="9"/>
      <c r="AJ1398" s="9"/>
      <c r="AK1398" s="9"/>
      <c r="AL1398" s="9"/>
      <c r="AM1398" s="15"/>
      <c r="AO1398" s="9"/>
      <c r="AP1398" s="9"/>
      <c r="AQ1398" s="2"/>
      <c r="AR1398" s="2"/>
      <c r="AS1398" s="2"/>
      <c r="AT1398" s="2"/>
      <c r="AU1398" s="2"/>
      <c r="AV1398" s="2"/>
      <c r="AW1398" s="2">
        <v>458.252427184466</v>
      </c>
      <c r="AY1398" s="2"/>
      <c r="AZ1398" s="2"/>
      <c r="BA1398" s="2"/>
      <c r="BC1398" s="19"/>
      <c r="BD1398" s="2"/>
      <c r="BE1398" s="2"/>
      <c r="BF1398" s="19"/>
      <c r="BG1398" s="19"/>
      <c r="BH1398" s="19"/>
      <c r="BI1398" s="19"/>
      <c r="BJ1398" s="19"/>
      <c r="BK1398" s="19"/>
      <c r="BL1398" s="19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X1398" s="2"/>
      <c r="BY1398" s="2"/>
      <c r="CA1398" s="2"/>
      <c r="CB1398" s="2"/>
      <c r="CC1398" s="2"/>
    </row>
    <row r="1399" spans="1:81" hidden="1" x14ac:dyDescent="0.45">
      <c r="A1399" s="29" t="s">
        <v>93</v>
      </c>
      <c r="B1399" s="29"/>
      <c r="C1399" s="1">
        <v>36627</v>
      </c>
      <c r="D1399" s="2">
        <v>10</v>
      </c>
      <c r="E1399" s="6" t="s">
        <v>97</v>
      </c>
      <c r="H1399" t="s">
        <v>189</v>
      </c>
      <c r="I1399" s="19">
        <v>30</v>
      </c>
      <c r="J1399">
        <v>760</v>
      </c>
      <c r="K1399" s="2">
        <f t="shared" si="20"/>
        <v>43.859649122807021</v>
      </c>
      <c r="S1399" s="24">
        <v>53</v>
      </c>
      <c r="T1399" s="24"/>
      <c r="U1399" s="24"/>
      <c r="V1399" s="24">
        <v>104</v>
      </c>
      <c r="W1399" s="24"/>
      <c r="AC1399" s="2"/>
      <c r="AE1399" s="9"/>
      <c r="AF1399" s="2"/>
      <c r="AG1399" s="9"/>
      <c r="AH1399" s="9"/>
      <c r="AI1399" s="9"/>
      <c r="AJ1399" s="9"/>
      <c r="AK1399" s="9"/>
      <c r="AL1399" s="9"/>
      <c r="AM1399" s="15"/>
      <c r="AO1399" s="9"/>
      <c r="AP1399" s="9"/>
      <c r="AQ1399" s="2"/>
      <c r="AR1399" s="2"/>
      <c r="AS1399" s="2"/>
      <c r="AT1399" s="2"/>
      <c r="AU1399" s="2"/>
      <c r="AV1399" s="2"/>
      <c r="AW1399" s="2">
        <v>500.97087378640703</v>
      </c>
      <c r="AY1399" s="2"/>
      <c r="AZ1399" s="2"/>
      <c r="BA1399" s="2"/>
      <c r="BC1399" s="19"/>
      <c r="BD1399" s="2">
        <v>354</v>
      </c>
      <c r="BE1399" s="2"/>
      <c r="BF1399" s="19"/>
      <c r="BG1399" s="19"/>
      <c r="BH1399" s="19"/>
      <c r="BI1399" s="19"/>
      <c r="BJ1399" s="19"/>
      <c r="BK1399" s="19"/>
      <c r="BL1399" s="19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X1399" s="2"/>
      <c r="BY1399" s="2"/>
      <c r="CA1399" s="2"/>
      <c r="CB1399" s="2"/>
      <c r="CC1399" s="2"/>
    </row>
    <row r="1400" spans="1:81" hidden="1" x14ac:dyDescent="0.45">
      <c r="A1400" s="29" t="s">
        <v>92</v>
      </c>
      <c r="B1400" s="29"/>
      <c r="C1400" s="1">
        <v>36530</v>
      </c>
      <c r="D1400" s="2"/>
      <c r="H1400" t="s">
        <v>190</v>
      </c>
      <c r="I1400" s="19">
        <v>30</v>
      </c>
      <c r="J1400">
        <v>760</v>
      </c>
      <c r="K1400" s="2">
        <f t="shared" si="20"/>
        <v>43.859649122807021</v>
      </c>
      <c r="AC1400" s="2"/>
      <c r="AE1400" s="9"/>
      <c r="AF1400" s="2"/>
      <c r="AG1400" s="9">
        <v>0.44868050010612398</v>
      </c>
      <c r="AH1400" s="9"/>
      <c r="AI1400" s="9"/>
      <c r="AJ1400" s="9"/>
      <c r="AK1400" s="9"/>
      <c r="AL1400" s="9"/>
      <c r="AM1400" s="15"/>
      <c r="AO1400" s="9"/>
      <c r="AP1400" s="9"/>
      <c r="AQ1400" s="2"/>
      <c r="AR1400" s="2"/>
      <c r="AS1400" s="2"/>
      <c r="AT1400" s="2"/>
      <c r="AU1400" s="2"/>
      <c r="AV1400" s="2"/>
      <c r="AW1400" s="2"/>
      <c r="AY1400" s="2"/>
      <c r="AZ1400" s="2"/>
      <c r="BA1400" s="2"/>
      <c r="BC1400" s="19"/>
      <c r="BD1400" s="2"/>
      <c r="BE1400" s="2"/>
      <c r="BF1400" s="19"/>
      <c r="BG1400" s="19"/>
      <c r="BH1400" s="19"/>
      <c r="BI1400" s="19"/>
      <c r="BJ1400" s="19"/>
      <c r="BK1400" s="19"/>
      <c r="BL1400" s="19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X1400" s="2"/>
      <c r="BY1400" s="2"/>
      <c r="CA1400" s="2"/>
      <c r="CB1400" s="2"/>
      <c r="CC1400" s="2"/>
    </row>
    <row r="1401" spans="1:81" hidden="1" x14ac:dyDescent="0.45">
      <c r="A1401" s="29" t="s">
        <v>92</v>
      </c>
      <c r="B1401" s="29"/>
      <c r="C1401" s="1">
        <v>36543</v>
      </c>
      <c r="D1401" s="2"/>
      <c r="H1401" t="s">
        <v>190</v>
      </c>
      <c r="I1401" s="19">
        <v>30</v>
      </c>
      <c r="J1401">
        <v>760</v>
      </c>
      <c r="K1401" s="2">
        <f t="shared" si="20"/>
        <v>43.859649122807021</v>
      </c>
      <c r="AC1401" s="2"/>
      <c r="AE1401" s="9"/>
      <c r="AF1401" s="2"/>
      <c r="AG1401" s="9">
        <v>1.7156834008833699</v>
      </c>
      <c r="AH1401" s="9"/>
      <c r="AI1401" s="9"/>
      <c r="AJ1401" s="9"/>
      <c r="AK1401" s="9"/>
      <c r="AL1401" s="9"/>
      <c r="AM1401" s="15"/>
      <c r="AO1401" s="9"/>
      <c r="AP1401" s="9"/>
      <c r="AQ1401" s="2"/>
      <c r="AR1401" s="2"/>
      <c r="AS1401" s="2"/>
      <c r="AT1401" s="2"/>
      <c r="AU1401" s="2"/>
      <c r="AV1401" s="2"/>
      <c r="AW1401" s="2"/>
      <c r="AY1401" s="2"/>
      <c r="AZ1401" s="2"/>
      <c r="BA1401" s="2"/>
      <c r="BC1401" s="19"/>
      <c r="BD1401" s="2"/>
      <c r="BE1401" s="2"/>
      <c r="BF1401" s="19"/>
      <c r="BG1401" s="19"/>
      <c r="BH1401" s="19"/>
      <c r="BI1401" s="19"/>
      <c r="BJ1401" s="19"/>
      <c r="BK1401" s="19"/>
      <c r="BL1401" s="19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X1401" s="2"/>
      <c r="BY1401" s="2"/>
      <c r="CA1401" s="2"/>
      <c r="CB1401" s="2"/>
      <c r="CC1401" s="2"/>
    </row>
    <row r="1402" spans="1:81" hidden="1" x14ac:dyDescent="0.45">
      <c r="A1402" s="29" t="s">
        <v>92</v>
      </c>
      <c r="B1402" s="29"/>
      <c r="C1402" s="1">
        <v>36545</v>
      </c>
      <c r="D1402" s="2"/>
      <c r="H1402" t="s">
        <v>190</v>
      </c>
      <c r="I1402" s="19">
        <v>30</v>
      </c>
      <c r="J1402">
        <v>760</v>
      </c>
      <c r="K1402" s="2">
        <f t="shared" si="20"/>
        <v>43.859649122807021</v>
      </c>
      <c r="AC1402" s="2"/>
      <c r="AE1402" s="9"/>
      <c r="AF1402" s="2"/>
      <c r="AG1402" s="9">
        <v>2.2107359079836999</v>
      </c>
      <c r="AH1402" s="9"/>
      <c r="AI1402" s="9"/>
      <c r="AJ1402" s="9"/>
      <c r="AK1402" s="9"/>
      <c r="AL1402" s="9"/>
      <c r="AM1402" s="15"/>
      <c r="AO1402" s="9"/>
      <c r="AP1402" s="9"/>
      <c r="AQ1402" s="2"/>
      <c r="AR1402" s="2"/>
      <c r="AS1402" s="2"/>
      <c r="AT1402" s="2"/>
      <c r="AU1402" s="2"/>
      <c r="AV1402" s="2"/>
      <c r="AW1402" s="2"/>
      <c r="AY1402" s="2"/>
      <c r="AZ1402" s="2"/>
      <c r="BA1402" s="2"/>
      <c r="BC1402" s="19"/>
      <c r="BD1402" s="2"/>
      <c r="BE1402" s="2"/>
      <c r="BF1402" s="19"/>
      <c r="BG1402" s="19"/>
      <c r="BH1402" s="19"/>
      <c r="BI1402" s="19"/>
      <c r="BJ1402" s="19"/>
      <c r="BK1402" s="19"/>
      <c r="BL1402" s="19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X1402" s="2"/>
      <c r="BY1402" s="2"/>
      <c r="CA1402" s="2"/>
      <c r="CB1402" s="2"/>
      <c r="CC1402" s="2"/>
    </row>
    <row r="1403" spans="1:81" hidden="1" x14ac:dyDescent="0.45">
      <c r="A1403" s="29" t="s">
        <v>92</v>
      </c>
      <c r="B1403" s="29"/>
      <c r="C1403" s="1">
        <v>36557</v>
      </c>
      <c r="D1403" s="2"/>
      <c r="H1403" t="s">
        <v>190</v>
      </c>
      <c r="I1403" s="19">
        <v>30</v>
      </c>
      <c r="J1403">
        <v>760</v>
      </c>
      <c r="K1403" s="2">
        <f t="shared" si="20"/>
        <v>43.859649122807021</v>
      </c>
      <c r="AC1403" s="2"/>
      <c r="AE1403" s="9"/>
      <c r="AF1403" s="2"/>
      <c r="AG1403" s="9">
        <v>3.7524535319742398</v>
      </c>
      <c r="AH1403" s="9"/>
      <c r="AI1403" s="9"/>
      <c r="AJ1403" s="9"/>
      <c r="AK1403" s="9"/>
      <c r="AL1403" s="9"/>
      <c r="AM1403" s="15"/>
      <c r="AO1403" s="9"/>
      <c r="AP1403" s="9"/>
      <c r="AQ1403" s="2"/>
      <c r="AR1403" s="2"/>
      <c r="AS1403" s="2"/>
      <c r="AT1403" s="2"/>
      <c r="AU1403" s="2"/>
      <c r="AV1403" s="2"/>
      <c r="AW1403" s="2"/>
      <c r="AY1403" s="2"/>
      <c r="AZ1403" s="2"/>
      <c r="BA1403" s="2"/>
      <c r="BC1403" s="19"/>
      <c r="BD1403" s="2"/>
      <c r="BE1403" s="2"/>
      <c r="BF1403" s="19"/>
      <c r="BG1403" s="19"/>
      <c r="BH1403" s="19"/>
      <c r="BI1403" s="19"/>
      <c r="BJ1403" s="19"/>
      <c r="BK1403" s="19"/>
      <c r="BL1403" s="19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X1403" s="2"/>
      <c r="BY1403" s="2"/>
      <c r="CA1403" s="2"/>
      <c r="CB1403" s="2"/>
      <c r="CC1403" s="2"/>
    </row>
    <row r="1404" spans="1:81" hidden="1" x14ac:dyDescent="0.45">
      <c r="A1404" s="29" t="s">
        <v>92</v>
      </c>
      <c r="B1404" s="29"/>
      <c r="C1404" s="1">
        <v>36565</v>
      </c>
      <c r="D1404" s="2"/>
      <c r="H1404" t="s">
        <v>190</v>
      </c>
      <c r="I1404" s="19">
        <v>30</v>
      </c>
      <c r="J1404">
        <v>760</v>
      </c>
      <c r="K1404" s="2">
        <f t="shared" si="20"/>
        <v>43.859649122807021</v>
      </c>
      <c r="AC1404" s="2"/>
      <c r="AE1404" s="9"/>
      <c r="AF1404" s="2"/>
      <c r="AG1404" s="9">
        <v>4.3584835100415402</v>
      </c>
      <c r="AH1404" s="9"/>
      <c r="AI1404" s="9"/>
      <c r="AJ1404" s="9"/>
      <c r="AK1404" s="9"/>
      <c r="AL1404" s="9"/>
      <c r="AM1404" s="15"/>
      <c r="AO1404" s="9"/>
      <c r="AP1404" s="9"/>
      <c r="AQ1404" s="2"/>
      <c r="AR1404" s="2"/>
      <c r="AS1404" s="2"/>
      <c r="AT1404" s="2"/>
      <c r="AU1404" s="2"/>
      <c r="AV1404" s="2"/>
      <c r="AW1404" s="2">
        <v>13.5922330097087</v>
      </c>
      <c r="AY1404" s="2"/>
      <c r="AZ1404" s="2"/>
      <c r="BA1404" s="2"/>
      <c r="BC1404" s="19"/>
      <c r="BD1404" s="2"/>
      <c r="BE1404" s="2"/>
      <c r="BF1404" s="19"/>
      <c r="BG1404" s="19"/>
      <c r="BH1404" s="19"/>
      <c r="BI1404" s="19"/>
      <c r="BJ1404" s="19"/>
      <c r="BK1404" s="19"/>
      <c r="BL1404" s="19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X1404" s="2"/>
      <c r="BY1404" s="2"/>
      <c r="CA1404" s="2"/>
      <c r="CB1404" s="2"/>
      <c r="CC1404" s="2"/>
    </row>
    <row r="1405" spans="1:81" hidden="1" x14ac:dyDescent="0.45">
      <c r="A1405" s="29" t="s">
        <v>92</v>
      </c>
      <c r="B1405" s="29"/>
      <c r="C1405" s="1">
        <v>36572</v>
      </c>
      <c r="D1405" s="2"/>
      <c r="H1405" t="s">
        <v>190</v>
      </c>
      <c r="I1405" s="19">
        <v>30</v>
      </c>
      <c r="J1405">
        <v>760</v>
      </c>
      <c r="K1405" s="2">
        <f t="shared" si="20"/>
        <v>43.859649122807021</v>
      </c>
      <c r="AC1405" s="2"/>
      <c r="AE1405" s="9"/>
      <c r="AF1405" s="2"/>
      <c r="AG1405" s="9">
        <v>4.4146797521705201</v>
      </c>
      <c r="AH1405" s="9"/>
      <c r="AI1405" s="9"/>
      <c r="AJ1405" s="9"/>
      <c r="AK1405" s="9"/>
      <c r="AL1405" s="9"/>
      <c r="AM1405" s="15"/>
      <c r="AO1405" s="9"/>
      <c r="AP1405" s="9"/>
      <c r="AQ1405" s="2"/>
      <c r="AR1405" s="2"/>
      <c r="AS1405" s="2"/>
      <c r="AT1405" s="2"/>
      <c r="AU1405" s="2"/>
      <c r="AV1405" s="2"/>
      <c r="AW1405" s="2">
        <v>36.893203883494998</v>
      </c>
      <c r="AY1405" s="2"/>
      <c r="AZ1405" s="2"/>
      <c r="BA1405" s="2"/>
      <c r="BC1405" s="19"/>
      <c r="BD1405" s="2"/>
      <c r="BE1405" s="2"/>
      <c r="BF1405" s="19"/>
      <c r="BG1405" s="19"/>
      <c r="BH1405" s="19"/>
      <c r="BI1405" s="19"/>
      <c r="BJ1405" s="19"/>
      <c r="BK1405" s="19"/>
      <c r="BL1405" s="19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X1405" s="2"/>
      <c r="BY1405" s="2"/>
      <c r="CA1405" s="2"/>
      <c r="CB1405" s="2"/>
      <c r="CC1405" s="2"/>
    </row>
    <row r="1406" spans="1:81" hidden="1" x14ac:dyDescent="0.45">
      <c r="A1406" s="29" t="s">
        <v>92</v>
      </c>
      <c r="B1406" s="29"/>
      <c r="C1406" s="1">
        <v>36588</v>
      </c>
      <c r="D1406" s="2"/>
      <c r="H1406" t="s">
        <v>190</v>
      </c>
      <c r="I1406" s="19">
        <v>30</v>
      </c>
      <c r="J1406">
        <v>760</v>
      </c>
      <c r="K1406" s="2">
        <f t="shared" si="20"/>
        <v>43.859649122807021</v>
      </c>
      <c r="AC1406" s="2"/>
      <c r="AE1406" s="9"/>
      <c r="AF1406" s="2"/>
      <c r="AG1406" s="9">
        <v>3.64782340634128</v>
      </c>
      <c r="AH1406" s="9"/>
      <c r="AI1406" s="9"/>
      <c r="AJ1406" s="9"/>
      <c r="AK1406" s="9"/>
      <c r="AL1406" s="9"/>
      <c r="AM1406" s="15"/>
      <c r="AO1406" s="9"/>
      <c r="AP1406" s="9"/>
      <c r="AQ1406" s="2"/>
      <c r="AR1406" s="2"/>
      <c r="AS1406" s="2"/>
      <c r="AT1406" s="2"/>
      <c r="AU1406" s="2"/>
      <c r="AV1406" s="2"/>
      <c r="AW1406" s="2">
        <v>209.70873786407699</v>
      </c>
      <c r="AY1406" s="2"/>
      <c r="AZ1406" s="2"/>
      <c r="BA1406" s="2"/>
      <c r="BC1406" s="19"/>
      <c r="BD1406" s="2"/>
      <c r="BE1406" s="2"/>
      <c r="BF1406" s="19"/>
      <c r="BG1406" s="19"/>
      <c r="BH1406" s="19"/>
      <c r="BI1406" s="19"/>
      <c r="BJ1406" s="19"/>
      <c r="BK1406" s="19"/>
      <c r="BL1406" s="19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X1406" s="2"/>
      <c r="BY1406" s="2"/>
      <c r="CA1406" s="2"/>
      <c r="CB1406" s="2"/>
      <c r="CC1406" s="2"/>
    </row>
    <row r="1407" spans="1:81" hidden="1" x14ac:dyDescent="0.45">
      <c r="A1407" s="29" t="s">
        <v>92</v>
      </c>
      <c r="B1407" s="29"/>
      <c r="C1407" s="1">
        <v>36600</v>
      </c>
      <c r="D1407" s="2"/>
      <c r="H1407" t="s">
        <v>190</v>
      </c>
      <c r="I1407" s="19">
        <v>30</v>
      </c>
      <c r="J1407">
        <v>760</v>
      </c>
      <c r="K1407" s="2">
        <f t="shared" si="20"/>
        <v>43.859649122807021</v>
      </c>
      <c r="AC1407" s="2"/>
      <c r="AE1407" s="9"/>
      <c r="AF1407" s="2"/>
      <c r="AG1407" s="9">
        <v>3.0998494021568801</v>
      </c>
      <c r="AH1407" s="9"/>
      <c r="AI1407" s="9"/>
      <c r="AJ1407" s="9"/>
      <c r="AK1407" s="9"/>
      <c r="AL1407" s="9"/>
      <c r="AM1407" s="15"/>
      <c r="AO1407" s="9"/>
      <c r="AP1407" s="9"/>
      <c r="AQ1407" s="2"/>
      <c r="AR1407" s="2"/>
      <c r="AS1407" s="2"/>
      <c r="AT1407" s="2"/>
      <c r="AU1407" s="2"/>
      <c r="AV1407" s="2"/>
      <c r="AW1407" s="2">
        <v>337.86407766990197</v>
      </c>
      <c r="AY1407" s="2"/>
      <c r="AZ1407" s="2"/>
      <c r="BA1407" s="2"/>
      <c r="BC1407" s="19"/>
      <c r="BD1407" s="2"/>
      <c r="BE1407" s="2"/>
      <c r="BF1407" s="19"/>
      <c r="BG1407" s="19"/>
      <c r="BH1407" s="19"/>
      <c r="BI1407" s="19"/>
      <c r="BJ1407" s="19"/>
      <c r="BK1407" s="19"/>
      <c r="BL1407" s="19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X1407" s="2"/>
      <c r="BY1407" s="2"/>
      <c r="CA1407" s="2"/>
      <c r="CB1407" s="2"/>
      <c r="CC1407" s="2"/>
    </row>
    <row r="1408" spans="1:81" hidden="1" x14ac:dyDescent="0.45">
      <c r="A1408" s="29" t="s">
        <v>92</v>
      </c>
      <c r="B1408" s="29"/>
      <c r="C1408" s="1">
        <v>36613</v>
      </c>
      <c r="D1408" s="2"/>
      <c r="H1408" t="s">
        <v>190</v>
      </c>
      <c r="I1408" s="19">
        <v>30</v>
      </c>
      <c r="J1408">
        <v>760</v>
      </c>
      <c r="K1408" s="2">
        <f t="shared" si="20"/>
        <v>43.859649122807021</v>
      </c>
      <c r="AC1408" s="2"/>
      <c r="AE1408" s="9"/>
      <c r="AF1408" s="2"/>
      <c r="AG1408" s="9">
        <v>0.38039600157672898</v>
      </c>
      <c r="AH1408" s="9"/>
      <c r="AI1408" s="9"/>
      <c r="AJ1408" s="9"/>
      <c r="AK1408" s="9"/>
      <c r="AL1408" s="9"/>
      <c r="AM1408" s="15"/>
      <c r="AO1408" s="9"/>
      <c r="AP1408" s="9"/>
      <c r="AQ1408" s="2"/>
      <c r="AR1408" s="2"/>
      <c r="AS1408" s="2"/>
      <c r="AT1408" s="2"/>
      <c r="AU1408" s="2"/>
      <c r="AV1408" s="2"/>
      <c r="AW1408" s="2">
        <v>502.91262135922301</v>
      </c>
      <c r="AY1408" s="2"/>
      <c r="AZ1408" s="2"/>
      <c r="BA1408" s="2"/>
      <c r="BC1408" s="19"/>
      <c r="BD1408" s="2"/>
      <c r="BE1408" s="2"/>
      <c r="BF1408" s="19"/>
      <c r="BG1408" s="19"/>
      <c r="BH1408" s="19"/>
      <c r="BI1408" s="19"/>
      <c r="BJ1408" s="19"/>
      <c r="BK1408" s="19"/>
      <c r="BL1408" s="19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X1408" s="2"/>
      <c r="BY1408" s="2"/>
      <c r="CA1408" s="2"/>
      <c r="CB1408" s="2"/>
      <c r="CC1408" s="2"/>
    </row>
    <row r="1409" spans="1:81" hidden="1" x14ac:dyDescent="0.45">
      <c r="A1409" s="29" t="s">
        <v>92</v>
      </c>
      <c r="B1409" s="29"/>
      <c r="C1409" s="1">
        <v>36626</v>
      </c>
      <c r="D1409" s="2">
        <v>10</v>
      </c>
      <c r="E1409" s="6" t="s">
        <v>97</v>
      </c>
      <c r="H1409" t="s">
        <v>190</v>
      </c>
      <c r="I1409" s="19">
        <v>30</v>
      </c>
      <c r="J1409">
        <v>760</v>
      </c>
      <c r="K1409" s="2">
        <f t="shared" si="20"/>
        <v>43.859649122807021</v>
      </c>
      <c r="S1409" s="24">
        <v>50</v>
      </c>
      <c r="T1409" s="24"/>
      <c r="U1409" s="24"/>
      <c r="V1409" s="24">
        <v>102</v>
      </c>
      <c r="W1409" s="24"/>
      <c r="AC1409" s="2"/>
      <c r="AE1409" s="9"/>
      <c r="AF1409" s="2"/>
      <c r="AG1409" s="9"/>
      <c r="AH1409" s="9"/>
      <c r="AI1409" s="9"/>
      <c r="AJ1409" s="9"/>
      <c r="AK1409" s="9"/>
      <c r="AL1409" s="9"/>
      <c r="AM1409" s="15"/>
      <c r="AO1409" s="9"/>
      <c r="AP1409" s="9"/>
      <c r="AQ1409" s="2"/>
      <c r="AR1409" s="2"/>
      <c r="AS1409" s="2"/>
      <c r="AT1409" s="2"/>
      <c r="AU1409" s="2"/>
      <c r="AV1409" s="2"/>
      <c r="AW1409" s="2">
        <v>504.85436893203803</v>
      </c>
      <c r="AY1409" s="2"/>
      <c r="AZ1409" s="2"/>
      <c r="BA1409" s="2"/>
      <c r="BC1409" s="19"/>
      <c r="BD1409" s="2">
        <v>357</v>
      </c>
      <c r="BE1409" s="2"/>
      <c r="BF1409" s="19"/>
      <c r="BG1409" s="19"/>
      <c r="BH1409" s="19"/>
      <c r="BI1409" s="19"/>
      <c r="BJ1409" s="19"/>
      <c r="BK1409" s="19"/>
      <c r="BL1409" s="19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X1409" s="2"/>
      <c r="BY1409" s="2"/>
      <c r="CA1409" s="2"/>
      <c r="CB1409" s="2"/>
      <c r="CC1409" s="2"/>
    </row>
    <row r="1410" spans="1:81" hidden="1" x14ac:dyDescent="0.45">
      <c r="A1410" s="29" t="s">
        <v>95</v>
      </c>
      <c r="B1410" s="29"/>
      <c r="C1410" s="1">
        <v>36558</v>
      </c>
      <c r="D1410" s="2"/>
      <c r="H1410" t="s">
        <v>189</v>
      </c>
      <c r="I1410" s="19">
        <v>30</v>
      </c>
      <c r="J1410">
        <v>760</v>
      </c>
      <c r="K1410" s="2">
        <f t="shared" si="20"/>
        <v>43.859649122807021</v>
      </c>
      <c r="AC1410" s="2"/>
      <c r="AE1410" s="9"/>
      <c r="AF1410" s="2"/>
      <c r="AG1410" s="9"/>
      <c r="AH1410" s="9"/>
      <c r="AI1410" s="9"/>
      <c r="AJ1410" s="9"/>
      <c r="AK1410" s="9"/>
      <c r="AL1410" s="9"/>
      <c r="AM1410" s="15"/>
      <c r="AO1410" s="9"/>
      <c r="AP1410" s="9"/>
      <c r="AQ1410" s="2"/>
      <c r="AR1410" s="2"/>
      <c r="AS1410" s="2"/>
      <c r="AT1410" s="2"/>
      <c r="AU1410" s="2"/>
      <c r="AV1410" s="2"/>
      <c r="AW1410" s="2"/>
      <c r="AY1410" s="2"/>
      <c r="AZ1410" s="2"/>
      <c r="BA1410" s="2"/>
      <c r="BC1410" s="19"/>
      <c r="BD1410" s="2"/>
      <c r="BE1410" s="2"/>
      <c r="BF1410" s="19"/>
      <c r="BG1410" s="19"/>
      <c r="BH1410" s="19"/>
      <c r="BI1410" s="19"/>
      <c r="BJ1410" s="19"/>
      <c r="BK1410" s="19"/>
      <c r="BL1410" s="19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X1410" s="2"/>
      <c r="BY1410" s="2"/>
      <c r="CA1410" s="2"/>
      <c r="CB1410" s="2"/>
      <c r="CC1410" s="2"/>
    </row>
    <row r="1411" spans="1:81" hidden="1" x14ac:dyDescent="0.45">
      <c r="A1411" s="29" t="s">
        <v>95</v>
      </c>
      <c r="B1411" s="29"/>
      <c r="C1411" s="1">
        <v>36566</v>
      </c>
      <c r="D1411" s="2"/>
      <c r="H1411" t="s">
        <v>189</v>
      </c>
      <c r="I1411" s="19">
        <v>30</v>
      </c>
      <c r="J1411">
        <v>760</v>
      </c>
      <c r="K1411" s="2">
        <f t="shared" si="20"/>
        <v>43.859649122807021</v>
      </c>
      <c r="AC1411" s="2"/>
      <c r="AE1411" s="9"/>
      <c r="AF1411" s="2"/>
      <c r="AG1411" s="9">
        <v>1.96698976136811</v>
      </c>
      <c r="AH1411" s="9"/>
      <c r="AI1411" s="9"/>
      <c r="AJ1411" s="9"/>
      <c r="AK1411" s="9"/>
      <c r="AL1411" s="9"/>
      <c r="AM1411" s="15"/>
      <c r="AO1411" s="9"/>
      <c r="AP1411" s="9"/>
      <c r="AQ1411" s="2"/>
      <c r="AR1411" s="2"/>
      <c r="AS1411" s="2"/>
      <c r="AT1411" s="2"/>
      <c r="AU1411" s="2"/>
      <c r="AV1411" s="2"/>
      <c r="AW1411" s="2"/>
      <c r="AY1411" s="2"/>
      <c r="AZ1411" s="2"/>
      <c r="BA1411" s="2"/>
      <c r="BC1411" s="19"/>
      <c r="BD1411" s="2"/>
      <c r="BE1411" s="2"/>
      <c r="BF1411" s="19"/>
      <c r="BG1411" s="19"/>
      <c r="BH1411" s="19"/>
      <c r="BI1411" s="19"/>
      <c r="BJ1411" s="19"/>
      <c r="BK1411" s="19"/>
      <c r="BL1411" s="19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X1411" s="2"/>
      <c r="BY1411" s="2"/>
      <c r="CA1411" s="2"/>
      <c r="CB1411" s="2"/>
      <c r="CC1411" s="2"/>
    </row>
    <row r="1412" spans="1:81" hidden="1" x14ac:dyDescent="0.45">
      <c r="A1412" s="29" t="s">
        <v>95</v>
      </c>
      <c r="B1412" s="29"/>
      <c r="C1412" s="1">
        <v>36571</v>
      </c>
      <c r="D1412" s="2"/>
      <c r="H1412" t="s">
        <v>189</v>
      </c>
      <c r="I1412" s="19">
        <v>30</v>
      </c>
      <c r="J1412">
        <v>760</v>
      </c>
      <c r="K1412" s="2">
        <f t="shared" si="20"/>
        <v>43.859649122807021</v>
      </c>
      <c r="AC1412" s="2"/>
      <c r="AE1412" s="9"/>
      <c r="AF1412" s="2"/>
      <c r="AG1412" s="9"/>
      <c r="AH1412" s="9"/>
      <c r="AI1412" s="9"/>
      <c r="AJ1412" s="9"/>
      <c r="AK1412" s="9"/>
      <c r="AL1412" s="9"/>
      <c r="AM1412" s="15"/>
      <c r="AO1412" s="9"/>
      <c r="AP1412" s="9"/>
      <c r="AQ1412" s="2"/>
      <c r="AR1412" s="2"/>
      <c r="AS1412" s="2"/>
      <c r="AT1412" s="2"/>
      <c r="AU1412" s="2"/>
      <c r="AV1412" s="2"/>
      <c r="AW1412" s="2"/>
      <c r="AY1412" s="2"/>
      <c r="AZ1412" s="2"/>
      <c r="BA1412" s="2"/>
      <c r="BC1412" s="19"/>
      <c r="BD1412" s="2"/>
      <c r="BE1412" s="2"/>
      <c r="BF1412" s="19"/>
      <c r="BG1412" s="19"/>
      <c r="BH1412" s="19"/>
      <c r="BI1412" s="19"/>
      <c r="BJ1412" s="19"/>
      <c r="BK1412" s="19"/>
      <c r="BL1412" s="19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X1412" s="2"/>
      <c r="BY1412" s="2"/>
      <c r="CA1412" s="2"/>
      <c r="CB1412" s="2"/>
      <c r="CC1412" s="2"/>
    </row>
    <row r="1413" spans="1:81" hidden="1" x14ac:dyDescent="0.45">
      <c r="A1413" s="29" t="s">
        <v>95</v>
      </c>
      <c r="B1413" s="29"/>
      <c r="C1413" s="1">
        <v>36587</v>
      </c>
      <c r="D1413" s="2"/>
      <c r="H1413" t="s">
        <v>189</v>
      </c>
      <c r="I1413" s="19">
        <v>30</v>
      </c>
      <c r="J1413">
        <v>760</v>
      </c>
      <c r="K1413" s="2">
        <f t="shared" si="20"/>
        <v>43.859649122807021</v>
      </c>
      <c r="AC1413" s="2"/>
      <c r="AE1413" s="9"/>
      <c r="AF1413" s="2"/>
      <c r="AG1413" s="9">
        <v>3.9774810741972302</v>
      </c>
      <c r="AH1413" s="9"/>
      <c r="AI1413" s="9"/>
      <c r="AJ1413" s="9"/>
      <c r="AK1413" s="9"/>
      <c r="AL1413" s="9"/>
      <c r="AM1413" s="15"/>
      <c r="AO1413" s="9"/>
      <c r="AP1413" s="9"/>
      <c r="AQ1413" s="2"/>
      <c r="AR1413" s="2"/>
      <c r="AS1413" s="2"/>
      <c r="AT1413" s="2"/>
      <c r="AU1413" s="2"/>
      <c r="AV1413" s="2"/>
      <c r="AW1413" s="2">
        <v>31.067961165048398</v>
      </c>
      <c r="AY1413" s="2"/>
      <c r="AZ1413" s="2"/>
      <c r="BA1413" s="2"/>
      <c r="BC1413" s="19"/>
      <c r="BD1413" s="2"/>
      <c r="BE1413" s="2"/>
      <c r="BF1413" s="19"/>
      <c r="BG1413" s="19"/>
      <c r="BH1413" s="19"/>
      <c r="BI1413" s="19"/>
      <c r="BJ1413" s="19"/>
      <c r="BK1413" s="19"/>
      <c r="BL1413" s="19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X1413" s="2"/>
      <c r="BY1413" s="2"/>
      <c r="CA1413" s="2"/>
      <c r="CB1413" s="2"/>
      <c r="CC1413" s="2"/>
    </row>
    <row r="1414" spans="1:81" hidden="1" x14ac:dyDescent="0.45">
      <c r="A1414" s="29" t="s">
        <v>95</v>
      </c>
      <c r="B1414" s="29"/>
      <c r="C1414" s="1">
        <v>36598</v>
      </c>
      <c r="D1414" s="2"/>
      <c r="H1414" t="s">
        <v>189</v>
      </c>
      <c r="I1414" s="19">
        <v>30</v>
      </c>
      <c r="J1414">
        <v>760</v>
      </c>
      <c r="K1414" s="2">
        <f t="shared" si="20"/>
        <v>43.859649122807021</v>
      </c>
      <c r="AC1414" s="2"/>
      <c r="AE1414" s="9"/>
      <c r="AF1414" s="2"/>
      <c r="AG1414" s="9">
        <v>4.1717421845783704</v>
      </c>
      <c r="AH1414" s="9"/>
      <c r="AI1414" s="9"/>
      <c r="AJ1414" s="9"/>
      <c r="AK1414" s="9"/>
      <c r="AL1414" s="9"/>
      <c r="AM1414" s="15"/>
      <c r="AO1414" s="9"/>
      <c r="AP1414" s="9"/>
      <c r="AQ1414" s="2"/>
      <c r="AR1414" s="2"/>
      <c r="AS1414" s="2"/>
      <c r="AT1414" s="2"/>
      <c r="AU1414" s="2"/>
      <c r="AV1414" s="2"/>
      <c r="AW1414" s="2">
        <v>139.80582524271799</v>
      </c>
      <c r="AY1414" s="2"/>
      <c r="AZ1414" s="2"/>
      <c r="BA1414" s="2"/>
      <c r="BC1414" s="19"/>
      <c r="BD1414" s="2"/>
      <c r="BE1414" s="2"/>
      <c r="BF1414" s="19"/>
      <c r="BG1414" s="19"/>
      <c r="BH1414" s="19"/>
      <c r="BI1414" s="19"/>
      <c r="BJ1414" s="19"/>
      <c r="BK1414" s="19"/>
      <c r="BL1414" s="19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X1414" s="2"/>
      <c r="BY1414" s="2"/>
      <c r="CA1414" s="2"/>
      <c r="CB1414" s="2"/>
      <c r="CC1414" s="2"/>
    </row>
    <row r="1415" spans="1:81" hidden="1" x14ac:dyDescent="0.45">
      <c r="A1415" s="29" t="s">
        <v>95</v>
      </c>
      <c r="B1415" s="29"/>
      <c r="C1415" s="1">
        <v>36612</v>
      </c>
      <c r="D1415" s="2"/>
      <c r="H1415" t="s">
        <v>189</v>
      </c>
      <c r="I1415" s="19">
        <v>30</v>
      </c>
      <c r="J1415">
        <v>760</v>
      </c>
      <c r="K1415" s="2">
        <f t="shared" si="20"/>
        <v>43.859649122807021</v>
      </c>
      <c r="AC1415" s="2"/>
      <c r="AE1415" s="9"/>
      <c r="AF1415" s="2"/>
      <c r="AG1415" s="9">
        <v>3.4043602623838898</v>
      </c>
      <c r="AH1415" s="9"/>
      <c r="AI1415" s="9"/>
      <c r="AJ1415" s="9"/>
      <c r="AK1415" s="9"/>
      <c r="AL1415" s="9"/>
      <c r="AM1415" s="15"/>
      <c r="AO1415" s="9"/>
      <c r="AP1415" s="9"/>
      <c r="AQ1415" s="2"/>
      <c r="AR1415" s="2"/>
      <c r="AS1415" s="2"/>
      <c r="AT1415" s="2"/>
      <c r="AU1415" s="2"/>
      <c r="AV1415" s="2"/>
      <c r="AW1415" s="2">
        <v>310.67961165048501</v>
      </c>
      <c r="AY1415" s="2"/>
      <c r="AZ1415" s="2"/>
      <c r="BA1415" s="2"/>
      <c r="BC1415" s="19"/>
      <c r="BD1415" s="2"/>
      <c r="BE1415" s="2"/>
      <c r="BF1415" s="19"/>
      <c r="BG1415" s="19"/>
      <c r="BH1415" s="19"/>
      <c r="BI1415" s="19"/>
      <c r="BJ1415" s="19"/>
      <c r="BK1415" s="19"/>
      <c r="BL1415" s="19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X1415" s="2"/>
      <c r="BY1415" s="2"/>
      <c r="CA1415" s="2"/>
      <c r="CB1415" s="2"/>
      <c r="CC1415" s="2"/>
    </row>
    <row r="1416" spans="1:81" hidden="1" x14ac:dyDescent="0.45">
      <c r="A1416" s="29" t="s">
        <v>95</v>
      </c>
      <c r="B1416" s="29"/>
      <c r="C1416" s="1">
        <v>36626</v>
      </c>
      <c r="D1416" s="2"/>
      <c r="H1416" t="s">
        <v>189</v>
      </c>
      <c r="I1416" s="19">
        <v>30</v>
      </c>
      <c r="J1416">
        <v>760</v>
      </c>
      <c r="K1416" s="2">
        <f t="shared" si="20"/>
        <v>43.859649122807021</v>
      </c>
      <c r="AC1416" s="2"/>
      <c r="AE1416" s="9"/>
      <c r="AF1416" s="2"/>
      <c r="AG1416" s="9">
        <v>1.2348618845955499</v>
      </c>
      <c r="AH1416" s="9"/>
      <c r="AI1416" s="9"/>
      <c r="AJ1416" s="9"/>
      <c r="AK1416" s="9"/>
      <c r="AL1416" s="9"/>
      <c r="AM1416" s="15"/>
      <c r="AO1416" s="9"/>
      <c r="AP1416" s="9"/>
      <c r="AQ1416" s="2"/>
      <c r="AR1416" s="2"/>
      <c r="AS1416" s="2"/>
      <c r="AT1416" s="2"/>
      <c r="AU1416" s="2"/>
      <c r="AV1416" s="2"/>
      <c r="AW1416" s="2">
        <v>384.46601941747502</v>
      </c>
      <c r="AY1416" s="2"/>
      <c r="AZ1416" s="2"/>
      <c r="BA1416" s="2"/>
      <c r="BC1416" s="19"/>
      <c r="BD1416" s="2"/>
      <c r="BE1416" s="2"/>
      <c r="BF1416" s="19"/>
      <c r="BG1416" s="19"/>
      <c r="BH1416" s="19"/>
      <c r="BI1416" s="19"/>
      <c r="BJ1416" s="19"/>
      <c r="BK1416" s="19"/>
      <c r="BL1416" s="19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X1416" s="2"/>
      <c r="BY1416" s="2"/>
      <c r="CA1416" s="2"/>
      <c r="CB1416" s="2"/>
      <c r="CC1416" s="2"/>
    </row>
    <row r="1417" spans="1:81" hidden="1" x14ac:dyDescent="0.45">
      <c r="A1417" s="29" t="s">
        <v>95</v>
      </c>
      <c r="B1417" s="29"/>
      <c r="C1417" s="1">
        <v>36641</v>
      </c>
      <c r="D1417" s="2">
        <v>10</v>
      </c>
      <c r="E1417" s="6" t="s">
        <v>97</v>
      </c>
      <c r="H1417" t="s">
        <v>189</v>
      </c>
      <c r="I1417" s="19">
        <v>30</v>
      </c>
      <c r="J1417">
        <v>760</v>
      </c>
      <c r="K1417" s="2">
        <f t="shared" si="20"/>
        <v>43.859649122807021</v>
      </c>
      <c r="S1417" s="24">
        <v>42</v>
      </c>
      <c r="T1417" s="24"/>
      <c r="U1417" s="24"/>
      <c r="V1417" s="24">
        <v>91</v>
      </c>
      <c r="W1417" s="24"/>
      <c r="AC1417" s="2"/>
      <c r="AE1417" s="9"/>
      <c r="AF1417" s="2"/>
      <c r="AG1417" s="9"/>
      <c r="AH1417" s="9"/>
      <c r="AI1417" s="9"/>
      <c r="AJ1417" s="9"/>
      <c r="AK1417" s="9"/>
      <c r="AL1417" s="9"/>
      <c r="AM1417" s="15"/>
      <c r="AO1417" s="9"/>
      <c r="AP1417" s="9"/>
      <c r="AQ1417" s="2"/>
      <c r="AR1417" s="2"/>
      <c r="AS1417" s="2"/>
      <c r="AT1417" s="2"/>
      <c r="AU1417" s="2"/>
      <c r="AV1417" s="2"/>
      <c r="AW1417" s="2">
        <v>438.83495145631002</v>
      </c>
      <c r="AY1417" s="2"/>
      <c r="AZ1417" s="2"/>
      <c r="BA1417" s="2"/>
      <c r="BC1417" s="19"/>
      <c r="BD1417" s="2">
        <v>264</v>
      </c>
      <c r="BE1417" s="2"/>
      <c r="BF1417" s="19"/>
      <c r="BG1417" s="19"/>
      <c r="BH1417" s="19"/>
      <c r="BI1417" s="19"/>
      <c r="BJ1417" s="19"/>
      <c r="BK1417" s="19"/>
      <c r="BL1417" s="19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X1417" s="2"/>
      <c r="BY1417" s="2"/>
      <c r="CA1417" s="2"/>
      <c r="CB1417" s="2"/>
      <c r="CC1417" s="2"/>
    </row>
    <row r="1418" spans="1:81" hidden="1" x14ac:dyDescent="0.45">
      <c r="A1418" s="29" t="s">
        <v>94</v>
      </c>
      <c r="B1418" s="29"/>
      <c r="C1418" s="1">
        <v>36553</v>
      </c>
      <c r="D1418" s="2"/>
      <c r="H1418" t="s">
        <v>190</v>
      </c>
      <c r="I1418" s="19">
        <v>30</v>
      </c>
      <c r="J1418">
        <v>760</v>
      </c>
      <c r="K1418" s="2">
        <f t="shared" si="20"/>
        <v>43.859649122807021</v>
      </c>
      <c r="AC1418" s="2"/>
      <c r="AE1418" s="9"/>
      <c r="AF1418" s="2"/>
      <c r="AG1418" s="9">
        <v>0.59010097130555095</v>
      </c>
      <c r="AH1418" s="9"/>
      <c r="AI1418" s="9"/>
      <c r="AJ1418" s="9"/>
      <c r="AK1418" s="9"/>
      <c r="AL1418" s="9"/>
      <c r="AM1418" s="15"/>
      <c r="AO1418" s="9"/>
      <c r="AP1418" s="9"/>
      <c r="AQ1418" s="2"/>
      <c r="AR1418" s="2"/>
      <c r="AS1418" s="2"/>
      <c r="AT1418" s="2"/>
      <c r="AU1418" s="2"/>
      <c r="AV1418" s="2"/>
      <c r="AW1418" s="2"/>
      <c r="AY1418" s="2"/>
      <c r="AZ1418" s="2"/>
      <c r="BA1418" s="2"/>
      <c r="BC1418" s="19"/>
      <c r="BD1418" s="2"/>
      <c r="BE1418" s="2"/>
      <c r="BF1418" s="19"/>
      <c r="BG1418" s="19"/>
      <c r="BH1418" s="19"/>
      <c r="BI1418" s="19"/>
      <c r="BJ1418" s="19"/>
      <c r="BK1418" s="19"/>
      <c r="BL1418" s="19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X1418" s="2"/>
      <c r="BY1418" s="2"/>
      <c r="CA1418" s="2"/>
      <c r="CB1418" s="2"/>
      <c r="CC1418" s="2"/>
    </row>
    <row r="1419" spans="1:81" hidden="1" x14ac:dyDescent="0.45">
      <c r="A1419" s="29" t="s">
        <v>94</v>
      </c>
      <c r="B1419" s="29"/>
      <c r="C1419" s="1">
        <v>36558</v>
      </c>
      <c r="D1419" s="2"/>
      <c r="H1419" t="s">
        <v>190</v>
      </c>
      <c r="I1419" s="19">
        <v>30</v>
      </c>
      <c r="J1419">
        <v>760</v>
      </c>
      <c r="K1419" s="2">
        <f t="shared" si="20"/>
        <v>43.859649122807021</v>
      </c>
      <c r="AC1419" s="2"/>
      <c r="AE1419" s="9"/>
      <c r="AF1419" s="2"/>
      <c r="AG1419" s="9">
        <v>0.865826418298143</v>
      </c>
      <c r="AH1419" s="9"/>
      <c r="AI1419" s="9"/>
      <c r="AJ1419" s="9"/>
      <c r="AK1419" s="9"/>
      <c r="AL1419" s="9"/>
      <c r="AM1419" s="15"/>
      <c r="AO1419" s="9"/>
      <c r="AP1419" s="9"/>
      <c r="AQ1419" s="2"/>
      <c r="AR1419" s="2"/>
      <c r="AS1419" s="2"/>
      <c r="AT1419" s="2"/>
      <c r="AU1419" s="2"/>
      <c r="AV1419" s="2"/>
      <c r="AW1419" s="2"/>
      <c r="AY1419" s="2"/>
      <c r="AZ1419" s="2"/>
      <c r="BA1419" s="2"/>
      <c r="BC1419" s="19"/>
      <c r="BD1419" s="2"/>
      <c r="BE1419" s="2"/>
      <c r="BF1419" s="19"/>
      <c r="BG1419" s="19"/>
      <c r="BH1419" s="19"/>
      <c r="BI1419" s="19"/>
      <c r="BJ1419" s="19"/>
      <c r="BK1419" s="19"/>
      <c r="BL1419" s="19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X1419" s="2"/>
      <c r="BY1419" s="2"/>
      <c r="CA1419" s="2"/>
      <c r="CB1419" s="2"/>
      <c r="CC1419" s="2"/>
    </row>
    <row r="1420" spans="1:81" hidden="1" x14ac:dyDescent="0.45">
      <c r="A1420" s="29" t="s">
        <v>94</v>
      </c>
      <c r="B1420" s="29"/>
      <c r="C1420" s="1">
        <v>36567</v>
      </c>
      <c r="D1420" s="2"/>
      <c r="H1420" t="s">
        <v>190</v>
      </c>
      <c r="I1420" s="19">
        <v>30</v>
      </c>
      <c r="J1420">
        <v>760</v>
      </c>
      <c r="K1420" s="2">
        <f t="shared" si="20"/>
        <v>43.859649122807021</v>
      </c>
      <c r="AC1420" s="2"/>
      <c r="AE1420" s="9"/>
      <c r="AF1420" s="2"/>
      <c r="AG1420" s="9">
        <v>2.1045694822062</v>
      </c>
      <c r="AH1420" s="9"/>
      <c r="AI1420" s="9"/>
      <c r="AJ1420" s="9"/>
      <c r="AK1420" s="9"/>
      <c r="AL1420" s="9"/>
      <c r="AM1420" s="15"/>
      <c r="AO1420" s="9"/>
      <c r="AP1420" s="9"/>
      <c r="AQ1420" s="2"/>
      <c r="AR1420" s="2"/>
      <c r="AS1420" s="2"/>
      <c r="AT1420" s="2"/>
      <c r="AU1420" s="2"/>
      <c r="AV1420" s="2"/>
      <c r="AW1420" s="2"/>
      <c r="AY1420" s="2"/>
      <c r="AZ1420" s="2"/>
      <c r="BA1420" s="2"/>
      <c r="BC1420" s="19"/>
      <c r="BD1420" s="2"/>
      <c r="BE1420" s="2"/>
      <c r="BF1420" s="19"/>
      <c r="BG1420" s="19"/>
      <c r="BH1420" s="19"/>
      <c r="BI1420" s="19"/>
      <c r="BJ1420" s="19"/>
      <c r="BK1420" s="19"/>
      <c r="BL1420" s="19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X1420" s="2"/>
      <c r="BY1420" s="2"/>
      <c r="CA1420" s="2"/>
      <c r="CB1420" s="2"/>
      <c r="CC1420" s="2"/>
    </row>
    <row r="1421" spans="1:81" hidden="1" x14ac:dyDescent="0.45">
      <c r="A1421" s="29" t="s">
        <v>94</v>
      </c>
      <c r="B1421" s="29"/>
      <c r="C1421" s="1">
        <v>36572</v>
      </c>
      <c r="D1421" s="2"/>
      <c r="H1421" t="s">
        <v>190</v>
      </c>
      <c r="I1421" s="19">
        <v>30</v>
      </c>
      <c r="J1421">
        <v>760</v>
      </c>
      <c r="K1421" s="2">
        <f t="shared" si="20"/>
        <v>43.859649122807021</v>
      </c>
      <c r="AC1421" s="2"/>
      <c r="AE1421" s="9"/>
      <c r="AF1421" s="2"/>
      <c r="AG1421" s="9">
        <v>2.71019517076178</v>
      </c>
      <c r="AH1421" s="9"/>
      <c r="AI1421" s="9"/>
      <c r="AJ1421" s="9"/>
      <c r="AK1421" s="9"/>
      <c r="AL1421" s="9"/>
      <c r="AM1421" s="15"/>
      <c r="AO1421" s="9"/>
      <c r="AP1421" s="9"/>
      <c r="AQ1421" s="2"/>
      <c r="AR1421" s="2"/>
      <c r="AS1421" s="2"/>
      <c r="AT1421" s="2"/>
      <c r="AU1421" s="2"/>
      <c r="AV1421" s="2"/>
      <c r="AW1421" s="2"/>
      <c r="AY1421" s="2"/>
      <c r="AZ1421" s="2"/>
      <c r="BA1421" s="2"/>
      <c r="BC1421" s="19"/>
      <c r="BD1421" s="2"/>
      <c r="BE1421" s="2"/>
      <c r="BF1421" s="19"/>
      <c r="BG1421" s="19"/>
      <c r="BH1421" s="19"/>
      <c r="BI1421" s="19"/>
      <c r="BJ1421" s="19"/>
      <c r="BK1421" s="19"/>
      <c r="BL1421" s="19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X1421" s="2"/>
      <c r="BY1421" s="2"/>
      <c r="CA1421" s="2"/>
      <c r="CB1421" s="2"/>
      <c r="CC1421" s="2"/>
    </row>
    <row r="1422" spans="1:81" hidden="1" x14ac:dyDescent="0.45">
      <c r="A1422" s="29" t="s">
        <v>94</v>
      </c>
      <c r="B1422" s="29"/>
      <c r="C1422" s="1">
        <v>36579</v>
      </c>
      <c r="D1422" s="2"/>
      <c r="H1422" t="s">
        <v>190</v>
      </c>
      <c r="I1422" s="19">
        <v>30</v>
      </c>
      <c r="J1422">
        <v>760</v>
      </c>
      <c r="K1422" s="2">
        <f t="shared" si="20"/>
        <v>43.859649122807021</v>
      </c>
      <c r="AC1422" s="2"/>
      <c r="AE1422" s="9"/>
      <c r="AF1422" s="2"/>
      <c r="AG1422" s="9">
        <v>4.0585815502481299</v>
      </c>
      <c r="AH1422" s="9"/>
      <c r="AI1422" s="9"/>
      <c r="AJ1422" s="9"/>
      <c r="AK1422" s="9"/>
      <c r="AL1422" s="9"/>
      <c r="AM1422" s="15"/>
      <c r="AO1422" s="9"/>
      <c r="AP1422" s="9"/>
      <c r="AQ1422" s="2"/>
      <c r="AR1422" s="2"/>
      <c r="AS1422" s="2"/>
      <c r="AT1422" s="2"/>
      <c r="AU1422" s="2"/>
      <c r="AV1422" s="2"/>
      <c r="AW1422" s="2">
        <v>1.94174757281552</v>
      </c>
      <c r="AY1422" s="2"/>
      <c r="AZ1422" s="2"/>
      <c r="BA1422" s="2"/>
      <c r="BC1422" s="19"/>
      <c r="BD1422" s="2"/>
      <c r="BE1422" s="2"/>
      <c r="BF1422" s="19"/>
      <c r="BG1422" s="19"/>
      <c r="BH1422" s="19"/>
      <c r="BI1422" s="19"/>
      <c r="BJ1422" s="19"/>
      <c r="BK1422" s="19"/>
      <c r="BL1422" s="19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X1422" s="2"/>
      <c r="BY1422" s="2"/>
      <c r="CA1422" s="2"/>
      <c r="CB1422" s="2"/>
      <c r="CC1422" s="2"/>
    </row>
    <row r="1423" spans="1:81" hidden="1" x14ac:dyDescent="0.45">
      <c r="A1423" s="29" t="s">
        <v>94</v>
      </c>
      <c r="B1423" s="29"/>
      <c r="C1423" s="1">
        <v>36589</v>
      </c>
      <c r="D1423" s="2"/>
      <c r="H1423" t="s">
        <v>190</v>
      </c>
      <c r="I1423" s="19">
        <v>30</v>
      </c>
      <c r="J1423">
        <v>760</v>
      </c>
      <c r="K1423" s="2">
        <f t="shared" si="20"/>
        <v>43.859649122807021</v>
      </c>
      <c r="AC1423" s="2"/>
      <c r="AE1423" s="9"/>
      <c r="AF1423" s="2"/>
      <c r="AG1423" s="9">
        <v>3.5103245434055301</v>
      </c>
      <c r="AH1423" s="9"/>
      <c r="AI1423" s="9"/>
      <c r="AJ1423" s="9"/>
      <c r="AK1423" s="9"/>
      <c r="AL1423" s="9"/>
      <c r="AM1423" s="15"/>
      <c r="AO1423" s="9"/>
      <c r="AP1423" s="9"/>
      <c r="AQ1423" s="2"/>
      <c r="AR1423" s="2"/>
      <c r="AS1423" s="2"/>
      <c r="AT1423" s="2"/>
      <c r="AU1423" s="2"/>
      <c r="AV1423" s="2"/>
      <c r="AW1423" s="2">
        <v>34.951456310679497</v>
      </c>
      <c r="AY1423" s="2"/>
      <c r="AZ1423" s="2"/>
      <c r="BA1423" s="2"/>
      <c r="BC1423" s="19"/>
      <c r="BD1423" s="2"/>
      <c r="BE1423" s="2"/>
      <c r="BF1423" s="19"/>
      <c r="BG1423" s="19"/>
      <c r="BH1423" s="19"/>
      <c r="BI1423" s="19"/>
      <c r="BJ1423" s="19"/>
      <c r="BK1423" s="19"/>
      <c r="BL1423" s="19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X1423" s="2"/>
      <c r="BY1423" s="2"/>
      <c r="CA1423" s="2"/>
      <c r="CB1423" s="2"/>
      <c r="CC1423" s="2"/>
    </row>
    <row r="1424" spans="1:81" hidden="1" x14ac:dyDescent="0.45">
      <c r="A1424" s="29" t="s">
        <v>94</v>
      </c>
      <c r="B1424" s="29"/>
      <c r="C1424" s="1">
        <v>36600</v>
      </c>
      <c r="D1424" s="2"/>
      <c r="H1424" t="s">
        <v>190</v>
      </c>
      <c r="I1424" s="19">
        <v>30</v>
      </c>
      <c r="J1424">
        <v>760</v>
      </c>
      <c r="K1424" s="2">
        <f t="shared" si="20"/>
        <v>43.859649122807021</v>
      </c>
      <c r="AC1424" s="2"/>
      <c r="AE1424" s="9"/>
      <c r="AF1424" s="2"/>
      <c r="AG1424" s="9">
        <v>3.7322794853394501</v>
      </c>
      <c r="AH1424" s="9"/>
      <c r="AI1424" s="9"/>
      <c r="AJ1424" s="9"/>
      <c r="AK1424" s="9"/>
      <c r="AL1424" s="9"/>
      <c r="AM1424" s="15"/>
      <c r="AO1424" s="9"/>
      <c r="AP1424" s="9"/>
      <c r="AQ1424" s="2"/>
      <c r="AR1424" s="2"/>
      <c r="AS1424" s="2"/>
      <c r="AT1424" s="2"/>
      <c r="AU1424" s="2"/>
      <c r="AV1424" s="2"/>
      <c r="AW1424" s="2">
        <v>190.29126213592201</v>
      </c>
      <c r="AY1424" s="2"/>
      <c r="AZ1424" s="2"/>
      <c r="BA1424" s="2"/>
      <c r="BC1424" s="19"/>
      <c r="BD1424" s="2"/>
      <c r="BE1424" s="2"/>
      <c r="BF1424" s="19"/>
      <c r="BG1424" s="19"/>
      <c r="BH1424" s="19"/>
      <c r="BI1424" s="19"/>
      <c r="BJ1424" s="19"/>
      <c r="BK1424" s="19"/>
      <c r="BL1424" s="19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X1424" s="2"/>
      <c r="BY1424" s="2"/>
      <c r="CA1424" s="2"/>
      <c r="CB1424" s="2"/>
      <c r="CC1424" s="2"/>
    </row>
    <row r="1425" spans="1:81" hidden="1" x14ac:dyDescent="0.45">
      <c r="A1425" s="29" t="s">
        <v>94</v>
      </c>
      <c r="B1425" s="29"/>
      <c r="C1425" s="1">
        <v>36613</v>
      </c>
      <c r="D1425" s="2"/>
      <c r="H1425" t="s">
        <v>190</v>
      </c>
      <c r="I1425" s="19">
        <v>30</v>
      </c>
      <c r="J1425">
        <v>760</v>
      </c>
      <c r="K1425" s="2">
        <f t="shared" si="20"/>
        <v>43.859649122807021</v>
      </c>
      <c r="AC1425" s="2"/>
      <c r="AE1425" s="9"/>
      <c r="AF1425" s="2"/>
      <c r="AG1425" s="9">
        <v>2.5796905163787698</v>
      </c>
      <c r="AH1425" s="9"/>
      <c r="AI1425" s="9"/>
      <c r="AJ1425" s="9"/>
      <c r="AK1425" s="9"/>
      <c r="AL1425" s="9"/>
      <c r="AM1425" s="15"/>
      <c r="AO1425" s="9"/>
      <c r="AP1425" s="9"/>
      <c r="AQ1425" s="2"/>
      <c r="AR1425" s="2"/>
      <c r="AS1425" s="2"/>
      <c r="AT1425" s="2"/>
      <c r="AU1425" s="2"/>
      <c r="AV1425" s="2"/>
      <c r="AW1425" s="2">
        <v>376.69902912621302</v>
      </c>
      <c r="AY1425" s="2"/>
      <c r="AZ1425" s="2"/>
      <c r="BA1425" s="2"/>
      <c r="BC1425" s="19"/>
      <c r="BD1425" s="2"/>
      <c r="BE1425" s="2"/>
      <c r="BF1425" s="19"/>
      <c r="BG1425" s="19"/>
      <c r="BH1425" s="19"/>
      <c r="BI1425" s="19"/>
      <c r="BJ1425" s="19"/>
      <c r="BK1425" s="19"/>
      <c r="BL1425" s="19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X1425" s="2"/>
      <c r="BY1425" s="2"/>
      <c r="CA1425" s="2"/>
      <c r="CB1425" s="2"/>
      <c r="CC1425" s="2"/>
    </row>
    <row r="1426" spans="1:81" hidden="1" x14ac:dyDescent="0.45">
      <c r="A1426" s="29" t="s">
        <v>94</v>
      </c>
      <c r="B1426" s="29"/>
      <c r="C1426" s="1">
        <v>36626</v>
      </c>
      <c r="D1426" s="2"/>
      <c r="H1426" t="s">
        <v>190</v>
      </c>
      <c r="I1426" s="19">
        <v>30</v>
      </c>
      <c r="J1426">
        <v>760</v>
      </c>
      <c r="K1426" s="2">
        <f t="shared" si="20"/>
        <v>43.859649122807021</v>
      </c>
      <c r="AC1426" s="2"/>
      <c r="AE1426" s="9"/>
      <c r="AF1426" s="2"/>
      <c r="AG1426" s="9">
        <v>0.24532287571129699</v>
      </c>
      <c r="AH1426" s="9"/>
      <c r="AI1426" s="9"/>
      <c r="AJ1426" s="9"/>
      <c r="AK1426" s="9"/>
      <c r="AL1426" s="9"/>
      <c r="AM1426" s="15"/>
      <c r="AO1426" s="9"/>
      <c r="AP1426" s="9"/>
      <c r="AQ1426" s="2"/>
      <c r="AR1426" s="2"/>
      <c r="AS1426" s="2"/>
      <c r="AT1426" s="2"/>
      <c r="AU1426" s="2"/>
      <c r="AV1426" s="2"/>
      <c r="AW1426" s="2">
        <v>386.40776699029101</v>
      </c>
      <c r="AY1426" s="2"/>
      <c r="AZ1426" s="2"/>
      <c r="BA1426" s="2"/>
      <c r="BC1426" s="19"/>
      <c r="BD1426" s="2"/>
      <c r="BE1426" s="2"/>
      <c r="BF1426" s="19"/>
      <c r="BG1426" s="19"/>
      <c r="BH1426" s="19"/>
      <c r="BI1426" s="19"/>
      <c r="BJ1426" s="19"/>
      <c r="BK1426" s="19"/>
      <c r="BL1426" s="19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X1426" s="2"/>
      <c r="BY1426" s="2"/>
      <c r="CA1426" s="2"/>
      <c r="CB1426" s="2"/>
      <c r="CC1426" s="2"/>
    </row>
    <row r="1427" spans="1:81" hidden="1" x14ac:dyDescent="0.45">
      <c r="A1427" s="29" t="s">
        <v>94</v>
      </c>
      <c r="B1427" s="29"/>
      <c r="C1427" s="1">
        <v>36642</v>
      </c>
      <c r="D1427" s="2">
        <v>10</v>
      </c>
      <c r="E1427" s="6" t="s">
        <v>97</v>
      </c>
      <c r="H1427" t="s">
        <v>190</v>
      </c>
      <c r="I1427" s="19">
        <v>30</v>
      </c>
      <c r="J1427">
        <v>760</v>
      </c>
      <c r="K1427" s="2">
        <f t="shared" si="20"/>
        <v>43.859649122807021</v>
      </c>
      <c r="S1427" s="24">
        <v>40</v>
      </c>
      <c r="T1427" s="24"/>
      <c r="U1427" s="24"/>
      <c r="V1427" s="24">
        <v>89</v>
      </c>
      <c r="W1427" s="24"/>
      <c r="AC1427" s="2"/>
      <c r="AE1427" s="9"/>
      <c r="AF1427" s="2"/>
      <c r="AG1427" s="9"/>
      <c r="AH1427" s="9"/>
      <c r="AI1427" s="9"/>
      <c r="AJ1427" s="9"/>
      <c r="AK1427" s="9"/>
      <c r="AL1427" s="9"/>
      <c r="AM1427" s="15"/>
      <c r="AO1427" s="9"/>
      <c r="AP1427" s="9"/>
      <c r="AQ1427" s="2"/>
      <c r="AR1427" s="2"/>
      <c r="AS1427" s="2"/>
      <c r="AT1427" s="2"/>
      <c r="AU1427" s="2"/>
      <c r="AV1427" s="2"/>
      <c r="AW1427" s="2">
        <v>452.42718446601901</v>
      </c>
      <c r="AY1427" s="2"/>
      <c r="AZ1427" s="2"/>
      <c r="BA1427" s="2"/>
      <c r="BC1427" s="19"/>
      <c r="BD1427" s="2">
        <v>272</v>
      </c>
      <c r="BE1427" s="2"/>
      <c r="BF1427" s="19"/>
      <c r="BG1427" s="19"/>
      <c r="BH1427" s="19"/>
      <c r="BI1427" s="19"/>
      <c r="BJ1427" s="19"/>
      <c r="BK1427" s="19"/>
      <c r="BL1427" s="19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X1427" s="2"/>
      <c r="BY1427" s="2"/>
      <c r="CA1427" s="2"/>
      <c r="CB1427" s="2"/>
      <c r="CC1427" s="2"/>
    </row>
    <row r="1428" spans="1:81" hidden="1" x14ac:dyDescent="0.45">
      <c r="A1428" s="29" t="s">
        <v>91</v>
      </c>
      <c r="B1428" s="29"/>
      <c r="C1428" s="1">
        <v>36523</v>
      </c>
      <c r="D1428" s="2"/>
      <c r="H1428" t="s">
        <v>189</v>
      </c>
      <c r="I1428" s="19">
        <v>30</v>
      </c>
      <c r="J1428">
        <v>760</v>
      </c>
      <c r="K1428" s="2">
        <f t="shared" si="20"/>
        <v>43.859649122807021</v>
      </c>
      <c r="AC1428" s="2"/>
      <c r="AE1428" s="9"/>
      <c r="AF1428" s="2"/>
      <c r="AG1428" s="9"/>
      <c r="AH1428" s="9"/>
      <c r="AI1428" s="9"/>
      <c r="AJ1428" s="9"/>
      <c r="AK1428" s="9"/>
      <c r="AL1428" s="9"/>
      <c r="AM1428" s="15"/>
      <c r="AO1428" s="9"/>
      <c r="AP1428" s="9"/>
      <c r="AQ1428" s="2"/>
      <c r="AR1428" s="2"/>
      <c r="AS1428" s="2"/>
      <c r="AT1428" s="2"/>
      <c r="AU1428" s="2"/>
      <c r="AV1428" s="2"/>
      <c r="AW1428" s="2"/>
      <c r="AY1428" s="2"/>
      <c r="AZ1428" s="2"/>
      <c r="BA1428" s="2"/>
      <c r="BC1428" s="19"/>
      <c r="BD1428" s="2"/>
      <c r="BE1428" s="2"/>
      <c r="BF1428" s="19"/>
      <c r="BG1428" s="19"/>
      <c r="BH1428" s="19"/>
      <c r="BI1428" s="19"/>
      <c r="BJ1428" s="19"/>
      <c r="BK1428" s="19"/>
      <c r="BL1428" s="19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X1428" s="2"/>
      <c r="BY1428" s="2"/>
      <c r="CA1428" s="2"/>
      <c r="CB1428" s="2"/>
      <c r="CC1428" s="2"/>
    </row>
    <row r="1429" spans="1:81" hidden="1" x14ac:dyDescent="0.45">
      <c r="A1429" s="29" t="s">
        <v>91</v>
      </c>
      <c r="B1429" s="29"/>
      <c r="C1429" s="1">
        <v>36532</v>
      </c>
      <c r="D1429" s="2"/>
      <c r="H1429" t="s">
        <v>189</v>
      </c>
      <c r="I1429" s="19">
        <v>30</v>
      </c>
      <c r="J1429">
        <v>760</v>
      </c>
      <c r="K1429" s="2">
        <f t="shared" si="20"/>
        <v>43.859649122807021</v>
      </c>
      <c r="AC1429" s="2"/>
      <c r="AE1429" s="9"/>
      <c r="AF1429" s="2"/>
      <c r="AG1429" s="9">
        <v>1.8509991004558299</v>
      </c>
      <c r="AH1429" s="9"/>
      <c r="AI1429" s="9"/>
      <c r="AJ1429" s="9"/>
      <c r="AK1429" s="9"/>
      <c r="AL1429" s="9"/>
      <c r="AM1429" s="15"/>
      <c r="AO1429" s="9"/>
      <c r="AP1429" s="9"/>
      <c r="AQ1429" s="2"/>
      <c r="AR1429" s="2"/>
      <c r="AS1429" s="2"/>
      <c r="AT1429" s="2"/>
      <c r="AU1429" s="2"/>
      <c r="AV1429" s="2"/>
      <c r="AW1429" s="2"/>
      <c r="AY1429" s="2"/>
      <c r="AZ1429" s="2"/>
      <c r="BA1429" s="2"/>
      <c r="BC1429" s="19"/>
      <c r="BD1429" s="2"/>
      <c r="BE1429" s="2"/>
      <c r="BF1429" s="19"/>
      <c r="BG1429" s="19"/>
      <c r="BH1429" s="19"/>
      <c r="BI1429" s="19"/>
      <c r="BJ1429" s="19"/>
      <c r="BK1429" s="19"/>
      <c r="BL1429" s="19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X1429" s="2"/>
      <c r="BY1429" s="2"/>
      <c r="CA1429" s="2"/>
      <c r="CB1429" s="2"/>
      <c r="CC1429" s="2"/>
    </row>
    <row r="1430" spans="1:81" hidden="1" x14ac:dyDescent="0.45">
      <c r="A1430" s="29" t="s">
        <v>91</v>
      </c>
      <c r="B1430" s="29"/>
      <c r="C1430" s="1">
        <v>36537</v>
      </c>
      <c r="D1430" s="2"/>
      <c r="H1430" t="s">
        <v>189</v>
      </c>
      <c r="I1430" s="19">
        <v>30</v>
      </c>
      <c r="J1430">
        <v>760</v>
      </c>
      <c r="K1430" s="2">
        <f t="shared" si="20"/>
        <v>43.859649122807021</v>
      </c>
      <c r="AC1430" s="2"/>
      <c r="AE1430" s="9"/>
      <c r="AF1430" s="2"/>
      <c r="AG1430" s="9">
        <v>3.7213232395718499</v>
      </c>
      <c r="AH1430" s="9"/>
      <c r="AI1430" s="9"/>
      <c r="AJ1430" s="9"/>
      <c r="AK1430" s="9"/>
      <c r="AL1430" s="9"/>
      <c r="AM1430" s="15"/>
      <c r="AO1430" s="9"/>
      <c r="AP1430" s="9"/>
      <c r="AQ1430" s="2"/>
      <c r="AR1430" s="2"/>
      <c r="AS1430" s="2"/>
      <c r="AT1430" s="2"/>
      <c r="AU1430" s="2"/>
      <c r="AV1430" s="2"/>
      <c r="AW1430" s="2"/>
      <c r="AY1430" s="2"/>
      <c r="AZ1430" s="2"/>
      <c r="BA1430" s="2"/>
      <c r="BC1430" s="19"/>
      <c r="BD1430" s="2"/>
      <c r="BE1430" s="2"/>
      <c r="BF1430" s="19"/>
      <c r="BG1430" s="19"/>
      <c r="BH1430" s="19"/>
      <c r="BI1430" s="19"/>
      <c r="BJ1430" s="19"/>
      <c r="BK1430" s="19"/>
      <c r="BL1430" s="19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X1430" s="2"/>
      <c r="BY1430" s="2"/>
      <c r="CA1430" s="2"/>
      <c r="CB1430" s="2"/>
      <c r="CC1430" s="2"/>
    </row>
    <row r="1431" spans="1:81" hidden="1" x14ac:dyDescent="0.45">
      <c r="A1431" s="29" t="s">
        <v>91</v>
      </c>
      <c r="B1431" s="29"/>
      <c r="C1431" s="1">
        <v>36550</v>
      </c>
      <c r="D1431" s="2"/>
      <c r="H1431" t="s">
        <v>189</v>
      </c>
      <c r="I1431" s="19">
        <v>30</v>
      </c>
      <c r="J1431">
        <v>760</v>
      </c>
      <c r="K1431" s="2">
        <f t="shared" si="20"/>
        <v>43.859649122807021</v>
      </c>
      <c r="AC1431" s="2"/>
      <c r="AE1431" s="9"/>
      <c r="AF1431" s="2"/>
      <c r="AG1431" s="9">
        <v>5.5654898472796299</v>
      </c>
      <c r="AH1431" s="9"/>
      <c r="AI1431" s="9"/>
      <c r="AJ1431" s="9"/>
      <c r="AK1431" s="9"/>
      <c r="AL1431" s="9"/>
      <c r="AM1431" s="15"/>
      <c r="AO1431" s="9"/>
      <c r="AP1431" s="9"/>
      <c r="AQ1431" s="2"/>
      <c r="AR1431" s="2"/>
      <c r="AS1431" s="2"/>
      <c r="AT1431" s="2"/>
      <c r="AU1431" s="2"/>
      <c r="AV1431" s="2"/>
      <c r="AW1431" s="2">
        <v>3</v>
      </c>
      <c r="AY1431" s="2"/>
      <c r="AZ1431" s="2"/>
      <c r="BA1431" s="2"/>
      <c r="BC1431" s="19"/>
      <c r="BD1431" s="2"/>
      <c r="BE1431" s="2"/>
      <c r="BF1431" s="19"/>
      <c r="BG1431" s="19"/>
      <c r="BH1431" s="19"/>
      <c r="BI1431" s="19"/>
      <c r="BJ1431" s="19"/>
      <c r="BK1431" s="19"/>
      <c r="BL1431" s="19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X1431" s="2"/>
      <c r="BY1431" s="2"/>
      <c r="CA1431" s="2"/>
      <c r="CB1431" s="2"/>
      <c r="CC1431" s="2"/>
    </row>
    <row r="1432" spans="1:81" hidden="1" x14ac:dyDescent="0.45">
      <c r="A1432" s="29" t="s">
        <v>91</v>
      </c>
      <c r="B1432" s="29"/>
      <c r="C1432" s="1">
        <v>36565</v>
      </c>
      <c r="D1432" s="2"/>
      <c r="H1432" t="s">
        <v>189</v>
      </c>
      <c r="I1432" s="19">
        <v>30</v>
      </c>
      <c r="J1432">
        <v>760</v>
      </c>
      <c r="K1432" s="2">
        <f t="shared" si="20"/>
        <v>43.859649122807021</v>
      </c>
      <c r="AC1432" s="2"/>
      <c r="AE1432" s="9"/>
      <c r="AF1432" s="2"/>
      <c r="AG1432" s="9">
        <v>5.5681177291058104</v>
      </c>
      <c r="AH1432" s="9"/>
      <c r="AI1432" s="9"/>
      <c r="AJ1432" s="9"/>
      <c r="AK1432" s="9"/>
      <c r="AL1432" s="9"/>
      <c r="AM1432" s="15"/>
      <c r="AO1432" s="9"/>
      <c r="AP1432" s="9"/>
      <c r="AQ1432" s="2"/>
      <c r="AR1432" s="2"/>
      <c r="AS1432" s="2"/>
      <c r="AT1432" s="2"/>
      <c r="AU1432" s="2"/>
      <c r="AV1432" s="2"/>
      <c r="AW1432" s="2">
        <v>79.611650485436797</v>
      </c>
      <c r="AY1432" s="2"/>
      <c r="AZ1432" s="2"/>
      <c r="BA1432" s="2"/>
      <c r="BC1432" s="19"/>
      <c r="BD1432" s="2"/>
      <c r="BE1432" s="2"/>
      <c r="BF1432" s="19"/>
      <c r="BG1432" s="19"/>
      <c r="BH1432" s="19"/>
      <c r="BI1432" s="19"/>
      <c r="BJ1432" s="19"/>
      <c r="BK1432" s="19"/>
      <c r="BL1432" s="19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X1432" s="2"/>
      <c r="BY1432" s="2"/>
      <c r="CA1432" s="2"/>
      <c r="CB1432" s="2"/>
      <c r="CC1432" s="2"/>
    </row>
    <row r="1433" spans="1:81" hidden="1" x14ac:dyDescent="0.45">
      <c r="A1433" s="29" t="s">
        <v>91</v>
      </c>
      <c r="B1433" s="29"/>
      <c r="C1433" s="1">
        <v>36578</v>
      </c>
      <c r="D1433" s="2"/>
      <c r="H1433" t="s">
        <v>189</v>
      </c>
      <c r="I1433" s="19">
        <v>30</v>
      </c>
      <c r="J1433">
        <v>760</v>
      </c>
      <c r="K1433" s="2">
        <f t="shared" si="20"/>
        <v>43.859649122807021</v>
      </c>
      <c r="AC1433" s="2"/>
      <c r="AE1433" s="9"/>
      <c r="AF1433" s="2"/>
      <c r="AG1433" s="9">
        <v>5.1029017879703602</v>
      </c>
      <c r="AH1433" s="9"/>
      <c r="AI1433" s="9"/>
      <c r="AJ1433" s="9"/>
      <c r="AK1433" s="9"/>
      <c r="AL1433" s="9"/>
      <c r="AM1433" s="15"/>
      <c r="AO1433" s="9"/>
      <c r="AP1433" s="9"/>
      <c r="AQ1433" s="2"/>
      <c r="AR1433" s="2"/>
      <c r="AS1433" s="2"/>
      <c r="AT1433" s="2"/>
      <c r="AU1433" s="2"/>
      <c r="AV1433" s="2"/>
      <c r="AW1433" s="2"/>
      <c r="AY1433" s="2"/>
      <c r="AZ1433" s="2"/>
      <c r="BA1433" s="2"/>
      <c r="BC1433" s="19"/>
      <c r="BD1433" s="2"/>
      <c r="BE1433" s="2"/>
      <c r="BF1433" s="19"/>
      <c r="BG1433" s="19"/>
      <c r="BH1433" s="19"/>
      <c r="BI1433" s="19"/>
      <c r="BJ1433" s="19"/>
      <c r="BK1433" s="19"/>
      <c r="BL1433" s="19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X1433" s="2"/>
      <c r="BY1433" s="2"/>
      <c r="CA1433" s="2"/>
      <c r="CB1433" s="2"/>
      <c r="CC1433" s="2"/>
    </row>
    <row r="1434" spans="1:81" hidden="1" x14ac:dyDescent="0.45">
      <c r="A1434" s="29" t="s">
        <v>91</v>
      </c>
      <c r="B1434" s="29"/>
      <c r="C1434" s="1">
        <v>36593</v>
      </c>
      <c r="D1434" s="2"/>
      <c r="H1434" t="s">
        <v>189</v>
      </c>
      <c r="I1434" s="19">
        <v>30</v>
      </c>
      <c r="J1434">
        <v>760</v>
      </c>
      <c r="K1434" s="2">
        <f t="shared" si="20"/>
        <v>43.859649122807021</v>
      </c>
      <c r="AC1434" s="2"/>
      <c r="AE1434" s="9"/>
      <c r="AF1434" s="2"/>
      <c r="AG1434" s="9"/>
      <c r="AH1434" s="9"/>
      <c r="AI1434" s="9"/>
      <c r="AJ1434" s="9"/>
      <c r="AK1434" s="9"/>
      <c r="AL1434" s="9"/>
      <c r="AM1434" s="15"/>
      <c r="AO1434" s="9"/>
      <c r="AP1434" s="9"/>
      <c r="AQ1434" s="2"/>
      <c r="AR1434" s="2"/>
      <c r="AS1434" s="2"/>
      <c r="AT1434" s="2"/>
      <c r="AU1434" s="2"/>
      <c r="AV1434" s="2"/>
      <c r="AW1434" s="2">
        <v>462.135922330097</v>
      </c>
      <c r="AY1434" s="2"/>
      <c r="AZ1434" s="2"/>
      <c r="BA1434" s="2"/>
      <c r="BC1434" s="19"/>
      <c r="BD1434" s="2"/>
      <c r="BE1434" s="2"/>
      <c r="BF1434" s="19"/>
      <c r="BG1434" s="19"/>
      <c r="BH1434" s="19"/>
      <c r="BI1434" s="19"/>
      <c r="BJ1434" s="19"/>
      <c r="BK1434" s="19"/>
      <c r="BL1434" s="19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X1434" s="2"/>
      <c r="BY1434" s="2"/>
      <c r="CA1434" s="2"/>
      <c r="CB1434" s="2"/>
      <c r="CC1434" s="2"/>
    </row>
    <row r="1435" spans="1:81" hidden="1" x14ac:dyDescent="0.45">
      <c r="A1435" s="29" t="s">
        <v>91</v>
      </c>
      <c r="B1435" s="29"/>
      <c r="C1435" s="1">
        <v>36607</v>
      </c>
      <c r="D1435" s="2"/>
      <c r="H1435" t="s">
        <v>189</v>
      </c>
      <c r="I1435" s="19">
        <v>30</v>
      </c>
      <c r="J1435">
        <v>760</v>
      </c>
      <c r="K1435" s="2">
        <f t="shared" ref="K1435:K1499" si="21">1000000/I1435/J1435</f>
        <v>43.859649122807021</v>
      </c>
      <c r="AC1435" s="2"/>
      <c r="AE1435" s="9"/>
      <c r="AF1435" s="2"/>
      <c r="AG1435" s="9">
        <v>0.43436865139126002</v>
      </c>
      <c r="AH1435" s="9"/>
      <c r="AI1435" s="9"/>
      <c r="AJ1435" s="9"/>
      <c r="AK1435" s="9"/>
      <c r="AL1435" s="9"/>
      <c r="AM1435" s="15"/>
      <c r="AO1435" s="9"/>
      <c r="AP1435" s="9"/>
      <c r="AQ1435" s="2"/>
      <c r="AR1435" s="2"/>
      <c r="AS1435" s="2"/>
      <c r="AT1435" s="2"/>
      <c r="AU1435" s="2"/>
      <c r="AV1435" s="2"/>
      <c r="AW1435" s="2">
        <v>462.135922330097</v>
      </c>
      <c r="AY1435" s="2"/>
      <c r="AZ1435" s="2"/>
      <c r="BA1435" s="2"/>
      <c r="BC1435" s="19"/>
      <c r="BD1435" s="2"/>
      <c r="BE1435" s="2"/>
      <c r="BF1435" s="19"/>
      <c r="BG1435" s="19"/>
      <c r="BH1435" s="19"/>
      <c r="BI1435" s="19"/>
      <c r="BJ1435" s="19"/>
      <c r="BK1435" s="19"/>
      <c r="BL1435" s="19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X1435" s="2"/>
      <c r="BY1435" s="2"/>
      <c r="CA1435" s="2"/>
      <c r="CB1435" s="2"/>
      <c r="CC1435" s="2"/>
    </row>
    <row r="1436" spans="1:81" hidden="1" x14ac:dyDescent="0.45">
      <c r="A1436" s="29" t="s">
        <v>91</v>
      </c>
      <c r="B1436" s="29"/>
      <c r="C1436" s="1">
        <v>36621</v>
      </c>
      <c r="D1436" s="2">
        <v>10</v>
      </c>
      <c r="E1436" s="6" t="s">
        <v>97</v>
      </c>
      <c r="H1436" t="s">
        <v>189</v>
      </c>
      <c r="I1436" s="19">
        <v>30</v>
      </c>
      <c r="J1436">
        <v>760</v>
      </c>
      <c r="K1436" s="2">
        <f t="shared" si="21"/>
        <v>43.859649122807021</v>
      </c>
      <c r="S1436" s="24">
        <v>60</v>
      </c>
      <c r="T1436" s="24"/>
      <c r="U1436" s="24"/>
      <c r="V1436" s="24">
        <v>117</v>
      </c>
      <c r="W1436" s="24"/>
      <c r="AC1436" s="2"/>
      <c r="AE1436" s="9"/>
      <c r="AF1436" s="2"/>
      <c r="AG1436" s="9"/>
      <c r="AH1436" s="9"/>
      <c r="AI1436" s="9"/>
      <c r="AJ1436" s="9"/>
      <c r="AK1436" s="9"/>
      <c r="AL1436" s="9"/>
      <c r="AM1436" s="15"/>
      <c r="AO1436" s="9"/>
      <c r="AP1436" s="9"/>
      <c r="AQ1436" s="2"/>
      <c r="AR1436" s="2"/>
      <c r="AS1436" s="2"/>
      <c r="AT1436" s="2"/>
      <c r="AU1436" s="2"/>
      <c r="AV1436" s="2"/>
      <c r="AW1436" s="2">
        <v>526.21359223300897</v>
      </c>
      <c r="AY1436" s="2"/>
      <c r="AZ1436" s="2"/>
      <c r="BA1436" s="2"/>
      <c r="BC1436" s="19"/>
      <c r="BD1436" s="2">
        <v>410</v>
      </c>
      <c r="BE1436" s="2"/>
      <c r="BF1436" s="19"/>
      <c r="BG1436" s="19"/>
      <c r="BH1436" s="19"/>
      <c r="BI1436" s="19"/>
      <c r="BJ1436" s="19"/>
      <c r="BK1436" s="19"/>
      <c r="BL1436" s="19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X1436" s="2"/>
      <c r="BY1436" s="2"/>
      <c r="CA1436" s="2"/>
      <c r="CB1436" s="2"/>
      <c r="CC1436" s="2"/>
    </row>
    <row r="1437" spans="1:81" hidden="1" x14ac:dyDescent="0.45">
      <c r="A1437" s="29" t="s">
        <v>90</v>
      </c>
      <c r="B1437" s="29"/>
      <c r="C1437" s="1">
        <v>36508</v>
      </c>
      <c r="D1437" s="2"/>
      <c r="H1437" t="s">
        <v>190</v>
      </c>
      <c r="I1437" s="19">
        <v>30</v>
      </c>
      <c r="J1437">
        <v>760</v>
      </c>
      <c r="K1437" s="2">
        <f t="shared" si="21"/>
        <v>43.859649122807021</v>
      </c>
      <c r="AC1437" s="2"/>
      <c r="AE1437" s="9"/>
      <c r="AF1437" s="2"/>
      <c r="AG1437" s="9">
        <v>0.36252640515873402</v>
      </c>
      <c r="AH1437" s="9"/>
      <c r="AI1437" s="9"/>
      <c r="AJ1437" s="9"/>
      <c r="AK1437" s="9"/>
      <c r="AL1437" s="9"/>
      <c r="AM1437" s="15"/>
      <c r="AO1437" s="9"/>
      <c r="AP1437" s="9"/>
      <c r="AQ1437" s="2"/>
      <c r="AR1437" s="2"/>
      <c r="AS1437" s="2"/>
      <c r="AT1437" s="2"/>
      <c r="AU1437" s="2"/>
      <c r="AV1437" s="2"/>
      <c r="AW1437" s="2"/>
      <c r="AY1437" s="2"/>
      <c r="AZ1437" s="2"/>
      <c r="BA1437" s="2"/>
      <c r="BC1437" s="19"/>
      <c r="BD1437" s="2"/>
      <c r="BE1437" s="2"/>
      <c r="BF1437" s="19"/>
      <c r="BG1437" s="19"/>
      <c r="BH1437" s="19"/>
      <c r="BI1437" s="19"/>
      <c r="BJ1437" s="19"/>
      <c r="BK1437" s="19"/>
      <c r="BL1437" s="19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X1437" s="2"/>
      <c r="BY1437" s="2"/>
      <c r="CA1437" s="2"/>
      <c r="CB1437" s="2"/>
      <c r="CC1437" s="2"/>
    </row>
    <row r="1438" spans="1:81" hidden="1" x14ac:dyDescent="0.45">
      <c r="A1438" s="29" t="s">
        <v>90</v>
      </c>
      <c r="B1438" s="29"/>
      <c r="C1438" s="1">
        <v>36522</v>
      </c>
      <c r="D1438" s="2"/>
      <c r="H1438" t="s">
        <v>190</v>
      </c>
      <c r="I1438" s="19">
        <v>30</v>
      </c>
      <c r="J1438">
        <v>760</v>
      </c>
      <c r="K1438" s="2">
        <f t="shared" si="21"/>
        <v>43.859649122807021</v>
      </c>
      <c r="AC1438" s="2"/>
      <c r="AE1438" s="9"/>
      <c r="AF1438" s="2"/>
      <c r="AG1438" s="9">
        <v>1.65706142168406</v>
      </c>
      <c r="AH1438" s="9"/>
      <c r="AI1438" s="9"/>
      <c r="AJ1438" s="9"/>
      <c r="AK1438" s="9"/>
      <c r="AL1438" s="9"/>
      <c r="AM1438" s="15"/>
      <c r="AO1438" s="9"/>
      <c r="AP1438" s="9"/>
      <c r="AQ1438" s="2"/>
      <c r="AR1438" s="2"/>
      <c r="AS1438" s="2"/>
      <c r="AT1438" s="2"/>
      <c r="AU1438" s="2"/>
      <c r="AV1438" s="2"/>
      <c r="AW1438" s="2"/>
      <c r="AY1438" s="2"/>
      <c r="AZ1438" s="2"/>
      <c r="BA1438" s="2"/>
      <c r="BC1438" s="19"/>
      <c r="BD1438" s="2"/>
      <c r="BE1438" s="2"/>
      <c r="BF1438" s="19"/>
      <c r="BG1438" s="19"/>
      <c r="BH1438" s="19"/>
      <c r="BI1438" s="19"/>
      <c r="BJ1438" s="19"/>
      <c r="BK1438" s="19"/>
      <c r="BL1438" s="19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X1438" s="2"/>
      <c r="BY1438" s="2"/>
      <c r="CA1438" s="2"/>
      <c r="CB1438" s="2"/>
      <c r="CC1438" s="2"/>
    </row>
    <row r="1439" spans="1:81" hidden="1" x14ac:dyDescent="0.45">
      <c r="A1439" s="29" t="s">
        <v>90</v>
      </c>
      <c r="B1439" s="29"/>
      <c r="C1439" s="1">
        <v>36530</v>
      </c>
      <c r="D1439" s="2"/>
      <c r="H1439" t="s">
        <v>190</v>
      </c>
      <c r="I1439" s="19">
        <v>30</v>
      </c>
      <c r="J1439">
        <v>760</v>
      </c>
      <c r="K1439" s="2">
        <f t="shared" si="21"/>
        <v>43.859649122807021</v>
      </c>
      <c r="AC1439" s="2"/>
      <c r="AE1439" s="9"/>
      <c r="AF1439" s="2"/>
      <c r="AG1439" s="9">
        <v>2.4005498337359299</v>
      </c>
      <c r="AH1439" s="9"/>
      <c r="AI1439" s="9"/>
      <c r="AJ1439" s="9"/>
      <c r="AK1439" s="9"/>
      <c r="AL1439" s="9"/>
      <c r="AM1439" s="15"/>
      <c r="AO1439" s="9"/>
      <c r="AP1439" s="9"/>
      <c r="AQ1439" s="2"/>
      <c r="AR1439" s="2"/>
      <c r="AS1439" s="2"/>
      <c r="AT1439" s="2"/>
      <c r="AU1439" s="2"/>
      <c r="AV1439" s="2"/>
      <c r="AW1439" s="2"/>
      <c r="AY1439" s="2"/>
      <c r="AZ1439" s="2"/>
      <c r="BA1439" s="2"/>
      <c r="BC1439" s="19"/>
      <c r="BD1439" s="2"/>
      <c r="BE1439" s="2"/>
      <c r="BF1439" s="19"/>
      <c r="BG1439" s="19"/>
      <c r="BH1439" s="19"/>
      <c r="BI1439" s="19"/>
      <c r="BJ1439" s="19"/>
      <c r="BK1439" s="19"/>
      <c r="BL1439" s="19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X1439" s="2"/>
      <c r="BY1439" s="2"/>
      <c r="CA1439" s="2"/>
      <c r="CB1439" s="2"/>
      <c r="CC1439" s="2"/>
    </row>
    <row r="1440" spans="1:81" hidden="1" x14ac:dyDescent="0.45">
      <c r="A1440" s="29" t="s">
        <v>90</v>
      </c>
      <c r="B1440" s="29"/>
      <c r="C1440" s="1">
        <v>36536</v>
      </c>
      <c r="D1440" s="2"/>
      <c r="H1440" t="s">
        <v>190</v>
      </c>
      <c r="I1440" s="19">
        <v>30</v>
      </c>
      <c r="J1440">
        <v>760</v>
      </c>
      <c r="K1440" s="2">
        <f t="shared" si="21"/>
        <v>43.859649122807021</v>
      </c>
      <c r="AC1440" s="2"/>
      <c r="AE1440" s="9"/>
      <c r="AF1440" s="2"/>
      <c r="AG1440" s="9">
        <v>3.4464468005538702</v>
      </c>
      <c r="AH1440" s="9"/>
      <c r="AI1440" s="9"/>
      <c r="AJ1440" s="9"/>
      <c r="AK1440" s="9"/>
      <c r="AL1440" s="9"/>
      <c r="AM1440" s="15"/>
      <c r="AO1440" s="9"/>
      <c r="AP1440" s="9"/>
      <c r="AQ1440" s="2"/>
      <c r="AR1440" s="2"/>
      <c r="AS1440" s="2"/>
      <c r="AT1440" s="2"/>
      <c r="AU1440" s="2"/>
      <c r="AV1440" s="2"/>
      <c r="AW1440" s="2"/>
      <c r="AY1440" s="2"/>
      <c r="AZ1440" s="2"/>
      <c r="BA1440" s="2"/>
      <c r="BC1440" s="19"/>
      <c r="BD1440" s="2"/>
      <c r="BE1440" s="2"/>
      <c r="BF1440" s="19"/>
      <c r="BG1440" s="19"/>
      <c r="BH1440" s="19"/>
      <c r="BI1440" s="19"/>
      <c r="BJ1440" s="19"/>
      <c r="BK1440" s="19"/>
      <c r="BL1440" s="19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X1440" s="2"/>
      <c r="BY1440" s="2"/>
      <c r="CA1440" s="2"/>
      <c r="CB1440" s="2"/>
      <c r="CC1440" s="2"/>
    </row>
    <row r="1441" spans="1:152" hidden="1" x14ac:dyDescent="0.45">
      <c r="A1441" s="29" t="s">
        <v>90</v>
      </c>
      <c r="B1441" s="29"/>
      <c r="C1441" s="1">
        <v>36543</v>
      </c>
      <c r="D1441" s="2"/>
      <c r="H1441" t="s">
        <v>190</v>
      </c>
      <c r="I1441" s="19">
        <v>30</v>
      </c>
      <c r="J1441">
        <v>760</v>
      </c>
      <c r="K1441" s="2">
        <f t="shared" si="21"/>
        <v>43.859649122807021</v>
      </c>
      <c r="AC1441" s="2"/>
      <c r="AE1441" s="9"/>
      <c r="AF1441" s="2"/>
      <c r="AG1441" s="9">
        <v>4.6297213434540403</v>
      </c>
      <c r="AH1441" s="9"/>
      <c r="AI1441" s="9"/>
      <c r="AJ1441" s="9"/>
      <c r="AK1441" s="9"/>
      <c r="AL1441" s="9"/>
      <c r="AM1441" s="15"/>
      <c r="AO1441" s="9"/>
      <c r="AP1441" s="9"/>
      <c r="AQ1441" s="2"/>
      <c r="AR1441" s="2"/>
      <c r="AS1441" s="2"/>
      <c r="AT1441" s="2"/>
      <c r="AU1441" s="2"/>
      <c r="AV1441" s="2"/>
      <c r="AW1441" s="2"/>
      <c r="AY1441" s="2"/>
      <c r="AZ1441" s="2"/>
      <c r="BA1441" s="2"/>
      <c r="BC1441" s="19"/>
      <c r="BD1441" s="2"/>
      <c r="BE1441" s="2"/>
      <c r="BF1441" s="19"/>
      <c r="BG1441" s="19"/>
      <c r="BH1441" s="19"/>
      <c r="BI1441" s="19"/>
      <c r="BJ1441" s="19"/>
      <c r="BK1441" s="19"/>
      <c r="BL1441" s="19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X1441" s="2"/>
      <c r="BY1441" s="2"/>
      <c r="CA1441" s="2"/>
      <c r="CB1441" s="2"/>
      <c r="CC1441" s="2"/>
    </row>
    <row r="1442" spans="1:152" hidden="1" x14ac:dyDescent="0.45">
      <c r="A1442" s="29" t="s">
        <v>90</v>
      </c>
      <c r="B1442" s="29"/>
      <c r="C1442" s="1">
        <v>36549</v>
      </c>
      <c r="D1442" s="2"/>
      <c r="H1442" t="s">
        <v>190</v>
      </c>
      <c r="I1442" s="19">
        <v>30</v>
      </c>
      <c r="J1442">
        <v>760</v>
      </c>
      <c r="K1442" s="2">
        <f t="shared" si="21"/>
        <v>43.859649122807021</v>
      </c>
      <c r="AC1442" s="2"/>
      <c r="AE1442" s="9"/>
      <c r="AF1442" s="2"/>
      <c r="AG1442" s="9">
        <v>5.1806062321228197</v>
      </c>
      <c r="AH1442" s="9"/>
      <c r="AI1442" s="9"/>
      <c r="AJ1442" s="9"/>
      <c r="AK1442" s="9"/>
      <c r="AL1442" s="9"/>
      <c r="AM1442" s="15"/>
      <c r="AO1442" s="9"/>
      <c r="AP1442" s="9"/>
      <c r="AQ1442" s="2"/>
      <c r="AR1442" s="2"/>
      <c r="AS1442" s="2"/>
      <c r="AT1442" s="2"/>
      <c r="AU1442" s="2"/>
      <c r="AV1442" s="2"/>
      <c r="AW1442" s="2">
        <v>3.8834951456309401</v>
      </c>
      <c r="AY1442" s="2"/>
      <c r="AZ1442" s="2"/>
      <c r="BA1442" s="2"/>
      <c r="BC1442" s="19"/>
      <c r="BD1442" s="2"/>
      <c r="BE1442" s="2"/>
      <c r="BF1442" s="19"/>
      <c r="BG1442" s="19"/>
      <c r="BH1442" s="19"/>
      <c r="BI1442" s="19"/>
      <c r="BJ1442" s="19"/>
      <c r="BK1442" s="19"/>
      <c r="BL1442" s="19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X1442" s="2"/>
      <c r="BY1442" s="2"/>
      <c r="CA1442" s="2"/>
      <c r="CB1442" s="2"/>
      <c r="CC1442" s="2"/>
    </row>
    <row r="1443" spans="1:152" hidden="1" x14ac:dyDescent="0.45">
      <c r="A1443" s="29" t="s">
        <v>90</v>
      </c>
      <c r="B1443" s="29"/>
      <c r="C1443" s="1">
        <v>36563</v>
      </c>
      <c r="D1443" s="2"/>
      <c r="H1443" t="s">
        <v>190</v>
      </c>
      <c r="I1443" s="19">
        <v>30</v>
      </c>
      <c r="J1443">
        <v>760</v>
      </c>
      <c r="K1443" s="2">
        <f t="shared" si="21"/>
        <v>43.859649122807021</v>
      </c>
      <c r="AC1443" s="2"/>
      <c r="AE1443" s="9"/>
      <c r="AF1443" s="2"/>
      <c r="AG1443" s="9">
        <v>5.1828298244372704</v>
      </c>
      <c r="AH1443" s="9"/>
      <c r="AI1443" s="9"/>
      <c r="AJ1443" s="9"/>
      <c r="AK1443" s="9"/>
      <c r="AL1443" s="9"/>
      <c r="AM1443" s="15"/>
      <c r="AO1443" s="9"/>
      <c r="AP1443" s="9"/>
      <c r="AQ1443" s="2"/>
      <c r="AR1443" s="2"/>
      <c r="AS1443" s="2"/>
      <c r="AT1443" s="2"/>
      <c r="AU1443" s="2"/>
      <c r="AV1443" s="2"/>
      <c r="AW1443" s="2">
        <v>116.504854368932</v>
      </c>
      <c r="AY1443" s="2"/>
      <c r="AZ1443" s="2"/>
      <c r="BA1443" s="2"/>
      <c r="BC1443" s="19"/>
      <c r="BD1443" s="2"/>
      <c r="BE1443" s="2"/>
      <c r="BF1443" s="19"/>
      <c r="BG1443" s="19"/>
      <c r="BH1443" s="19"/>
      <c r="BI1443" s="19"/>
      <c r="BJ1443" s="19"/>
      <c r="BK1443" s="19"/>
      <c r="BL1443" s="19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X1443" s="2"/>
      <c r="BY1443" s="2"/>
      <c r="CA1443" s="2"/>
      <c r="CB1443" s="2"/>
      <c r="CC1443" s="2"/>
    </row>
    <row r="1444" spans="1:152" hidden="1" x14ac:dyDescent="0.45">
      <c r="A1444" s="29" t="s">
        <v>90</v>
      </c>
      <c r="B1444" s="29"/>
      <c r="C1444" s="1">
        <v>36577</v>
      </c>
      <c r="D1444" s="2"/>
      <c r="H1444" t="s">
        <v>190</v>
      </c>
      <c r="I1444" s="19">
        <v>30</v>
      </c>
      <c r="J1444">
        <v>760</v>
      </c>
      <c r="K1444" s="2">
        <f t="shared" si="21"/>
        <v>43.859649122807021</v>
      </c>
      <c r="AC1444" s="2"/>
      <c r="AE1444" s="9"/>
      <c r="AF1444" s="2"/>
      <c r="AG1444" s="9">
        <v>3.7833008217184299</v>
      </c>
      <c r="AH1444" s="9"/>
      <c r="AI1444" s="9"/>
      <c r="AJ1444" s="9"/>
      <c r="AK1444" s="9"/>
      <c r="AL1444" s="9"/>
      <c r="AM1444" s="15"/>
      <c r="AO1444" s="9"/>
      <c r="AP1444" s="9"/>
      <c r="AQ1444" s="2"/>
      <c r="AR1444" s="2"/>
      <c r="AS1444" s="2"/>
      <c r="AT1444" s="2"/>
      <c r="AU1444" s="2"/>
      <c r="AV1444" s="2"/>
      <c r="AW1444" s="2">
        <v>320.388349514563</v>
      </c>
      <c r="AY1444" s="2"/>
      <c r="AZ1444" s="2"/>
      <c r="BA1444" s="2"/>
      <c r="BC1444" s="19"/>
      <c r="BD1444" s="2"/>
      <c r="BE1444" s="2"/>
      <c r="BF1444" s="19"/>
      <c r="BG1444" s="19"/>
      <c r="BH1444" s="19"/>
      <c r="BI1444" s="19"/>
      <c r="BJ1444" s="19"/>
      <c r="BK1444" s="19"/>
      <c r="BL1444" s="19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X1444" s="2"/>
      <c r="BY1444" s="2"/>
      <c r="CA1444" s="2"/>
      <c r="CB1444" s="2"/>
      <c r="CC1444" s="2"/>
    </row>
    <row r="1445" spans="1:152" hidden="1" x14ac:dyDescent="0.45">
      <c r="A1445" s="29" t="s">
        <v>90</v>
      </c>
      <c r="B1445" s="29"/>
      <c r="C1445" s="1">
        <v>36593</v>
      </c>
      <c r="D1445" s="2"/>
      <c r="H1445" t="s">
        <v>190</v>
      </c>
      <c r="I1445" s="19">
        <v>30</v>
      </c>
      <c r="J1445">
        <v>760</v>
      </c>
      <c r="K1445" s="2">
        <f t="shared" si="21"/>
        <v>43.859649122807021</v>
      </c>
      <c r="AC1445" s="2"/>
      <c r="AE1445" s="9"/>
      <c r="AF1445" s="2"/>
      <c r="AG1445" s="9">
        <v>2.2463942429173498</v>
      </c>
      <c r="AH1445" s="9"/>
      <c r="AI1445" s="9"/>
      <c r="AJ1445" s="9"/>
      <c r="AK1445" s="9"/>
      <c r="AL1445" s="9"/>
      <c r="AM1445" s="15"/>
      <c r="AO1445" s="9"/>
      <c r="AP1445" s="9"/>
      <c r="AQ1445" s="2"/>
      <c r="AR1445" s="2"/>
      <c r="AS1445" s="2"/>
      <c r="AT1445" s="2"/>
      <c r="AU1445" s="2"/>
      <c r="AV1445" s="2"/>
      <c r="AW1445" s="2">
        <v>526.21359223300897</v>
      </c>
      <c r="AY1445" s="2"/>
      <c r="AZ1445" s="2"/>
      <c r="BA1445" s="2"/>
      <c r="BC1445" s="19"/>
      <c r="BD1445" s="2"/>
      <c r="BE1445" s="2"/>
      <c r="BF1445" s="19"/>
      <c r="BG1445" s="19"/>
      <c r="BH1445" s="19"/>
      <c r="BI1445" s="19"/>
      <c r="BJ1445" s="19"/>
      <c r="BK1445" s="19"/>
      <c r="BL1445" s="19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X1445" s="2"/>
      <c r="BY1445" s="2"/>
      <c r="CA1445" s="2"/>
      <c r="CB1445" s="2"/>
      <c r="CC1445" s="2"/>
    </row>
    <row r="1446" spans="1:152" hidden="1" x14ac:dyDescent="0.45">
      <c r="A1446" s="29" t="s">
        <v>90</v>
      </c>
      <c r="B1446" s="29"/>
      <c r="C1446" s="1">
        <v>36607</v>
      </c>
      <c r="D1446" s="2"/>
      <c r="H1446" t="s">
        <v>190</v>
      </c>
      <c r="I1446" s="19">
        <v>30</v>
      </c>
      <c r="J1446">
        <v>760</v>
      </c>
      <c r="K1446" s="2">
        <f t="shared" si="21"/>
        <v>43.859649122807021</v>
      </c>
      <c r="AC1446" s="2"/>
      <c r="AE1446" s="9"/>
      <c r="AF1446" s="2"/>
      <c r="AG1446" s="9">
        <v>4.95254651856189E-2</v>
      </c>
      <c r="AH1446" s="9"/>
      <c r="AI1446" s="9"/>
      <c r="AJ1446" s="9"/>
      <c r="AK1446" s="9"/>
      <c r="AL1446" s="9"/>
      <c r="AM1446" s="15"/>
      <c r="AO1446" s="9"/>
      <c r="AP1446" s="9"/>
      <c r="AQ1446" s="2"/>
      <c r="AR1446" s="2"/>
      <c r="AS1446" s="2"/>
      <c r="AT1446" s="2"/>
      <c r="AU1446" s="2"/>
      <c r="AV1446" s="2"/>
      <c r="AW1446" s="2">
        <v>580.58252427184402</v>
      </c>
      <c r="AY1446" s="2"/>
      <c r="AZ1446" s="2"/>
      <c r="BA1446" s="2"/>
      <c r="BC1446" s="19"/>
      <c r="BD1446" s="2"/>
      <c r="BE1446" s="2"/>
      <c r="BF1446" s="19"/>
      <c r="BG1446" s="19"/>
      <c r="BH1446" s="19"/>
      <c r="BI1446" s="19"/>
      <c r="BJ1446" s="19"/>
      <c r="BK1446" s="19"/>
      <c r="BL1446" s="19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X1446" s="2"/>
      <c r="BY1446" s="2"/>
      <c r="CA1446" s="2"/>
      <c r="CB1446" s="2"/>
      <c r="CC1446" s="2"/>
    </row>
    <row r="1447" spans="1:152" hidden="1" x14ac:dyDescent="0.45">
      <c r="A1447" s="29" t="s">
        <v>90</v>
      </c>
      <c r="B1447" s="29"/>
      <c r="C1447" s="1">
        <v>36621</v>
      </c>
      <c r="D1447" s="2">
        <v>10</v>
      </c>
      <c r="E1447" s="6" t="s">
        <v>97</v>
      </c>
      <c r="H1447" t="s">
        <v>190</v>
      </c>
      <c r="I1447" s="19">
        <v>30</v>
      </c>
      <c r="J1447">
        <v>760</v>
      </c>
      <c r="K1447" s="2">
        <f t="shared" si="21"/>
        <v>43.859649122807021</v>
      </c>
      <c r="S1447" s="24">
        <v>58</v>
      </c>
      <c r="T1447" s="24"/>
      <c r="U1447" s="24"/>
      <c r="V1447" s="24">
        <v>115</v>
      </c>
      <c r="W1447" s="24"/>
      <c r="AC1447" s="2"/>
      <c r="AE1447" s="9"/>
      <c r="AF1447" s="2"/>
      <c r="AG1447" s="9"/>
      <c r="AH1447" s="9"/>
      <c r="AI1447" s="9"/>
      <c r="AJ1447" s="9"/>
      <c r="AK1447" s="9"/>
      <c r="AL1447" s="9"/>
      <c r="AM1447" s="15"/>
      <c r="AO1447" s="9"/>
      <c r="AP1447" s="9"/>
      <c r="AQ1447" s="2"/>
      <c r="AR1447" s="2"/>
      <c r="AS1447" s="2"/>
      <c r="AT1447" s="2"/>
      <c r="AU1447" s="2"/>
      <c r="AV1447" s="2"/>
      <c r="AW1447" s="2">
        <v>539.80582524271802</v>
      </c>
      <c r="AY1447" s="2"/>
      <c r="AZ1447" s="2"/>
      <c r="BA1447" s="2"/>
      <c r="BC1447" s="19"/>
      <c r="BD1447" s="2">
        <v>427</v>
      </c>
      <c r="BE1447" s="2"/>
      <c r="BF1447" s="19"/>
      <c r="BG1447" s="19"/>
      <c r="BH1447" s="19"/>
      <c r="BI1447" s="19"/>
      <c r="BJ1447" s="19"/>
      <c r="BK1447" s="19"/>
      <c r="BL1447" s="19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X1447" s="2"/>
      <c r="BY1447" s="2"/>
      <c r="CA1447" s="2"/>
      <c r="CB1447" s="2"/>
      <c r="CC1447" s="2"/>
    </row>
    <row r="1448" spans="1:152" hidden="1" x14ac:dyDescent="0.45">
      <c r="A1448" t="s">
        <v>29</v>
      </c>
      <c r="C1448" s="1">
        <v>44203</v>
      </c>
      <c r="D1448" s="2">
        <v>1</v>
      </c>
      <c r="E1448" s="1" t="s">
        <v>198</v>
      </c>
      <c r="F1448" t="s">
        <v>10</v>
      </c>
      <c r="G1448">
        <v>0</v>
      </c>
      <c r="H1448" t="s">
        <v>11</v>
      </c>
      <c r="I1448" s="19">
        <v>7</v>
      </c>
      <c r="J1448">
        <v>1000</v>
      </c>
      <c r="K1448" s="2">
        <f t="shared" si="21"/>
        <v>142.85714285714286</v>
      </c>
      <c r="L1448" s="2"/>
      <c r="M1448" s="9"/>
      <c r="N1448" s="9"/>
      <c r="O1448" s="9"/>
      <c r="P1448" s="9"/>
      <c r="Q1448" s="2"/>
      <c r="R1448" s="2"/>
      <c r="S1448" s="2"/>
      <c r="T1448" s="2"/>
      <c r="U1448" s="2"/>
      <c r="V1448" s="2"/>
      <c r="W1448" s="2"/>
      <c r="X1448" s="9"/>
      <c r="Y1448" s="9"/>
      <c r="Z1448" s="9"/>
      <c r="AA1448" s="9"/>
      <c r="AB1448" s="9"/>
      <c r="AC1448" s="2"/>
      <c r="AD1448" s="9"/>
      <c r="AE1448" s="9"/>
      <c r="AF1448" s="2"/>
      <c r="AG1448" s="9"/>
      <c r="AH1448" s="9"/>
      <c r="AI1448" s="9"/>
      <c r="AJ1448" s="9"/>
      <c r="AK1448" s="9"/>
      <c r="AL1448" s="9"/>
      <c r="AM1448" s="15"/>
      <c r="AN1448" s="9"/>
      <c r="AO1448" s="9"/>
      <c r="AP1448" s="9"/>
      <c r="AQ1448" s="2"/>
      <c r="AR1448" s="2"/>
      <c r="AS1448" s="2"/>
      <c r="AT1448" s="2"/>
      <c r="AU1448" s="2"/>
      <c r="AV1448" s="2"/>
      <c r="AW1448" s="2"/>
      <c r="AX1448" s="9"/>
      <c r="AY1448" s="2"/>
      <c r="AZ1448" s="2"/>
      <c r="BA1448" s="2"/>
      <c r="BB1448" s="9"/>
      <c r="BC1448" s="19"/>
      <c r="BD1448" s="2"/>
      <c r="BE1448" s="2"/>
      <c r="BF1448" s="19"/>
      <c r="BG1448" s="19"/>
      <c r="BH1448" s="19"/>
      <c r="BI1448" s="19"/>
      <c r="BJ1448" s="19"/>
      <c r="BK1448" s="19"/>
      <c r="BL1448" s="19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9"/>
      <c r="BX1448" s="2"/>
      <c r="BY1448" s="2"/>
      <c r="BZ1448" s="9"/>
      <c r="CA1448" s="2"/>
      <c r="CB1448" s="2"/>
      <c r="CC1448" s="2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  <c r="EL1448" s="9"/>
      <c r="EM1448" s="9"/>
      <c r="EN1448" s="9"/>
      <c r="EO1448" s="9"/>
      <c r="EP1448" s="9"/>
      <c r="EQ1448" s="9"/>
      <c r="ER1448" s="9"/>
      <c r="ES1448" s="9"/>
      <c r="ET1448" s="9"/>
      <c r="EU1448" s="9"/>
      <c r="EV1448" s="9"/>
    </row>
    <row r="1449" spans="1:152" hidden="1" x14ac:dyDescent="0.45">
      <c r="A1449" t="s">
        <v>29</v>
      </c>
      <c r="C1449" s="1">
        <v>44217</v>
      </c>
      <c r="D1449" s="2"/>
      <c r="E1449" s="1"/>
      <c r="G1449">
        <v>14</v>
      </c>
      <c r="H1449" t="s">
        <v>11</v>
      </c>
      <c r="I1449" s="19">
        <v>7</v>
      </c>
      <c r="J1449">
        <v>1000</v>
      </c>
      <c r="K1449" s="2">
        <f t="shared" si="21"/>
        <v>142.85714285714286</v>
      </c>
      <c r="L1449" s="2"/>
      <c r="M1449" s="9"/>
      <c r="N1449" s="9"/>
      <c r="O1449" s="9"/>
      <c r="P1449" s="9"/>
      <c r="Q1449" s="2"/>
      <c r="R1449" s="2"/>
      <c r="S1449" s="2"/>
      <c r="T1449" s="2"/>
      <c r="U1449" s="2"/>
      <c r="V1449" s="2"/>
      <c r="W1449" s="2"/>
      <c r="X1449" s="9"/>
      <c r="Y1449" s="9"/>
      <c r="Z1449" s="9"/>
      <c r="AA1449" s="9"/>
      <c r="AB1449" s="9"/>
      <c r="AC1449" s="2"/>
      <c r="AD1449" s="9"/>
      <c r="AE1449" s="9"/>
      <c r="AF1449" s="2"/>
      <c r="AG1449" s="32"/>
      <c r="AH1449" s="32"/>
      <c r="AI1449" s="32"/>
      <c r="AJ1449" s="32"/>
      <c r="AK1449" s="32"/>
      <c r="AL1449" s="32"/>
      <c r="AM1449" s="15"/>
      <c r="AN1449" s="9"/>
      <c r="AO1449" s="9"/>
      <c r="AP1449" s="9"/>
      <c r="AQ1449" s="2"/>
      <c r="AR1449" s="2"/>
      <c r="AS1449" s="2"/>
      <c r="AT1449" s="2"/>
      <c r="AU1449" s="2"/>
      <c r="AV1449" s="2"/>
      <c r="AW1449" s="2"/>
      <c r="AX1449" s="9"/>
      <c r="AY1449" s="2"/>
      <c r="AZ1449" s="2"/>
      <c r="BA1449" s="2"/>
      <c r="BB1449" s="9"/>
      <c r="BC1449" s="19"/>
      <c r="BD1449" s="2"/>
      <c r="BE1449" s="2"/>
      <c r="BF1449" s="19"/>
      <c r="BG1449" s="19"/>
      <c r="BH1449" s="19"/>
      <c r="BI1449" s="19"/>
      <c r="BJ1449" s="19"/>
      <c r="BK1449" s="19"/>
      <c r="BL1449" s="19"/>
      <c r="BM1449" s="2"/>
      <c r="BN1449" s="2"/>
      <c r="BO1449" s="2"/>
      <c r="BP1449" s="2"/>
      <c r="BQ1449" s="28"/>
      <c r="BR1449" s="28"/>
      <c r="BS1449" s="28"/>
      <c r="BT1449" s="28"/>
      <c r="BY1449" s="2"/>
      <c r="BZ1449" s="9">
        <f>CD1449+CG1449+CJ1449+CM1449+CP1449+CS1449+CV1449+CY1449+DB1449+DE1449+DH1449+DK1449</f>
        <v>2.1634928971854883</v>
      </c>
      <c r="CA1449" s="2">
        <f>CF1449+CI1449+CL1449+CO1449+CR1449+CU1449+CX1449+DA1449+DD1449+DG1449+DJ1449+DM1449</f>
        <v>649.04786915564659</v>
      </c>
      <c r="CB1449" s="2"/>
      <c r="CC1449" s="2">
        <f>CF1449+CI1449+CL1449+CO1449+CR1449+CU1449</f>
        <v>473.74267991378986</v>
      </c>
      <c r="CD1449" s="36">
        <v>0.17100078802206464</v>
      </c>
      <c r="CE1449">
        <v>300</v>
      </c>
      <c r="CF1449" s="37">
        <f>CD1449*CE1449</f>
        <v>51.300236406619391</v>
      </c>
      <c r="CG1449" s="15">
        <v>0.26392805755395682</v>
      </c>
      <c r="CH1449">
        <v>300</v>
      </c>
      <c r="CI1449" s="2">
        <f>CG1449*CH1449</f>
        <v>79.17841726618704</v>
      </c>
      <c r="CJ1449" s="15">
        <v>0.27651567944250871</v>
      </c>
      <c r="CK1449">
        <v>300</v>
      </c>
      <c r="CL1449" s="2">
        <f>CJ1449*CK1449</f>
        <v>82.954703832752614</v>
      </c>
      <c r="CM1449" s="15">
        <v>0.29388114008489996</v>
      </c>
      <c r="CN1449">
        <v>300</v>
      </c>
      <c r="CO1449" s="2">
        <f>CM1449*CN1449</f>
        <v>88.164342025469992</v>
      </c>
      <c r="CP1449" s="15">
        <v>0.28711139896373056</v>
      </c>
      <c r="CQ1449">
        <v>300</v>
      </c>
      <c r="CR1449" s="2">
        <f>CP1449*CQ1449</f>
        <v>86.133419689119165</v>
      </c>
      <c r="CS1449" s="15">
        <v>0.2867052023121387</v>
      </c>
      <c r="CT1449">
        <v>300</v>
      </c>
      <c r="CU1449" s="2">
        <f>CS1449*CT1449</f>
        <v>86.011560693641613</v>
      </c>
      <c r="CV1449" s="15">
        <v>0.29576763485477181</v>
      </c>
      <c r="CW1449">
        <v>300</v>
      </c>
      <c r="CX1449" s="2">
        <f>CV1449*CW1449</f>
        <v>88.730290456431547</v>
      </c>
      <c r="CY1449" s="15">
        <v>0.28858299595141701</v>
      </c>
      <c r="CZ1449">
        <v>300</v>
      </c>
      <c r="DA1449" s="2">
        <f>CY1449*CZ1449</f>
        <v>86.574898785425106</v>
      </c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</row>
    <row r="1450" spans="1:152" hidden="1" x14ac:dyDescent="0.45">
      <c r="A1450" t="s">
        <v>29</v>
      </c>
      <c r="C1450" s="1">
        <v>44231</v>
      </c>
      <c r="D1450" s="2"/>
      <c r="E1450" s="1"/>
      <c r="G1450">
        <v>28</v>
      </c>
      <c r="H1450" t="s">
        <v>11</v>
      </c>
      <c r="I1450" s="19">
        <v>7</v>
      </c>
      <c r="J1450">
        <v>1000</v>
      </c>
      <c r="K1450" s="2">
        <f t="shared" si="21"/>
        <v>142.85714285714286</v>
      </c>
      <c r="L1450" s="2"/>
      <c r="M1450" s="2">
        <v>290</v>
      </c>
      <c r="N1450" s="19">
        <v>7.1</v>
      </c>
      <c r="O1450" s="19"/>
      <c r="P1450" s="19"/>
      <c r="Q1450" s="2"/>
      <c r="R1450" s="2"/>
      <c r="S1450" s="2"/>
      <c r="T1450" s="2"/>
      <c r="U1450" s="2"/>
      <c r="V1450" s="2"/>
      <c r="W1450" s="2"/>
      <c r="X1450" s="9"/>
      <c r="Y1450" s="9"/>
      <c r="Z1450" s="9"/>
      <c r="AA1450" s="9"/>
      <c r="AB1450" s="9"/>
      <c r="AC1450" s="2"/>
      <c r="AD1450" s="9"/>
      <c r="AE1450" s="9"/>
      <c r="AF1450" s="2"/>
      <c r="AG1450" s="32"/>
      <c r="AH1450" s="32"/>
      <c r="AI1450" s="32"/>
      <c r="AJ1450" s="32"/>
      <c r="AK1450" s="32"/>
      <c r="AL1450" s="32"/>
      <c r="AM1450" s="15"/>
      <c r="AN1450" s="9"/>
      <c r="AO1450" s="9"/>
      <c r="AP1450" s="9"/>
      <c r="AQ1450" s="2"/>
      <c r="AR1450" s="2"/>
      <c r="AS1450" s="2"/>
      <c r="AT1450" s="2"/>
      <c r="AU1450" s="2"/>
      <c r="AV1450" s="2"/>
      <c r="AW1450" s="2"/>
      <c r="AX1450" s="9"/>
      <c r="AY1450" s="2"/>
      <c r="AZ1450" s="2"/>
      <c r="BA1450" s="2"/>
      <c r="BB1450" s="9"/>
      <c r="BC1450" s="19"/>
      <c r="BD1450" s="2"/>
      <c r="BE1450" s="2"/>
      <c r="BF1450" s="19"/>
      <c r="BG1450" s="19"/>
      <c r="BH1450" s="19"/>
      <c r="BI1450" s="19"/>
      <c r="BJ1450" s="19"/>
      <c r="BK1450" s="19"/>
      <c r="BL1450" s="19"/>
      <c r="BM1450" s="2"/>
      <c r="BN1450" s="28"/>
      <c r="BO1450" s="28"/>
      <c r="BP1450" s="2"/>
      <c r="BQ1450" s="28"/>
      <c r="BR1450" s="28"/>
      <c r="BS1450" s="28"/>
      <c r="BT1450" s="28"/>
      <c r="BY1450" s="2"/>
      <c r="BZ1450" s="9"/>
      <c r="CA1450" s="2"/>
      <c r="CB1450" s="2"/>
      <c r="CC1450" s="2"/>
      <c r="CE1450" s="9"/>
      <c r="CH1450" s="9"/>
      <c r="CK1450" s="9"/>
      <c r="CN1450" s="9"/>
      <c r="CQ1450" s="9"/>
      <c r="CT1450" s="9"/>
      <c r="CW1450" s="9"/>
      <c r="CX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</row>
    <row r="1451" spans="1:152" hidden="1" x14ac:dyDescent="0.45">
      <c r="A1451" t="s">
        <v>29</v>
      </c>
      <c r="C1451" s="1">
        <v>44236</v>
      </c>
      <c r="D1451" s="2"/>
      <c r="E1451" s="1"/>
      <c r="G1451">
        <v>33</v>
      </c>
      <c r="H1451" t="s">
        <v>11</v>
      </c>
      <c r="I1451" s="19">
        <v>7</v>
      </c>
      <c r="J1451">
        <v>1000</v>
      </c>
      <c r="K1451" s="2">
        <f t="shared" si="21"/>
        <v>142.85714285714286</v>
      </c>
      <c r="L1451" s="2"/>
      <c r="M1451" s="2">
        <v>365</v>
      </c>
      <c r="N1451" s="19">
        <v>9.3000000000000007</v>
      </c>
      <c r="O1451" s="19"/>
      <c r="P1451" s="19"/>
      <c r="Q1451" s="2"/>
      <c r="R1451" s="2"/>
      <c r="S1451" s="2"/>
      <c r="T1451" s="2"/>
      <c r="U1451" s="2"/>
      <c r="V1451" s="2"/>
      <c r="W1451" s="2"/>
      <c r="X1451" s="9"/>
      <c r="Y1451" s="9"/>
      <c r="Z1451" s="9"/>
      <c r="AA1451" s="9"/>
      <c r="AB1451" s="9"/>
      <c r="AC1451" s="2"/>
      <c r="AD1451" s="9"/>
      <c r="AE1451" s="9"/>
      <c r="AF1451" s="2"/>
      <c r="AG1451" s="32"/>
      <c r="AH1451" s="32"/>
      <c r="AI1451" s="32"/>
      <c r="AJ1451" s="32"/>
      <c r="AK1451" s="32"/>
      <c r="AL1451" s="32"/>
      <c r="AM1451" s="15"/>
      <c r="AN1451" s="9"/>
      <c r="AO1451" s="9"/>
      <c r="AP1451" s="9"/>
      <c r="AQ1451" s="2"/>
      <c r="AR1451" s="2"/>
      <c r="AS1451" s="2"/>
      <c r="AT1451" s="2"/>
      <c r="AU1451" s="2"/>
      <c r="AV1451" s="2"/>
      <c r="AW1451" s="2"/>
      <c r="AX1451" s="9"/>
      <c r="AY1451" s="2"/>
      <c r="AZ1451" s="2"/>
      <c r="BA1451" s="2"/>
      <c r="BB1451" s="9"/>
      <c r="BC1451" s="19"/>
      <c r="BD1451" s="2"/>
      <c r="BE1451" s="2"/>
      <c r="BF1451" s="19"/>
      <c r="BG1451" s="19"/>
      <c r="BH1451" s="19"/>
      <c r="BI1451" s="19"/>
      <c r="BJ1451" s="19"/>
      <c r="BK1451" s="19"/>
      <c r="BL1451" s="19"/>
      <c r="BM1451" s="2"/>
      <c r="BN1451" s="28"/>
      <c r="BO1451" s="28"/>
      <c r="BP1451" s="2"/>
      <c r="BQ1451" s="28"/>
      <c r="BR1451" s="28"/>
      <c r="BS1451" s="28"/>
      <c r="BT1451" s="28"/>
      <c r="BY1451" s="2"/>
      <c r="BZ1451" s="9"/>
      <c r="CA1451" s="2"/>
      <c r="CB1451" s="2"/>
      <c r="CC1451" s="2"/>
      <c r="CE1451" s="9"/>
      <c r="CH1451" s="9"/>
      <c r="CK1451" s="9"/>
      <c r="CN1451" s="9"/>
      <c r="CQ1451" s="9"/>
      <c r="CT1451" s="9"/>
      <c r="CW1451" s="9"/>
      <c r="CX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</row>
    <row r="1452" spans="1:152" hidden="1" x14ac:dyDescent="0.45">
      <c r="A1452" t="s">
        <v>29</v>
      </c>
      <c r="C1452" s="1">
        <v>44237</v>
      </c>
      <c r="D1452" s="2">
        <v>4</v>
      </c>
      <c r="E1452" t="s">
        <v>199</v>
      </c>
      <c r="F1452" t="s">
        <v>12</v>
      </c>
      <c r="G1452">
        <v>34</v>
      </c>
      <c r="H1452" t="s">
        <v>11</v>
      </c>
      <c r="I1452" s="19">
        <v>7</v>
      </c>
      <c r="J1452">
        <v>1000</v>
      </c>
      <c r="K1452" s="2">
        <f t="shared" si="21"/>
        <v>142.85714285714286</v>
      </c>
      <c r="L1452" s="2"/>
      <c r="M1452" s="2"/>
      <c r="N1452" s="9"/>
      <c r="O1452" s="9"/>
      <c r="P1452" s="9"/>
      <c r="Q1452" s="2"/>
      <c r="R1452" s="2">
        <v>34</v>
      </c>
      <c r="S1452" s="2"/>
      <c r="T1452" s="2"/>
      <c r="U1452" s="2"/>
      <c r="V1452" s="2"/>
      <c r="W1452" s="2"/>
      <c r="X1452" s="9"/>
      <c r="Y1452" s="9"/>
      <c r="Z1452" s="9"/>
      <c r="AA1452" s="9"/>
      <c r="AC1452" s="2">
        <v>15.600891353276991</v>
      </c>
      <c r="AE1452" s="9"/>
      <c r="AF1452" s="2">
        <v>19.998473669304953</v>
      </c>
      <c r="AG1452" s="9">
        <v>0.52492542150352517</v>
      </c>
      <c r="AH1452">
        <v>2.7945019889333199E-2</v>
      </c>
      <c r="AI1452" s="9"/>
      <c r="AJ1452" s="9"/>
      <c r="AK1452" s="9"/>
      <c r="AL1452" s="9"/>
      <c r="AM1452" s="15">
        <f>AG1452/AF1452</f>
        <v>2.6248274252510438E-2</v>
      </c>
      <c r="AN1452" s="9"/>
      <c r="AO1452" s="9"/>
      <c r="AP1452" s="9"/>
      <c r="AQ1452" s="2"/>
      <c r="AR1452" s="2"/>
      <c r="AS1452" s="2">
        <v>0</v>
      </c>
      <c r="AT1452" s="2">
        <v>0</v>
      </c>
      <c r="AU1452" s="2"/>
      <c r="AV1452" s="2"/>
      <c r="AW1452" s="2"/>
      <c r="AX1452" s="9"/>
      <c r="AY1452" s="2"/>
      <c r="AZ1452" s="2">
        <f>AC1452+AF1452+AW1452</f>
        <v>35.599365022581942</v>
      </c>
      <c r="BA1452" s="2"/>
      <c r="BB1452" s="9">
        <f>AW1452/AZ1452</f>
        <v>0</v>
      </c>
      <c r="BC1452" s="19"/>
      <c r="BD1452" s="2"/>
      <c r="BE1452" s="2"/>
      <c r="BF1452" s="19"/>
      <c r="BG1452" s="19"/>
      <c r="BH1452" s="19"/>
      <c r="BI1452" s="19"/>
      <c r="BJ1452" s="9">
        <f>AC1452/AZ1452</f>
        <v>0.43823510176040475</v>
      </c>
      <c r="BK1452" s="9">
        <f>AF1452/AZ1452</f>
        <v>0.5617648982395953</v>
      </c>
      <c r="BL1452" s="9">
        <f>AW1452/AZ1452</f>
        <v>0</v>
      </c>
      <c r="BM1452" s="2">
        <v>5.0151217040051277</v>
      </c>
      <c r="BN1452" s="28">
        <v>5.0151217040051277</v>
      </c>
      <c r="BO1452" s="2"/>
      <c r="BP1452" s="2"/>
      <c r="BQ1452" s="2"/>
      <c r="BR1452" s="28"/>
      <c r="BS1452" s="2"/>
      <c r="BT1452" s="15">
        <f>AG1452/BM1452</f>
        <v>0.10466853099184299</v>
      </c>
      <c r="BY1452" s="2"/>
      <c r="BZ1452" s="9"/>
      <c r="CA1452" s="2"/>
      <c r="CB1452" s="2"/>
      <c r="CC1452" s="2"/>
      <c r="CE1452" s="9"/>
      <c r="CH1452" s="9"/>
      <c r="CK1452" s="9"/>
      <c r="CN1452" s="9"/>
      <c r="CQ1452" s="9"/>
      <c r="CT1452" s="9"/>
      <c r="CW1452" s="9"/>
      <c r="CX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</row>
    <row r="1453" spans="1:152" hidden="1" x14ac:dyDescent="0.45">
      <c r="A1453" t="s">
        <v>29</v>
      </c>
      <c r="C1453" s="1">
        <v>44238</v>
      </c>
      <c r="D1453" s="2"/>
      <c r="E1453" s="1"/>
      <c r="G1453">
        <v>35</v>
      </c>
      <c r="H1453" t="s">
        <v>11</v>
      </c>
      <c r="I1453" s="19">
        <v>7</v>
      </c>
      <c r="J1453">
        <v>1000</v>
      </c>
      <c r="K1453" s="2">
        <f t="shared" si="21"/>
        <v>142.85714285714286</v>
      </c>
      <c r="L1453" s="2"/>
      <c r="M1453" s="2"/>
      <c r="N1453" s="9"/>
      <c r="O1453" s="9"/>
      <c r="P1453" s="9"/>
      <c r="Q1453" s="2"/>
      <c r="R1453" s="2"/>
      <c r="S1453" s="2"/>
      <c r="T1453" s="2"/>
      <c r="U1453" s="2"/>
      <c r="V1453" s="2"/>
      <c r="W1453" s="2"/>
      <c r="X1453" s="9"/>
      <c r="Y1453" s="9"/>
      <c r="Z1453" s="9"/>
      <c r="AA1453" s="9"/>
      <c r="AC1453" s="2"/>
      <c r="AE1453" s="9"/>
      <c r="AF1453" s="2"/>
      <c r="AG1453" s="32"/>
      <c r="AH1453" s="32"/>
      <c r="AI1453" s="32"/>
      <c r="AJ1453" s="32"/>
      <c r="AK1453" s="32"/>
      <c r="AL1453" s="32"/>
      <c r="AM1453" s="15"/>
      <c r="AN1453" s="9"/>
      <c r="AO1453" s="9"/>
      <c r="AP1453" s="9"/>
      <c r="AQ1453" s="2"/>
      <c r="AR1453" s="2"/>
      <c r="AS1453" s="2"/>
      <c r="AT1453" s="2"/>
      <c r="AU1453" s="2"/>
      <c r="AV1453" s="2"/>
      <c r="AW1453" s="2"/>
      <c r="AX1453" s="9"/>
      <c r="AY1453" s="2"/>
      <c r="AZ1453" s="2"/>
      <c r="BA1453" s="2"/>
      <c r="BB1453" s="9"/>
      <c r="BC1453" s="19"/>
      <c r="BD1453" s="2"/>
      <c r="BE1453" s="2"/>
      <c r="BF1453" s="19"/>
      <c r="BG1453" s="19"/>
      <c r="BH1453" s="19"/>
      <c r="BI1453" s="19"/>
      <c r="BJ1453" s="19"/>
      <c r="BK1453" s="19"/>
      <c r="BL1453" s="19"/>
      <c r="BM1453" s="2"/>
      <c r="BN1453" s="2"/>
      <c r="BO1453" s="2"/>
      <c r="BP1453" s="2"/>
      <c r="BQ1453" s="2"/>
      <c r="BR1453" s="28"/>
      <c r="BS1453" s="2"/>
      <c r="BT1453" s="2"/>
      <c r="BY1453" s="2"/>
      <c r="BZ1453" s="9">
        <f>CD1453+CG1453+CJ1453+CM1453+CP1453+CS1453+CV1453+CY1453+DB1453+DE1453+DH1453+DK1453</f>
        <v>2.1533112162341919</v>
      </c>
      <c r="CA1453" s="2">
        <f>CF1453+CI1453+CL1453+CO1453+CR1453+CU1453+CX1453+DA1453+DD1453+DG1453+DJ1453+DM1453</f>
        <v>645.99336487025755</v>
      </c>
      <c r="CB1453" s="2"/>
      <c r="CC1453" s="2">
        <f>CF1453+CI1453+CL1453+CO1453+CR1453+CU1453</f>
        <v>477.19170371623363</v>
      </c>
      <c r="CD1453" s="15">
        <v>0.18861711996392119</v>
      </c>
      <c r="CE1453">
        <v>300</v>
      </c>
      <c r="CF1453" s="2">
        <f>CD1453*CE1453</f>
        <v>56.585135989176358</v>
      </c>
      <c r="CG1453" s="15">
        <v>0.26689013076755835</v>
      </c>
      <c r="CH1453">
        <v>300</v>
      </c>
      <c r="CI1453" s="2">
        <f>CG1453*CH1453</f>
        <v>80.067039230267511</v>
      </c>
      <c r="CJ1453" s="15">
        <v>0.27525023324898873</v>
      </c>
      <c r="CK1453">
        <v>300</v>
      </c>
      <c r="CL1453" s="2">
        <f>CJ1453*CK1453</f>
        <v>82.575069974696618</v>
      </c>
      <c r="CM1453" s="15">
        <v>0.3011810217251642</v>
      </c>
      <c r="CN1453">
        <v>300</v>
      </c>
      <c r="CO1453" s="2">
        <f>CM1453*CN1453</f>
        <v>90.354306517549261</v>
      </c>
      <c r="CP1453" s="15">
        <v>0.28110425744034923</v>
      </c>
      <c r="CQ1453">
        <v>300</v>
      </c>
      <c r="CR1453" s="2">
        <f>CP1453*CQ1453</f>
        <v>84.331277232104767</v>
      </c>
      <c r="CS1453" s="15">
        <v>0.27759624924146359</v>
      </c>
      <c r="CT1453">
        <v>300</v>
      </c>
      <c r="CU1453" s="2">
        <f>CS1453*CT1453</f>
        <v>83.278874772439082</v>
      </c>
      <c r="CV1453" s="15">
        <v>0.28341897164287272</v>
      </c>
      <c r="CW1453">
        <v>300</v>
      </c>
      <c r="CX1453" s="2">
        <f>CV1453*CW1453</f>
        <v>85.02569149286181</v>
      </c>
      <c r="CY1453" s="15">
        <v>0.2792532322038736</v>
      </c>
      <c r="CZ1453">
        <v>300</v>
      </c>
      <c r="DA1453" s="2">
        <f>CY1453*CZ1453</f>
        <v>83.77596966116208</v>
      </c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</row>
    <row r="1454" spans="1:152" hidden="1" x14ac:dyDescent="0.45">
      <c r="A1454" t="s">
        <v>29</v>
      </c>
      <c r="C1454" s="1">
        <v>44243</v>
      </c>
      <c r="D1454" s="2"/>
      <c r="E1454" s="1"/>
      <c r="G1454">
        <v>40</v>
      </c>
      <c r="H1454" t="s">
        <v>11</v>
      </c>
      <c r="I1454" s="19">
        <v>7</v>
      </c>
      <c r="J1454">
        <v>1000</v>
      </c>
      <c r="K1454" s="2">
        <f t="shared" ref="K1454" si="22">1000000/I1454/J1454</f>
        <v>142.85714285714286</v>
      </c>
      <c r="L1454" s="2"/>
      <c r="M1454" s="2">
        <v>547</v>
      </c>
      <c r="N1454" s="19">
        <v>12.5</v>
      </c>
      <c r="O1454" s="19"/>
      <c r="P1454" s="19"/>
      <c r="Q1454" s="2"/>
      <c r="R1454" s="2"/>
      <c r="S1454" s="2"/>
      <c r="T1454" s="2"/>
      <c r="U1454" s="2"/>
      <c r="V1454" s="2"/>
      <c r="W1454" s="2"/>
      <c r="X1454" s="9"/>
      <c r="Y1454" s="9"/>
      <c r="Z1454" s="9"/>
      <c r="AA1454" s="9"/>
      <c r="AC1454" s="2"/>
      <c r="AE1454" s="9"/>
      <c r="AF1454" s="2"/>
      <c r="AG1454" s="32"/>
      <c r="AH1454" s="32"/>
      <c r="AI1454" s="32"/>
      <c r="AJ1454" s="32"/>
      <c r="AK1454" s="32"/>
      <c r="AL1454" s="32"/>
      <c r="AM1454" s="15"/>
      <c r="AN1454" s="9"/>
      <c r="AO1454" s="9"/>
      <c r="AP1454" s="9"/>
      <c r="AQ1454" s="2"/>
      <c r="AR1454" s="2"/>
      <c r="AS1454" s="2"/>
      <c r="AT1454" s="2"/>
      <c r="AU1454" s="2"/>
      <c r="AV1454" s="2"/>
      <c r="AW1454" s="2"/>
      <c r="AX1454" s="9"/>
      <c r="AY1454" s="2"/>
      <c r="AZ1454" s="2"/>
      <c r="BA1454" s="2"/>
      <c r="BB1454" s="9"/>
      <c r="BC1454" s="19"/>
      <c r="BD1454" s="2"/>
      <c r="BE1454" s="2"/>
      <c r="BF1454" s="19"/>
      <c r="BG1454" s="19"/>
      <c r="BH1454" s="19"/>
      <c r="BI1454" s="19"/>
      <c r="BJ1454" s="19"/>
      <c r="BK1454" s="19"/>
      <c r="BL1454" s="19"/>
      <c r="BM1454" s="2"/>
      <c r="BN1454" s="2"/>
      <c r="BO1454" s="2"/>
      <c r="BP1454" s="2"/>
      <c r="BQ1454" s="2"/>
      <c r="BR1454" s="28"/>
      <c r="BS1454" s="2"/>
      <c r="BT1454" s="2"/>
      <c r="BY1454" s="2"/>
      <c r="BZ1454" s="9"/>
      <c r="CA1454" s="2"/>
      <c r="CB1454" s="2"/>
      <c r="CC1454" s="2"/>
      <c r="CD1454" s="15"/>
      <c r="CF1454" s="2"/>
      <c r="CG1454" s="15"/>
      <c r="CI1454" s="2"/>
      <c r="CJ1454" s="15"/>
      <c r="CL1454" s="2"/>
      <c r="CM1454" s="15"/>
      <c r="CO1454" s="2"/>
      <c r="CP1454" s="15"/>
      <c r="CR1454" s="2"/>
      <c r="CS1454" s="15"/>
      <c r="CU1454" s="2"/>
      <c r="CV1454" s="15"/>
      <c r="CX1454" s="2"/>
      <c r="CY1454" s="15"/>
      <c r="DA1454" s="2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</row>
    <row r="1455" spans="1:152" hidden="1" x14ac:dyDescent="0.45">
      <c r="A1455" t="s">
        <v>29</v>
      </c>
      <c r="C1455" s="1">
        <v>44252</v>
      </c>
      <c r="D1455" s="2"/>
      <c r="E1455" s="1"/>
      <c r="G1455">
        <v>49</v>
      </c>
      <c r="H1455" t="s">
        <v>11</v>
      </c>
      <c r="I1455" s="19">
        <v>7</v>
      </c>
      <c r="J1455">
        <v>1000</v>
      </c>
      <c r="K1455" s="2">
        <f t="shared" si="21"/>
        <v>142.85714285714286</v>
      </c>
      <c r="L1455" s="2"/>
      <c r="M1455" s="2">
        <v>674</v>
      </c>
      <c r="N1455" s="19">
        <v>14.7</v>
      </c>
      <c r="O1455" s="19"/>
      <c r="P1455" s="19"/>
      <c r="Q1455" s="2"/>
      <c r="R1455" s="2"/>
      <c r="S1455" s="2"/>
      <c r="T1455" s="2"/>
      <c r="U1455" s="2"/>
      <c r="V1455" s="2"/>
      <c r="W1455" s="2"/>
      <c r="X1455" s="9"/>
      <c r="Y1455" s="9"/>
      <c r="Z1455" s="9"/>
      <c r="AA1455" s="9"/>
      <c r="AC1455" s="2"/>
      <c r="AE1455" s="9"/>
      <c r="AF1455" s="2"/>
      <c r="AG1455" s="32"/>
      <c r="AH1455" s="32"/>
      <c r="AI1455" s="32"/>
      <c r="AJ1455" s="32"/>
      <c r="AK1455" s="32"/>
      <c r="AL1455" s="32"/>
      <c r="AM1455" s="15"/>
      <c r="AN1455" s="9"/>
      <c r="AO1455" s="9"/>
      <c r="AP1455" s="9"/>
      <c r="AQ1455" s="2"/>
      <c r="AR1455" s="2"/>
      <c r="AS1455" s="2"/>
      <c r="AT1455" s="2"/>
      <c r="AU1455" s="2"/>
      <c r="AV1455" s="2"/>
      <c r="AW1455" s="2"/>
      <c r="AX1455" s="9"/>
      <c r="AY1455" s="2"/>
      <c r="AZ1455" s="2"/>
      <c r="BA1455" s="2"/>
      <c r="BB1455" s="9"/>
      <c r="BC1455" s="19"/>
      <c r="BD1455" s="2"/>
      <c r="BE1455" s="2"/>
      <c r="BF1455" s="19"/>
      <c r="BG1455" s="19"/>
      <c r="BH1455" s="19"/>
      <c r="BI1455" s="19"/>
      <c r="BJ1455" s="19"/>
      <c r="BK1455" s="19"/>
      <c r="BL1455" s="19"/>
      <c r="BM1455" s="2"/>
      <c r="BN1455" s="2"/>
      <c r="BO1455" s="2"/>
      <c r="BP1455" s="2"/>
      <c r="BQ1455" s="2"/>
      <c r="BR1455" s="28"/>
      <c r="BS1455" s="2"/>
      <c r="BT1455" s="2"/>
      <c r="BU1455" s="28"/>
      <c r="BV1455" s="2"/>
      <c r="BW1455" s="9"/>
      <c r="BX1455" s="2"/>
      <c r="BY1455" s="2"/>
      <c r="BZ1455" s="9"/>
      <c r="CA1455" s="2"/>
      <c r="CB1455" s="2"/>
      <c r="CC1455" s="2"/>
      <c r="CE1455" s="9"/>
      <c r="CH1455" s="9"/>
      <c r="CK1455" s="9"/>
      <c r="CN1455" s="9"/>
      <c r="CQ1455" s="9"/>
      <c r="CT1455" s="9"/>
      <c r="CV1455" s="15"/>
      <c r="CW1455" s="9"/>
      <c r="CX1455" s="9"/>
      <c r="CY1455" s="15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</row>
    <row r="1456" spans="1:152" hidden="1" x14ac:dyDescent="0.45">
      <c r="A1456" t="s">
        <v>29</v>
      </c>
      <c r="C1456" s="1">
        <v>44257</v>
      </c>
      <c r="D1456" s="2"/>
      <c r="E1456" s="1"/>
      <c r="G1456">
        <v>54</v>
      </c>
      <c r="H1456" t="s">
        <v>11</v>
      </c>
      <c r="I1456" s="19">
        <v>7</v>
      </c>
      <c r="J1456">
        <v>1000</v>
      </c>
      <c r="K1456" s="2">
        <f t="shared" si="21"/>
        <v>142.85714285714286</v>
      </c>
      <c r="L1456" s="2"/>
      <c r="M1456" s="2">
        <v>763</v>
      </c>
      <c r="N1456" s="19">
        <v>16.2</v>
      </c>
      <c r="O1456" s="19"/>
      <c r="P1456" s="19"/>
      <c r="Q1456" s="2"/>
      <c r="R1456" s="2"/>
      <c r="S1456" s="2"/>
      <c r="T1456" s="2"/>
      <c r="U1456" s="2"/>
      <c r="V1456" s="2"/>
      <c r="W1456" s="2"/>
      <c r="X1456" s="9"/>
      <c r="Y1456" s="9"/>
      <c r="Z1456" s="9"/>
      <c r="AA1456" s="9"/>
      <c r="AC1456" s="2"/>
      <c r="AE1456" s="9"/>
      <c r="AF1456" s="2"/>
      <c r="AG1456" s="32"/>
      <c r="AH1456" s="32"/>
      <c r="AI1456" s="32"/>
      <c r="AJ1456" s="32"/>
      <c r="AK1456" s="32"/>
      <c r="AL1456" s="32"/>
      <c r="AM1456" s="15"/>
      <c r="AN1456" s="9"/>
      <c r="AO1456" s="9"/>
      <c r="AP1456" s="9"/>
      <c r="AQ1456" s="2"/>
      <c r="AR1456" s="2"/>
      <c r="AS1456" s="2"/>
      <c r="AT1456" s="2"/>
      <c r="AU1456" s="2"/>
      <c r="AV1456" s="2"/>
      <c r="AW1456" s="2"/>
      <c r="AX1456" s="9"/>
      <c r="AY1456" s="2"/>
      <c r="AZ1456" s="2"/>
      <c r="BA1456" s="2"/>
      <c r="BB1456" s="9"/>
      <c r="BC1456" s="19"/>
      <c r="BD1456" s="2"/>
      <c r="BE1456" s="2"/>
      <c r="BF1456" s="19"/>
      <c r="BG1456" s="19"/>
      <c r="BH1456" s="19"/>
      <c r="BI1456" s="19"/>
      <c r="BJ1456" s="19"/>
      <c r="BK1456" s="19"/>
      <c r="BL1456" s="19"/>
      <c r="BM1456" s="2"/>
      <c r="BN1456" s="2"/>
      <c r="BO1456" s="2"/>
      <c r="BP1456" s="2"/>
      <c r="BQ1456" s="2"/>
      <c r="BR1456" s="28"/>
      <c r="BS1456" s="2"/>
      <c r="BT1456" s="2"/>
      <c r="BU1456" s="28"/>
      <c r="BV1456" s="2"/>
      <c r="BW1456" s="9"/>
      <c r="BX1456" s="2"/>
      <c r="BY1456" s="2"/>
      <c r="BZ1456" s="9"/>
      <c r="CA1456" s="2"/>
      <c r="CB1456" s="2"/>
      <c r="CC1456" s="2"/>
      <c r="CE1456" s="9"/>
      <c r="CH1456" s="9"/>
      <c r="CK1456" s="9"/>
      <c r="CN1456" s="9"/>
      <c r="CQ1456" s="9"/>
      <c r="CT1456" s="9"/>
      <c r="CW1456" s="9"/>
      <c r="CX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  <c r="EL1456" s="9"/>
      <c r="EM1456" s="9"/>
      <c r="EN1456" s="9"/>
      <c r="EO1456" s="9"/>
      <c r="EP1456" s="9"/>
      <c r="EQ1456" s="9"/>
      <c r="ER1456" s="9"/>
      <c r="ES1456" s="9"/>
      <c r="ET1456" s="9"/>
      <c r="EU1456" s="9"/>
      <c r="EV1456" s="9"/>
    </row>
    <row r="1457" spans="1:152" hidden="1" x14ac:dyDescent="0.45">
      <c r="A1457" t="s">
        <v>29</v>
      </c>
      <c r="C1457" s="1">
        <v>44258</v>
      </c>
      <c r="D1457" s="2">
        <v>5</v>
      </c>
      <c r="E1457" t="s">
        <v>195</v>
      </c>
      <c r="F1457" t="s">
        <v>13</v>
      </c>
      <c r="G1457">
        <v>55</v>
      </c>
      <c r="H1457" t="s">
        <v>11</v>
      </c>
      <c r="I1457" s="19">
        <v>7</v>
      </c>
      <c r="J1457">
        <v>1000</v>
      </c>
      <c r="K1457" s="2">
        <f t="shared" si="21"/>
        <v>142.85714285714286</v>
      </c>
      <c r="L1457" s="2"/>
      <c r="M1457" s="2"/>
      <c r="N1457" s="9"/>
      <c r="O1457" s="9"/>
      <c r="P1457" s="9"/>
      <c r="Q1457" s="2"/>
      <c r="R1457" s="2"/>
      <c r="S1457" s="2">
        <v>55</v>
      </c>
      <c r="T1457" s="2"/>
      <c r="U1457" s="2"/>
      <c r="V1457" s="2"/>
      <c r="W1457" s="2"/>
      <c r="X1457" s="9"/>
      <c r="Y1457" s="9"/>
      <c r="Z1457" s="9"/>
      <c r="AA1457" s="9"/>
      <c r="AC1457" s="2">
        <v>102.1022347148473</v>
      </c>
      <c r="AE1457" s="9"/>
      <c r="AF1457" s="2">
        <v>83.971610439561488</v>
      </c>
      <c r="AG1457" s="9">
        <v>1.8904933718905155</v>
      </c>
      <c r="AH1457">
        <v>0.10028493086980515</v>
      </c>
      <c r="AI1457" s="9">
        <v>0.66319722079378685</v>
      </c>
      <c r="AJ1457" s="9">
        <v>3.9632922613555333E-2</v>
      </c>
      <c r="AK1457" s="9"/>
      <c r="AL1457" s="9"/>
      <c r="AM1457" s="15">
        <f>AG1457/AF1457</f>
        <v>2.2513482378085353E-2</v>
      </c>
      <c r="AN1457" s="9"/>
      <c r="AO1457" s="9"/>
      <c r="AP1457" s="9"/>
      <c r="AQ1457" s="2"/>
      <c r="AR1457" s="2"/>
      <c r="AS1457" s="2">
        <v>0</v>
      </c>
      <c r="AT1457" s="2">
        <v>8.3284928771711524</v>
      </c>
      <c r="AV1457" s="2"/>
      <c r="AW1457" s="2">
        <v>8.3284928771711524</v>
      </c>
      <c r="AX1457" s="9"/>
      <c r="AY1457" s="2"/>
      <c r="AZ1457" s="2">
        <f>AC1457+AF1457+AW1457</f>
        <v>194.40233803157994</v>
      </c>
      <c r="BA1457" s="2"/>
      <c r="BB1457" s="9">
        <f>AW1457/AZ1457</f>
        <v>4.2841526297992462E-2</v>
      </c>
      <c r="BC1457" s="19"/>
      <c r="BD1457" s="2"/>
      <c r="BE1457" s="2"/>
      <c r="BF1457" s="19"/>
      <c r="BG1457" s="19"/>
      <c r="BH1457" s="19"/>
      <c r="BI1457" s="19"/>
      <c r="BJ1457" s="9">
        <f>AC1457/AZ1457</f>
        <v>0.52521094009816471</v>
      </c>
      <c r="BK1457" s="9">
        <f>AF1457/AZ1457</f>
        <v>0.4319475336038428</v>
      </c>
      <c r="BL1457" s="9">
        <f>AW1457/AZ1457</f>
        <v>4.2841526297992462E-2</v>
      </c>
      <c r="BM1457" s="2">
        <v>103.07782624400116</v>
      </c>
      <c r="BN1457" s="28">
        <v>84.6383007112494</v>
      </c>
      <c r="BO1457" s="2">
        <v>2.4479046780457798</v>
      </c>
      <c r="BP1457" s="2"/>
      <c r="BQ1457" s="2">
        <v>3.9559584337332128</v>
      </c>
      <c r="BR1457" s="28"/>
      <c r="BS1457" s="2">
        <v>12.035662420972765</v>
      </c>
      <c r="BT1457" s="15">
        <f>AG1457/BM1457</f>
        <v>1.8340446638983491E-2</v>
      </c>
      <c r="BU1457" s="28"/>
      <c r="BV1457" s="2"/>
      <c r="BW1457" s="9"/>
      <c r="BX1457" s="2"/>
      <c r="BY1457" s="2"/>
      <c r="BZ1457" s="9"/>
      <c r="CA1457" s="2"/>
      <c r="CB1457" s="2"/>
      <c r="CC1457" s="2"/>
      <c r="CE1457" s="9"/>
      <c r="CH1457" s="9"/>
      <c r="CK1457" s="9"/>
      <c r="CN1457" s="9"/>
      <c r="CQ1457" s="9"/>
      <c r="CT1457" s="9"/>
      <c r="CW1457" s="9"/>
      <c r="CX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  <c r="EL1457" s="9"/>
      <c r="EM1457" s="9"/>
      <c r="EN1457" s="9"/>
      <c r="EO1457" s="9"/>
      <c r="EP1457" s="9"/>
      <c r="EQ1457" s="9"/>
      <c r="ER1457" s="9"/>
      <c r="ES1457" s="9"/>
      <c r="ET1457" s="9"/>
      <c r="EU1457" s="9"/>
      <c r="EV1457" s="9"/>
    </row>
    <row r="1458" spans="1:152" hidden="1" x14ac:dyDescent="0.45">
      <c r="A1458" t="s">
        <v>29</v>
      </c>
      <c r="C1458" s="1">
        <v>44264</v>
      </c>
      <c r="D1458" s="2"/>
      <c r="E1458" s="1"/>
      <c r="G1458">
        <v>61</v>
      </c>
      <c r="H1458" t="s">
        <v>11</v>
      </c>
      <c r="I1458" s="19">
        <v>7</v>
      </c>
      <c r="J1458">
        <v>1000</v>
      </c>
      <c r="K1458" s="2">
        <f t="shared" si="21"/>
        <v>142.85714285714286</v>
      </c>
      <c r="L1458" s="2"/>
      <c r="M1458" s="2">
        <v>853</v>
      </c>
      <c r="N1458" s="19">
        <v>17</v>
      </c>
      <c r="O1458" s="19"/>
      <c r="P1458" s="19"/>
      <c r="Q1458" s="2"/>
      <c r="R1458" s="2"/>
      <c r="S1458" s="2"/>
      <c r="T1458" s="2"/>
      <c r="U1458" s="2"/>
      <c r="V1458" s="2"/>
      <c r="W1458" s="2"/>
      <c r="X1458" s="9"/>
      <c r="Y1458" s="9"/>
      <c r="Z1458" s="9"/>
      <c r="AA1458" s="9"/>
      <c r="AB1458" s="9"/>
      <c r="AC1458" s="2"/>
      <c r="AD1458" s="9"/>
      <c r="AE1458" s="9"/>
      <c r="AF1458" s="2"/>
      <c r="AG1458" s="32"/>
      <c r="AH1458" s="32"/>
      <c r="AK1458" s="32"/>
      <c r="AL1458" s="32"/>
      <c r="AM1458" s="15"/>
      <c r="AN1458" s="9"/>
      <c r="AO1458" s="9"/>
      <c r="AP1458" s="9"/>
      <c r="AQ1458" s="2"/>
      <c r="AR1458" s="2"/>
      <c r="AS1458" s="2"/>
      <c r="AT1458" s="2"/>
      <c r="AV1458" s="2"/>
      <c r="AW1458" s="2"/>
      <c r="AX1458" s="9"/>
      <c r="AY1458" s="2"/>
      <c r="AZ1458" s="2"/>
      <c r="BA1458" s="2"/>
      <c r="BB1458" s="9"/>
      <c r="BC1458" s="19"/>
      <c r="BD1458" s="2"/>
      <c r="BE1458" s="2"/>
      <c r="BF1458" s="19"/>
      <c r="BG1458" s="19"/>
      <c r="BH1458" s="19"/>
      <c r="BI1458" s="19"/>
      <c r="BJ1458" s="19"/>
      <c r="BK1458" s="19"/>
      <c r="BL1458" s="19"/>
      <c r="BM1458" s="2"/>
      <c r="BN1458" s="2"/>
      <c r="BO1458" s="2"/>
      <c r="BP1458" s="2"/>
      <c r="BQ1458" s="2"/>
      <c r="BR1458" s="28"/>
      <c r="BS1458" s="2"/>
      <c r="BT1458" s="2"/>
      <c r="BU1458" s="28"/>
      <c r="BV1458" s="2"/>
      <c r="BW1458" s="9"/>
      <c r="BX1458" s="2"/>
      <c r="BY1458" s="2"/>
      <c r="BZ1458" s="9"/>
      <c r="CA1458" s="2"/>
      <c r="CB1458" s="2"/>
      <c r="CC1458" s="2"/>
      <c r="CD1458" s="15"/>
      <c r="CE1458" s="9"/>
      <c r="CF1458" s="9"/>
      <c r="CG1458" s="15"/>
      <c r="CH1458" s="9"/>
      <c r="CI1458" s="9"/>
      <c r="CJ1458" s="15"/>
      <c r="CK1458" s="9"/>
      <c r="CL1458" s="9"/>
      <c r="CM1458" s="15"/>
      <c r="CN1458" s="9"/>
      <c r="CO1458" s="9"/>
      <c r="CP1458" s="15"/>
      <c r="CQ1458" s="9"/>
      <c r="CR1458" s="9"/>
      <c r="CS1458" s="15"/>
      <c r="CT1458" s="9"/>
      <c r="CU1458" s="9"/>
      <c r="CV1458" s="15"/>
      <c r="CW1458" s="9"/>
      <c r="CX1458" s="9"/>
      <c r="CY1458" s="15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</row>
    <row r="1459" spans="1:152" hidden="1" x14ac:dyDescent="0.45">
      <c r="A1459" t="s">
        <v>29</v>
      </c>
      <c r="C1459" s="1">
        <v>44265</v>
      </c>
      <c r="D1459" s="2"/>
      <c r="E1459" s="1"/>
      <c r="G1459">
        <v>62</v>
      </c>
      <c r="H1459" t="s">
        <v>11</v>
      </c>
      <c r="I1459" s="19">
        <v>7</v>
      </c>
      <c r="J1459">
        <v>1000</v>
      </c>
      <c r="K1459" s="2">
        <f t="shared" si="21"/>
        <v>142.85714285714286</v>
      </c>
      <c r="L1459" s="2">
        <v>1350</v>
      </c>
      <c r="M1459" s="2"/>
      <c r="N1459" s="9"/>
      <c r="O1459" s="9"/>
      <c r="P1459" s="9"/>
      <c r="Q1459" s="2"/>
      <c r="R1459" s="2"/>
      <c r="S1459" s="2"/>
      <c r="T1459" s="2"/>
      <c r="U1459" s="2"/>
      <c r="V1459" s="2"/>
      <c r="W1459" s="2"/>
      <c r="X1459" s="9"/>
      <c r="Y1459" s="9"/>
      <c r="Z1459" s="9"/>
      <c r="AA1459" s="9"/>
      <c r="AB1459" s="9"/>
      <c r="AC1459" s="2"/>
      <c r="AD1459" s="9"/>
      <c r="AE1459" s="9"/>
      <c r="AF1459" s="2"/>
      <c r="AG1459" s="32"/>
      <c r="AH1459" s="32"/>
      <c r="AI1459" s="32"/>
      <c r="AJ1459" s="32"/>
      <c r="AK1459" s="32"/>
      <c r="AL1459" s="32"/>
      <c r="AM1459" s="15"/>
      <c r="AN1459" s="9"/>
      <c r="AO1459" s="9"/>
      <c r="AP1459" s="9"/>
      <c r="AQ1459" s="2"/>
      <c r="AS1459" s="2"/>
      <c r="AT1459" s="2"/>
      <c r="AV1459" s="2"/>
      <c r="AW1459" s="2"/>
      <c r="AX1459" s="9"/>
      <c r="AY1459" s="2"/>
      <c r="AZ1459" s="2"/>
      <c r="BA1459" s="2"/>
      <c r="BB1459" s="9"/>
      <c r="BC1459" s="19"/>
      <c r="BD1459" s="2"/>
      <c r="BE1459" s="2"/>
      <c r="BF1459" s="19"/>
      <c r="BG1459" s="19"/>
      <c r="BH1459" s="19"/>
      <c r="BI1459" s="19"/>
      <c r="BJ1459" s="19"/>
      <c r="BK1459" s="19"/>
      <c r="BL1459" s="19"/>
      <c r="BM1459" s="2"/>
      <c r="BN1459" s="2"/>
      <c r="BO1459" s="2"/>
      <c r="BP1459" s="2"/>
      <c r="BQ1459" s="2"/>
      <c r="BR1459" s="28"/>
      <c r="BS1459" s="2"/>
      <c r="BT1459" s="2"/>
      <c r="BU1459" s="28"/>
      <c r="BV1459" s="2"/>
      <c r="BW1459" s="9"/>
      <c r="BX1459" s="2"/>
      <c r="BY1459" s="2"/>
      <c r="BZ1459" s="9">
        <f>CD1459+CG1459+CJ1459+CM1459+CP1459+CS1459+CV1459+CY1459+DB1459+DE1459+DH1459+DK1459</f>
        <v>1.2813684186245549</v>
      </c>
      <c r="CA1459" s="2">
        <f>CF1459+CI1459+CL1459+CO1459+CR1459+CU1459+CX1459+DA1459+DD1459+DG1459+DJ1459+DM1459</f>
        <v>384.41052558736646</v>
      </c>
      <c r="CB1459" s="2"/>
      <c r="CC1459" s="2">
        <f>CF1459+CI1459+CL1459+CO1459+CR1459+CU1459</f>
        <v>384.41052558736646</v>
      </c>
      <c r="CD1459" s="15">
        <v>0.12821458477795486</v>
      </c>
      <c r="CE1459">
        <v>300</v>
      </c>
      <c r="CF1459" s="2">
        <f>CD1459*CE1459</f>
        <v>38.464375433386458</v>
      </c>
      <c r="CG1459" s="15">
        <v>0.16370677029406377</v>
      </c>
      <c r="CH1459">
        <v>300</v>
      </c>
      <c r="CI1459" s="2">
        <f>CG1459*CH1459</f>
        <v>49.112031088219133</v>
      </c>
      <c r="CJ1459" s="15">
        <v>0.21314771480250805</v>
      </c>
      <c r="CK1459">
        <v>300</v>
      </c>
      <c r="CL1459" s="2">
        <f>CJ1459*CK1459</f>
        <v>63.944314440752414</v>
      </c>
      <c r="CM1459" s="15">
        <v>0.25282473341177453</v>
      </c>
      <c r="CN1459">
        <v>300</v>
      </c>
      <c r="CO1459" s="2">
        <f>CM1459*CN1459</f>
        <v>75.847420023532365</v>
      </c>
      <c r="CP1459" s="15">
        <v>0.23645210079233911</v>
      </c>
      <c r="CQ1459">
        <v>300</v>
      </c>
      <c r="CR1459" s="2">
        <f>CP1459*CQ1459</f>
        <v>70.93563023770173</v>
      </c>
      <c r="CS1459" s="15">
        <v>0.28702251454591449</v>
      </c>
      <c r="CT1459">
        <v>300</v>
      </c>
      <c r="CU1459" s="2">
        <f>CS1459*CT1459</f>
        <v>86.106754363774343</v>
      </c>
      <c r="CV1459" s="15"/>
      <c r="CW1459" s="2"/>
      <c r="CX1459" s="9"/>
      <c r="CY1459" s="15"/>
      <c r="CZ1459" s="2"/>
      <c r="DA1459" s="9"/>
      <c r="DB1459" s="9"/>
      <c r="DC1459" s="2"/>
      <c r="DD1459" s="9"/>
      <c r="DE1459" s="9"/>
      <c r="DF1459" s="2"/>
      <c r="DG1459" s="9"/>
      <c r="DH1459" s="9"/>
      <c r="DI1459" s="2"/>
      <c r="DJ1459" s="9"/>
      <c r="DK1459" s="9"/>
      <c r="DL1459" s="2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</row>
    <row r="1460" spans="1:152" hidden="1" x14ac:dyDescent="0.45">
      <c r="A1460" t="s">
        <v>29</v>
      </c>
      <c r="C1460" s="1">
        <v>44272</v>
      </c>
      <c r="D1460" s="2"/>
      <c r="E1460" s="1"/>
      <c r="G1460">
        <v>69</v>
      </c>
      <c r="H1460" t="s">
        <v>11</v>
      </c>
      <c r="I1460" s="19">
        <v>7</v>
      </c>
      <c r="J1460">
        <v>1000</v>
      </c>
      <c r="K1460" s="2">
        <f t="shared" si="21"/>
        <v>142.85714285714286</v>
      </c>
      <c r="L1460" s="2"/>
      <c r="M1460" s="2"/>
      <c r="N1460" s="9"/>
      <c r="O1460" s="9"/>
      <c r="P1460" s="9"/>
      <c r="Q1460" s="2"/>
      <c r="R1460" s="2"/>
      <c r="S1460" s="2"/>
      <c r="T1460" s="2"/>
      <c r="U1460" s="2"/>
      <c r="V1460" s="2"/>
      <c r="W1460" s="2"/>
      <c r="X1460" s="9"/>
      <c r="Y1460" s="9"/>
      <c r="Z1460" s="9"/>
      <c r="AA1460" s="9"/>
      <c r="AB1460" s="9"/>
      <c r="AC1460" s="2">
        <v>212.29930891672529</v>
      </c>
      <c r="AD1460" s="9"/>
      <c r="AE1460" s="9"/>
      <c r="AF1460" s="2">
        <v>146.53532503601281</v>
      </c>
      <c r="AG1460" s="9">
        <v>3.3292810624093683</v>
      </c>
      <c r="AH1460">
        <v>0.44772724449372153</v>
      </c>
      <c r="AI1460" s="9"/>
      <c r="AJ1460" s="9"/>
      <c r="AK1460" s="9"/>
      <c r="AL1460" s="9"/>
      <c r="AM1460" s="15">
        <f>AG1460/AF1460</f>
        <v>2.2719989610635916E-2</v>
      </c>
      <c r="AN1460" s="9"/>
      <c r="AO1460" s="9"/>
      <c r="AP1460" s="9"/>
      <c r="AQ1460" s="2"/>
      <c r="AS1460" s="2">
        <v>0</v>
      </c>
      <c r="AT1460" s="2">
        <v>56.517263059410539</v>
      </c>
      <c r="AU1460" s="2"/>
      <c r="AV1460" s="2"/>
      <c r="AW1460" s="2">
        <v>56.517263059410539</v>
      </c>
      <c r="AX1460" s="9"/>
      <c r="AY1460" s="2"/>
      <c r="AZ1460" s="2">
        <f>AC1460+AF1460+AW1460</f>
        <v>415.35189701214864</v>
      </c>
      <c r="BA1460" s="2"/>
      <c r="BB1460" s="9">
        <f>AW1460/AZ1460</f>
        <v>0.13607079554943616</v>
      </c>
      <c r="BC1460" s="19"/>
      <c r="BD1460" s="2"/>
      <c r="BE1460" s="2"/>
      <c r="BF1460" s="19"/>
      <c r="BG1460" s="19"/>
      <c r="BH1460" s="19"/>
      <c r="BI1460" s="19"/>
      <c r="BJ1460" s="9">
        <f>AC1460/AZ1460</f>
        <v>0.51113118886397124</v>
      </c>
      <c r="BK1460" s="9">
        <f>AF1460/AZ1460</f>
        <v>0.35279801558659257</v>
      </c>
      <c r="BL1460" s="9">
        <f>AW1460/AZ1460</f>
        <v>0.13607079554943616</v>
      </c>
      <c r="BM1460" s="2">
        <v>199.7110877534991</v>
      </c>
      <c r="BN1460" s="28">
        <v>124.51341018957487</v>
      </c>
      <c r="BO1460" s="2">
        <v>35.108200858094634</v>
      </c>
      <c r="BP1460" s="2"/>
      <c r="BQ1460" s="2">
        <v>9.6125027876444129</v>
      </c>
      <c r="BR1460" s="28"/>
      <c r="BS1460" s="2">
        <v>30.476973918185184</v>
      </c>
      <c r="BT1460" s="15">
        <f>AG1460/BM1460</f>
        <v>1.6670486851078886E-2</v>
      </c>
      <c r="BU1460" s="28"/>
      <c r="BV1460" s="2"/>
      <c r="BW1460" s="9"/>
      <c r="BX1460" s="2"/>
      <c r="BY1460" s="2"/>
      <c r="BZ1460" s="9"/>
      <c r="CA1460" s="2"/>
      <c r="CB1460" s="2"/>
      <c r="CC1460" s="2"/>
      <c r="CE1460" s="9"/>
      <c r="CH1460" s="9"/>
      <c r="CK1460" s="9"/>
      <c r="CN1460" s="9"/>
      <c r="CQ1460" s="9"/>
      <c r="CT1460" s="9"/>
      <c r="CV1460" s="15"/>
      <c r="CW1460" s="9"/>
      <c r="CX1460" s="9"/>
      <c r="CY1460" s="15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</row>
    <row r="1461" spans="1:152" hidden="1" x14ac:dyDescent="0.45">
      <c r="A1461" t="s">
        <v>29</v>
      </c>
      <c r="C1461" s="1">
        <v>44277</v>
      </c>
      <c r="D1461" s="2">
        <v>6</v>
      </c>
      <c r="E1461" s="1" t="s">
        <v>229</v>
      </c>
      <c r="F1461" t="s">
        <v>78</v>
      </c>
      <c r="G1461">
        <v>74</v>
      </c>
      <c r="H1461" t="s">
        <v>11</v>
      </c>
      <c r="I1461" s="19">
        <v>7</v>
      </c>
      <c r="J1461">
        <v>1000</v>
      </c>
      <c r="K1461" s="2">
        <f t="shared" si="21"/>
        <v>142.85714285714286</v>
      </c>
      <c r="L1461" s="2"/>
      <c r="M1461" s="2">
        <v>977</v>
      </c>
      <c r="N1461" s="19">
        <v>19.2</v>
      </c>
      <c r="O1461" s="19"/>
      <c r="P1461" s="19"/>
      <c r="Q1461" s="2"/>
      <c r="R1461" s="2"/>
      <c r="S1461" s="2"/>
      <c r="T1461" s="2">
        <v>74</v>
      </c>
      <c r="U1461" s="2"/>
      <c r="V1461" s="2"/>
      <c r="W1461" s="2"/>
      <c r="X1461" s="9"/>
      <c r="Y1461" s="9"/>
      <c r="Z1461" s="9"/>
      <c r="AA1461" s="9"/>
      <c r="AB1461" s="9"/>
      <c r="AC1461" s="2"/>
      <c r="AD1461" s="9"/>
      <c r="AE1461" s="9"/>
      <c r="AF1461" s="2"/>
      <c r="AG1461" s="32"/>
      <c r="AH1461" s="32"/>
      <c r="AI1461" s="32"/>
      <c r="AJ1461" s="32"/>
      <c r="AK1461" s="32"/>
      <c r="AL1461" s="32"/>
      <c r="AM1461" s="15"/>
      <c r="AN1461" s="9"/>
      <c r="AO1461" s="9"/>
      <c r="AP1461" s="9"/>
      <c r="AQ1461" s="2"/>
      <c r="AR1461" s="2"/>
      <c r="AS1461" s="2"/>
      <c r="AT1461" s="2"/>
      <c r="AU1461" s="2"/>
      <c r="AV1461" s="2"/>
      <c r="AW1461" s="2"/>
      <c r="AX1461" s="9"/>
      <c r="AY1461" s="2"/>
      <c r="AZ1461" s="2"/>
      <c r="BA1461" s="2"/>
      <c r="BB1461" s="9"/>
      <c r="BC1461" s="19"/>
      <c r="BD1461" s="2"/>
      <c r="BE1461" s="2"/>
      <c r="BF1461" s="19"/>
      <c r="BG1461" s="19"/>
      <c r="BH1461" s="19"/>
      <c r="BI1461" s="19"/>
      <c r="BJ1461" s="19"/>
      <c r="BK1461" s="19"/>
      <c r="BL1461" s="19"/>
      <c r="BM1461" s="2"/>
      <c r="BN1461" s="2"/>
      <c r="BO1461" s="2"/>
      <c r="BP1461" s="2"/>
      <c r="BQ1461" s="2"/>
      <c r="BR1461" s="28"/>
      <c r="BS1461" s="2"/>
      <c r="BT1461" s="2"/>
      <c r="BU1461" s="28"/>
      <c r="BV1461" s="2"/>
      <c r="BW1461" s="9"/>
      <c r="BX1461" s="2"/>
      <c r="BY1461" s="2"/>
      <c r="BZ1461" s="9"/>
      <c r="CA1461" s="2"/>
      <c r="CB1461" s="2"/>
      <c r="CC1461" s="2"/>
      <c r="CE1461" s="9"/>
      <c r="CH1461" s="9"/>
      <c r="CK1461" s="9"/>
      <c r="CN1461" s="9"/>
      <c r="CQ1461" s="9"/>
      <c r="CT1461" s="9"/>
      <c r="CV1461" s="15"/>
      <c r="CW1461" s="9"/>
      <c r="CX1461" s="9"/>
      <c r="CY1461" s="15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</row>
    <row r="1462" spans="1:152" hidden="1" x14ac:dyDescent="0.45">
      <c r="A1462" t="s">
        <v>29</v>
      </c>
      <c r="C1462" s="1">
        <v>44284</v>
      </c>
      <c r="D1462" s="2"/>
      <c r="E1462" s="1"/>
      <c r="G1462">
        <v>81</v>
      </c>
      <c r="H1462" t="s">
        <v>11</v>
      </c>
      <c r="I1462" s="19">
        <v>7</v>
      </c>
      <c r="J1462">
        <v>1000</v>
      </c>
      <c r="K1462" s="2">
        <f t="shared" si="21"/>
        <v>142.85714285714286</v>
      </c>
      <c r="L1462" s="2"/>
      <c r="M1462" s="2">
        <v>1020</v>
      </c>
      <c r="N1462" s="19">
        <v>20.399999999999999</v>
      </c>
      <c r="O1462" s="19"/>
      <c r="P1462" s="19"/>
      <c r="Q1462" s="2"/>
      <c r="R1462" s="2"/>
      <c r="S1462" s="2"/>
      <c r="T1462" s="2"/>
      <c r="U1462" s="2"/>
      <c r="V1462" s="2"/>
      <c r="W1462" s="2"/>
      <c r="X1462" s="9"/>
      <c r="Y1462" s="9"/>
      <c r="Z1462" s="9"/>
      <c r="AA1462" s="9"/>
      <c r="AB1462" s="9"/>
      <c r="AC1462" s="2"/>
      <c r="AD1462" s="9"/>
      <c r="AE1462" s="9"/>
      <c r="AF1462" s="2"/>
      <c r="AG1462" s="32"/>
      <c r="AH1462" s="32"/>
      <c r="AI1462" s="32"/>
      <c r="AJ1462" s="32"/>
      <c r="AK1462" s="32"/>
      <c r="AL1462" s="32"/>
      <c r="AM1462" s="15"/>
      <c r="AN1462" s="9"/>
      <c r="AO1462" s="9"/>
      <c r="AP1462" s="9"/>
      <c r="AQ1462" s="2"/>
      <c r="AR1462" s="2"/>
      <c r="AS1462" s="2"/>
      <c r="AT1462" s="2"/>
      <c r="AU1462" s="2"/>
      <c r="AV1462" s="2"/>
      <c r="AW1462" s="2"/>
      <c r="AX1462" s="9"/>
      <c r="AY1462" s="2"/>
      <c r="AZ1462" s="2"/>
      <c r="BA1462" s="2"/>
      <c r="BB1462" s="9"/>
      <c r="BC1462" s="19"/>
      <c r="BD1462" s="2"/>
      <c r="BE1462" s="2"/>
      <c r="BF1462" s="19"/>
      <c r="BG1462" s="19"/>
      <c r="BH1462" s="19"/>
      <c r="BI1462" s="19"/>
      <c r="BJ1462" s="19"/>
      <c r="BK1462" s="19"/>
      <c r="BL1462" s="19"/>
      <c r="BM1462" s="2"/>
      <c r="BN1462" s="2"/>
      <c r="BO1462" s="2"/>
      <c r="BP1462" s="2"/>
      <c r="BQ1462" s="2"/>
      <c r="BR1462" s="28"/>
      <c r="BS1462" s="2"/>
      <c r="BT1462" s="2"/>
      <c r="BU1462" s="28"/>
      <c r="BV1462" s="2"/>
      <c r="BW1462" s="9"/>
      <c r="BX1462" s="2"/>
      <c r="BY1462" s="2"/>
      <c r="BZ1462" s="9"/>
      <c r="CA1462" s="2"/>
      <c r="CB1462" s="2"/>
      <c r="CC1462" s="2"/>
      <c r="CD1462" s="15"/>
      <c r="CE1462" s="9"/>
      <c r="CF1462" s="9"/>
      <c r="CG1462" s="15"/>
      <c r="CH1462" s="9"/>
      <c r="CI1462" s="9"/>
      <c r="CJ1462" s="15"/>
      <c r="CK1462" s="9"/>
      <c r="CL1462" s="9"/>
      <c r="CM1462" s="15"/>
      <c r="CN1462" s="9"/>
      <c r="CO1462" s="9"/>
      <c r="CP1462" s="15"/>
      <c r="CQ1462" s="9"/>
      <c r="CR1462" s="9"/>
      <c r="CS1462" s="15"/>
      <c r="CT1462" s="9"/>
      <c r="CU1462" s="9"/>
      <c r="CV1462" s="15"/>
      <c r="CW1462" s="9"/>
      <c r="CX1462" s="9"/>
      <c r="CY1462" s="15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  <c r="EL1462" s="9"/>
      <c r="EM1462" s="9"/>
      <c r="EN1462" s="9"/>
      <c r="EO1462" s="9"/>
      <c r="EP1462" s="9"/>
      <c r="EQ1462" s="9"/>
      <c r="ER1462" s="9"/>
      <c r="ES1462" s="9"/>
      <c r="ET1462" s="9"/>
      <c r="EU1462" s="9"/>
      <c r="EV1462" s="9"/>
    </row>
    <row r="1463" spans="1:152" hidden="1" x14ac:dyDescent="0.45">
      <c r="A1463" t="s">
        <v>29</v>
      </c>
      <c r="C1463" s="1">
        <v>44285</v>
      </c>
      <c r="G1463">
        <v>82</v>
      </c>
      <c r="H1463" t="s">
        <v>11</v>
      </c>
      <c r="I1463" s="19">
        <v>7</v>
      </c>
      <c r="J1463">
        <v>1000</v>
      </c>
      <c r="K1463" s="2">
        <f t="shared" si="21"/>
        <v>142.85714285714286</v>
      </c>
      <c r="L1463" s="2"/>
      <c r="M1463" s="9"/>
      <c r="N1463" s="9"/>
      <c r="O1463" s="9"/>
      <c r="P1463" s="9"/>
      <c r="Q1463" s="2"/>
      <c r="R1463" s="2"/>
      <c r="S1463" s="2"/>
      <c r="T1463" s="2"/>
      <c r="U1463" s="2"/>
      <c r="V1463" s="2"/>
      <c r="W1463" s="2"/>
      <c r="X1463" s="9"/>
      <c r="Y1463" s="9"/>
      <c r="Z1463" s="9"/>
      <c r="AA1463" s="9"/>
      <c r="AB1463" s="9"/>
      <c r="AC1463" s="2">
        <v>255.40943668989934</v>
      </c>
      <c r="AD1463" s="9"/>
      <c r="AE1463" s="9"/>
      <c r="AF1463" s="2">
        <v>166.54731570916971</v>
      </c>
      <c r="AG1463" s="9">
        <v>3.2642191536515157</v>
      </c>
      <c r="AH1463">
        <v>0.23839869478630002</v>
      </c>
      <c r="AI1463" s="32">
        <v>0.82315782113501434</v>
      </c>
      <c r="AJ1463" s="32">
        <v>2.4948574059841987E-2</v>
      </c>
      <c r="AK1463" s="9"/>
      <c r="AL1463" s="9"/>
      <c r="AM1463" s="15">
        <f>AG1463/AF1463</f>
        <v>1.9599350129134475E-2</v>
      </c>
      <c r="AN1463" s="9"/>
      <c r="AO1463" s="9"/>
      <c r="AP1463" s="9"/>
      <c r="AQ1463" s="2"/>
      <c r="AR1463" s="2"/>
      <c r="AS1463" s="2">
        <v>111.83003290341898</v>
      </c>
      <c r="AT1463" s="2">
        <v>8.2079077597141321</v>
      </c>
      <c r="AU1463" s="2"/>
      <c r="AV1463" s="2"/>
      <c r="AW1463" s="2">
        <v>120.03794066313311</v>
      </c>
      <c r="AX1463" s="9"/>
      <c r="AY1463" s="2"/>
      <c r="AZ1463" s="2">
        <f>AC1463+AF1463+AW1463</f>
        <v>541.99469306220215</v>
      </c>
      <c r="BA1463" s="2"/>
      <c r="BB1463" s="9">
        <f>AW1463/AZ1463</f>
        <v>0.22147438378950499</v>
      </c>
      <c r="BC1463" s="19"/>
      <c r="BD1463" s="2"/>
      <c r="BE1463" s="2"/>
      <c r="BF1463" s="19"/>
      <c r="BG1463" s="19"/>
      <c r="BH1463" s="19"/>
      <c r="BI1463" s="19"/>
      <c r="BJ1463" s="9">
        <f>AC1463/AZ1463</f>
        <v>0.47123973713998563</v>
      </c>
      <c r="BK1463" s="9">
        <f>AF1463/AZ1463</f>
        <v>0.30728587907050942</v>
      </c>
      <c r="BL1463" s="9">
        <f>AW1463/AZ1463</f>
        <v>0.22147438378950499</v>
      </c>
      <c r="BM1463" s="2">
        <v>207.83782142632668</v>
      </c>
      <c r="BN1463" s="28">
        <v>50.203820877638577</v>
      </c>
      <c r="BO1463" s="2">
        <v>51.839043878402393</v>
      </c>
      <c r="BP1463" s="2"/>
      <c r="BQ1463" s="2">
        <v>12.938338572843133</v>
      </c>
      <c r="BR1463" s="28"/>
      <c r="BS1463" s="2">
        <v>92.856618097442563</v>
      </c>
      <c r="BT1463" s="15">
        <f>AG1463/BM1463</f>
        <v>1.5705607050969787E-2</v>
      </c>
      <c r="BU1463" s="28"/>
      <c r="BV1463" s="2"/>
      <c r="BW1463" s="9"/>
      <c r="BX1463" s="2"/>
      <c r="BY1463" s="2"/>
      <c r="BZ1463" s="9"/>
      <c r="CA1463" s="2"/>
      <c r="CB1463" s="2"/>
      <c r="CC1463" s="2"/>
      <c r="CD1463" s="15"/>
      <c r="CE1463" s="9"/>
      <c r="CF1463" s="9"/>
      <c r="CG1463" s="15"/>
      <c r="CH1463" s="9"/>
      <c r="CI1463" s="9"/>
      <c r="CJ1463" s="15"/>
      <c r="CK1463" s="9"/>
      <c r="CL1463" s="9"/>
      <c r="CM1463" s="15"/>
      <c r="CN1463" s="9"/>
      <c r="CO1463" s="9"/>
      <c r="CP1463" s="15"/>
      <c r="CQ1463" s="9"/>
      <c r="CR1463" s="9"/>
      <c r="CS1463" s="15"/>
      <c r="CT1463" s="9"/>
      <c r="CU1463" s="9"/>
      <c r="CV1463" s="15"/>
      <c r="CW1463" s="9"/>
      <c r="CX1463" s="9"/>
      <c r="CY1463" s="15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  <c r="EL1463" s="9"/>
      <c r="EM1463" s="9"/>
      <c r="EN1463" s="9"/>
      <c r="EO1463" s="9"/>
      <c r="EP1463" s="9"/>
      <c r="EQ1463" s="9"/>
      <c r="ER1463" s="9"/>
      <c r="ES1463" s="9"/>
      <c r="ET1463" s="9"/>
      <c r="EU1463" s="9"/>
      <c r="EV1463" s="9"/>
    </row>
    <row r="1464" spans="1:152" hidden="1" x14ac:dyDescent="0.45">
      <c r="A1464" t="s">
        <v>29</v>
      </c>
      <c r="C1464" s="1">
        <v>44293</v>
      </c>
      <c r="D1464" s="2"/>
      <c r="E1464" s="1"/>
      <c r="G1464">
        <v>90</v>
      </c>
      <c r="H1464" t="s">
        <v>11</v>
      </c>
      <c r="I1464" s="19">
        <v>7</v>
      </c>
      <c r="J1464">
        <v>1000</v>
      </c>
      <c r="K1464" s="2">
        <f t="shared" si="21"/>
        <v>142.85714285714286</v>
      </c>
      <c r="L1464" s="2"/>
      <c r="M1464" s="9"/>
      <c r="N1464" s="9"/>
      <c r="O1464" s="9"/>
      <c r="P1464" s="9"/>
      <c r="Q1464" s="2"/>
      <c r="R1464" s="2"/>
      <c r="S1464" s="2"/>
      <c r="T1464" s="2"/>
      <c r="U1464" s="2"/>
      <c r="V1464" s="2"/>
      <c r="W1464" s="2"/>
      <c r="X1464" s="9"/>
      <c r="Y1464" s="9"/>
      <c r="Z1464" s="9"/>
      <c r="AA1464" s="9"/>
      <c r="AB1464" s="9"/>
      <c r="AC1464" s="2"/>
      <c r="AD1464" s="9"/>
      <c r="AE1464" s="9"/>
      <c r="AF1464" s="2"/>
      <c r="AG1464" s="32"/>
      <c r="AH1464" s="32"/>
      <c r="AI1464" s="32"/>
      <c r="AJ1464" s="32"/>
      <c r="AK1464" s="32"/>
      <c r="AL1464" s="32"/>
      <c r="AM1464" s="15"/>
      <c r="AN1464" s="9"/>
      <c r="AO1464" s="9"/>
      <c r="AP1464" s="9"/>
      <c r="AQ1464" s="2"/>
      <c r="AR1464" s="2"/>
      <c r="AS1464" s="2"/>
      <c r="AT1464" s="2"/>
      <c r="AU1464" s="2"/>
      <c r="AV1464" s="2"/>
      <c r="AW1464" s="2"/>
      <c r="AX1464" s="9"/>
      <c r="AY1464" s="2"/>
      <c r="AZ1464" s="2"/>
      <c r="BA1464" s="2"/>
      <c r="BB1464" s="9"/>
      <c r="BC1464" s="19"/>
      <c r="BD1464" s="2"/>
      <c r="BE1464" s="2"/>
      <c r="BF1464" s="19"/>
      <c r="BG1464" s="19"/>
      <c r="BH1464" s="19"/>
      <c r="BI1464" s="19"/>
      <c r="BJ1464" s="19"/>
      <c r="BK1464" s="19"/>
      <c r="BL1464" s="19"/>
      <c r="BM1464" s="2"/>
      <c r="BN1464" s="2"/>
      <c r="BO1464" s="2"/>
      <c r="BP1464" s="2"/>
      <c r="BQ1464" s="2"/>
      <c r="BR1464" s="28"/>
      <c r="BS1464" s="2"/>
      <c r="BT1464" s="2"/>
      <c r="BU1464" s="28"/>
      <c r="BV1464" s="2"/>
      <c r="BW1464" s="9"/>
      <c r="BX1464" s="2"/>
      <c r="BY1464" s="2"/>
      <c r="BZ1464" s="9"/>
      <c r="CA1464" s="2"/>
      <c r="CB1464" s="2"/>
      <c r="CC1464" s="2"/>
      <c r="CD1464" s="15"/>
      <c r="CE1464" s="9"/>
      <c r="CF1464" s="9"/>
      <c r="CG1464" s="15"/>
      <c r="CH1464" s="9"/>
      <c r="CI1464" s="9"/>
      <c r="CJ1464" s="15"/>
      <c r="CK1464" s="9"/>
      <c r="CL1464" s="9"/>
      <c r="CM1464" s="15"/>
      <c r="CN1464" s="9"/>
      <c r="CO1464" s="9"/>
      <c r="CP1464" s="15"/>
      <c r="CQ1464" s="9"/>
      <c r="CR1464" s="9"/>
      <c r="CS1464" s="15"/>
      <c r="CT1464" s="9"/>
      <c r="CU1464" s="9"/>
      <c r="CV1464" s="15"/>
      <c r="CW1464" s="9"/>
      <c r="CX1464" s="9"/>
      <c r="CY1464" s="15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>
        <v>0.61999999999999988</v>
      </c>
      <c r="DP1464" s="9">
        <f>((10000*0.3*1.55)*DO1464)/1000</f>
        <v>2.8829999999999996</v>
      </c>
      <c r="DQ1464" s="9">
        <v>0.82</v>
      </c>
      <c r="DR1464" s="9">
        <f>((10000*0.3*1.66)*DQ1464)/1000</f>
        <v>4.0835999999999997</v>
      </c>
      <c r="DS1464" s="9">
        <v>3.8</v>
      </c>
      <c r="DT1464" s="9">
        <f>((10000*0.3*1.55)*DS1464)/1000</f>
        <v>17.670000000000002</v>
      </c>
      <c r="DU1464" s="9">
        <v>5.2</v>
      </c>
      <c r="DV1464" s="9">
        <f>((10000*0.3*1.61)*DU1464)/1000</f>
        <v>25.116</v>
      </c>
      <c r="DW1464" s="9">
        <v>4.5999999999999996</v>
      </c>
      <c r="DX1464" s="9">
        <f>((10000*0.3*1.55)*DW1464)/1000</f>
        <v>21.39</v>
      </c>
      <c r="DY1464" s="9">
        <v>3.2</v>
      </c>
      <c r="DZ1464" s="9">
        <f>((10000*0.3*1.55)*DY1464)/1000</f>
        <v>14.88</v>
      </c>
      <c r="EA1464" s="9">
        <v>2.0100000000000002</v>
      </c>
      <c r="EB1464" s="9">
        <f>((10000*0.3*1.62)*EA1464)/1000</f>
        <v>9.7686000000000011</v>
      </c>
      <c r="EC1464" s="9">
        <v>1.22</v>
      </c>
      <c r="ED1464" s="9"/>
      <c r="EE1464" s="9">
        <v>12.85</v>
      </c>
      <c r="EF1464" s="9">
        <v>3.2</v>
      </c>
      <c r="EG1464" s="9">
        <v>2.4</v>
      </c>
      <c r="EH1464" s="9">
        <v>1.4</v>
      </c>
      <c r="EI1464" s="9">
        <v>1.01</v>
      </c>
      <c r="EJ1464" s="9">
        <v>0.82</v>
      </c>
      <c r="EK1464" s="9">
        <v>1.6</v>
      </c>
      <c r="EL1464" s="9">
        <v>1.8</v>
      </c>
      <c r="EM1464" s="9">
        <v>0.61999999999999988</v>
      </c>
      <c r="EN1464" s="9">
        <v>1.19</v>
      </c>
      <c r="EO1464" s="9">
        <v>0.316</v>
      </c>
      <c r="EP1464" s="9">
        <v>0.22000000000000003</v>
      </c>
      <c r="EQ1464" s="9">
        <v>0.13600000000000001</v>
      </c>
      <c r="ER1464" s="9">
        <v>0.11400000000000002</v>
      </c>
      <c r="ES1464" s="9">
        <v>7.4999999999999997E-2</v>
      </c>
      <c r="ET1464" s="9">
        <v>0.11800000000000002</v>
      </c>
      <c r="EU1464" s="9">
        <v>0.14600000000000002</v>
      </c>
      <c r="EV1464" s="9">
        <v>6.5000000000000002E-2</v>
      </c>
    </row>
    <row r="1465" spans="1:152" hidden="1" x14ac:dyDescent="0.45">
      <c r="A1465" t="s">
        <v>29</v>
      </c>
      <c r="C1465" s="1">
        <v>44294</v>
      </c>
      <c r="D1465" s="2"/>
      <c r="E1465" s="1"/>
      <c r="G1465">
        <v>91</v>
      </c>
      <c r="H1465" t="s">
        <v>11</v>
      </c>
      <c r="I1465" s="19">
        <v>7</v>
      </c>
      <c r="J1465">
        <v>1000</v>
      </c>
      <c r="K1465" s="2">
        <f t="shared" si="21"/>
        <v>142.85714285714286</v>
      </c>
      <c r="L1465" s="2"/>
      <c r="M1465" s="9"/>
      <c r="N1465" s="9"/>
      <c r="O1465" s="9"/>
      <c r="P1465" s="9"/>
      <c r="Q1465" s="2"/>
      <c r="R1465" s="2"/>
      <c r="S1465" s="2"/>
      <c r="T1465" s="2"/>
      <c r="U1465" s="2"/>
      <c r="V1465" s="2"/>
      <c r="W1465" s="2"/>
      <c r="X1465" s="9"/>
      <c r="Y1465" s="9"/>
      <c r="Z1465" s="9"/>
      <c r="AA1465" s="9"/>
      <c r="AB1465" s="9"/>
      <c r="AC1465" s="2"/>
      <c r="AD1465" s="9"/>
      <c r="AE1465" s="9"/>
      <c r="AF1465" s="2"/>
      <c r="AG1465" s="32"/>
      <c r="AH1465" s="32"/>
      <c r="AI1465" s="32"/>
      <c r="AJ1465" s="32"/>
      <c r="AK1465" s="46">
        <v>66.5625</v>
      </c>
      <c r="AL1465" s="32"/>
      <c r="AM1465" s="15"/>
      <c r="AN1465" s="9"/>
      <c r="AO1465" s="9"/>
      <c r="AP1465" s="9"/>
      <c r="AQ1465" s="2"/>
      <c r="AR1465" s="2"/>
      <c r="AS1465" s="2"/>
      <c r="AT1465" s="2"/>
      <c r="AU1465" s="2"/>
      <c r="AV1465" s="2"/>
      <c r="AW1465" s="2"/>
      <c r="AX1465" s="9"/>
      <c r="AY1465" s="2"/>
      <c r="AZ1465" s="2"/>
      <c r="BA1465" s="2"/>
      <c r="BB1465" s="9"/>
      <c r="BC1465" s="19"/>
      <c r="BD1465" s="2"/>
      <c r="BE1465" s="2"/>
      <c r="BF1465" s="19"/>
      <c r="BG1465" s="19"/>
      <c r="BH1465" s="19"/>
      <c r="BI1465" s="19"/>
      <c r="BJ1465" s="19"/>
      <c r="BK1465" s="19"/>
      <c r="BL1465" s="19"/>
      <c r="BM1465" s="2"/>
      <c r="BN1465" s="2"/>
      <c r="BO1465" s="2"/>
      <c r="BP1465" s="2"/>
      <c r="BQ1465" s="28"/>
      <c r="BR1465" s="28"/>
      <c r="BS1465" s="28"/>
      <c r="BT1465" s="28"/>
      <c r="BU1465" s="28"/>
      <c r="BV1465" s="2"/>
      <c r="BW1465" s="9"/>
      <c r="BX1465" s="2"/>
      <c r="BY1465" s="2"/>
      <c r="BZ1465" s="9">
        <f>CD1465+CG1465+CJ1465+CM1465+CP1465+CS1465+CV1465+CY1465+DB1465+DE1465+DH1465+DK1465</f>
        <v>1.8294307502107192</v>
      </c>
      <c r="CA1465" s="2">
        <f>CF1465+CI1465+CL1465+CO1465+CR1465+CU1465+CX1465+DA1465+DD1465+DG1465+DJ1465+DM1465</f>
        <v>548.82922506321552</v>
      </c>
      <c r="CB1465" s="2"/>
      <c r="CC1465" s="2">
        <f>CF1465+CI1465+CL1465+CO1465+CR1465+CU1465</f>
        <v>395.03754237913364</v>
      </c>
      <c r="CD1465" s="15">
        <v>0.11636040579157657</v>
      </c>
      <c r="CE1465">
        <v>300</v>
      </c>
      <c r="CF1465" s="2">
        <f>CD1465*CE1465</f>
        <v>34.908121737472968</v>
      </c>
      <c r="CG1465" s="15">
        <v>0.20435874264406523</v>
      </c>
      <c r="CH1465">
        <v>300</v>
      </c>
      <c r="CI1465" s="2">
        <f>CG1465*CH1465</f>
        <v>61.307622793219565</v>
      </c>
      <c r="CJ1465" s="15">
        <v>0.22959598044060991</v>
      </c>
      <c r="CK1465">
        <v>300</v>
      </c>
      <c r="CL1465" s="2">
        <f>CJ1465*CK1465</f>
        <v>68.878794132182975</v>
      </c>
      <c r="CM1465" s="15">
        <v>0.256617820772367</v>
      </c>
      <c r="CN1465">
        <v>300</v>
      </c>
      <c r="CO1465" s="2">
        <f>CM1465*CN1465</f>
        <v>76.985346231710096</v>
      </c>
      <c r="CP1465" s="15">
        <v>0.25542381233226563</v>
      </c>
      <c r="CQ1465">
        <v>300</v>
      </c>
      <c r="CR1465" s="2">
        <f>CP1465*CQ1465</f>
        <v>76.627143699679692</v>
      </c>
      <c r="CS1465" s="15">
        <v>0.25443504594956134</v>
      </c>
      <c r="CT1465">
        <v>300</v>
      </c>
      <c r="CU1465" s="2">
        <f>CS1465*CT1465</f>
        <v>76.330513784868401</v>
      </c>
      <c r="CV1465" s="15">
        <v>0.25801792633710086</v>
      </c>
      <c r="CW1465">
        <v>300</v>
      </c>
      <c r="CX1465" s="2">
        <f>CV1465*CW1465</f>
        <v>77.405377901130251</v>
      </c>
      <c r="CY1465" s="15">
        <v>0.25462101594317232</v>
      </c>
      <c r="CZ1465">
        <v>300</v>
      </c>
      <c r="DA1465" s="2">
        <f>CY1465*CZ1465</f>
        <v>76.386304782951697</v>
      </c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2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  <c r="EL1465" s="9"/>
      <c r="EM1465" s="9"/>
      <c r="EN1465" s="9"/>
      <c r="EO1465" s="9"/>
      <c r="EP1465" s="9"/>
      <c r="EQ1465" s="9"/>
      <c r="ER1465" s="9"/>
      <c r="ES1465" s="9"/>
      <c r="ET1465" s="9"/>
      <c r="EU1465" s="9"/>
      <c r="EV1465" s="9"/>
    </row>
    <row r="1466" spans="1:152" hidden="1" x14ac:dyDescent="0.45">
      <c r="A1466" t="s">
        <v>29</v>
      </c>
      <c r="C1466" s="1">
        <v>44300</v>
      </c>
      <c r="D1466" s="2"/>
      <c r="E1466" s="1"/>
      <c r="G1466">
        <v>97</v>
      </c>
      <c r="H1466" t="s">
        <v>11</v>
      </c>
      <c r="I1466" s="19">
        <v>7</v>
      </c>
      <c r="J1466">
        <v>1000</v>
      </c>
      <c r="K1466" s="2">
        <f t="shared" si="21"/>
        <v>142.85714285714286</v>
      </c>
      <c r="L1466" s="2"/>
      <c r="M1466" s="9"/>
      <c r="N1466" s="9"/>
      <c r="O1466" s="9"/>
      <c r="P1466" s="9"/>
      <c r="Q1466" s="2"/>
      <c r="R1466" s="2"/>
      <c r="S1466" s="2"/>
      <c r="T1466" s="2"/>
      <c r="U1466" s="2"/>
      <c r="V1466" s="2"/>
      <c r="W1466" s="2"/>
      <c r="X1466" s="9"/>
      <c r="Y1466" s="9"/>
      <c r="Z1466" s="9"/>
      <c r="AA1466" s="9"/>
      <c r="AB1466" s="9"/>
      <c r="AC1466" s="2">
        <v>307.36834811939559</v>
      </c>
      <c r="AD1466" s="9"/>
      <c r="AE1466" s="9"/>
      <c r="AF1466" s="2">
        <v>155.04237039342917</v>
      </c>
      <c r="AG1466" s="9">
        <v>2.7312683325824478</v>
      </c>
      <c r="AH1466">
        <v>0.17439204521154333</v>
      </c>
      <c r="AI1466" s="9"/>
      <c r="AJ1466" s="9"/>
      <c r="AK1466" s="9"/>
      <c r="AL1466" s="9"/>
      <c r="AM1466" s="15">
        <f>AG1466/AF1466</f>
        <v>1.7616270479170908E-2</v>
      </c>
      <c r="AN1466" s="9"/>
      <c r="AO1466" s="9"/>
      <c r="AP1466" s="9"/>
      <c r="AQ1466" s="2"/>
      <c r="AR1466" s="2"/>
      <c r="AS1466" s="2">
        <v>211.50173600143452</v>
      </c>
      <c r="AT1466" s="2">
        <v>0</v>
      </c>
      <c r="AU1466" s="2"/>
      <c r="AV1466" s="2"/>
      <c r="AW1466" s="2">
        <v>211.50173600143452</v>
      </c>
      <c r="AX1466" s="9"/>
      <c r="AY1466" s="2"/>
      <c r="AZ1466" s="2">
        <f>AC1466+AF1466+AW1466</f>
        <v>673.91245451425925</v>
      </c>
      <c r="BA1466" s="2"/>
      <c r="BB1466" s="9">
        <f>AW1466/AZ1466</f>
        <v>0.31384155996030694</v>
      </c>
      <c r="BC1466" s="19"/>
      <c r="BD1466" s="2"/>
      <c r="BE1466" s="2"/>
      <c r="BF1466" s="19"/>
      <c r="BG1466" s="19"/>
      <c r="BH1466" s="19"/>
      <c r="BI1466" s="19"/>
      <c r="BJ1466" s="9">
        <f>AC1466/AZ1466</f>
        <v>0.456095366780155</v>
      </c>
      <c r="BK1466" s="9">
        <f>AF1466/AZ1466</f>
        <v>0.23006307325953809</v>
      </c>
      <c r="BL1466" s="9">
        <f>AW1466/AZ1466</f>
        <v>0.31384155996030694</v>
      </c>
      <c r="BM1466" s="2">
        <v>202.08113614044004</v>
      </c>
      <c r="BN1466" s="28">
        <v>8.9624277412916822</v>
      </c>
      <c r="BO1466" s="2">
        <v>64.015365796952636</v>
      </c>
      <c r="BP1466" s="2"/>
      <c r="BQ1466" s="2">
        <v>4.4855200590768689</v>
      </c>
      <c r="BR1466" s="28"/>
      <c r="BS1466" s="2">
        <v>124.61782254311886</v>
      </c>
      <c r="BT1466" s="15">
        <f>AG1466/BM1466</f>
        <v>1.3515701587724161E-2</v>
      </c>
      <c r="BU1466" s="28"/>
      <c r="BV1466" s="2"/>
      <c r="BW1466" s="9"/>
      <c r="BX1466" s="2"/>
      <c r="BY1466" s="2"/>
      <c r="BZ1466" s="9"/>
      <c r="CA1466" s="2"/>
      <c r="CB1466" s="2"/>
      <c r="CC1466" s="2"/>
      <c r="CE1466" s="9"/>
      <c r="CH1466" s="9"/>
      <c r="CK1466" s="9"/>
      <c r="CN1466" s="9"/>
      <c r="CQ1466" s="9"/>
      <c r="CT1466" s="9"/>
      <c r="CW1466" s="9"/>
      <c r="CX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38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</row>
    <row r="1467" spans="1:152" hidden="1" x14ac:dyDescent="0.45">
      <c r="A1467" t="s">
        <v>29</v>
      </c>
      <c r="C1467" s="1">
        <v>44307</v>
      </c>
      <c r="D1467" s="2">
        <v>8</v>
      </c>
      <c r="E1467" t="s">
        <v>197</v>
      </c>
      <c r="F1467" t="s">
        <v>14</v>
      </c>
      <c r="G1467">
        <v>104</v>
      </c>
      <c r="H1467" t="s">
        <v>11</v>
      </c>
      <c r="I1467" s="19">
        <v>7</v>
      </c>
      <c r="J1467">
        <v>1000</v>
      </c>
      <c r="K1467" s="2">
        <f t="shared" si="21"/>
        <v>142.85714285714286</v>
      </c>
      <c r="L1467" s="2"/>
      <c r="M1467" s="9"/>
      <c r="N1467" s="9"/>
      <c r="O1467" s="9"/>
      <c r="P1467" s="9"/>
      <c r="Q1467" s="2"/>
      <c r="R1467" s="2"/>
      <c r="S1467" s="2"/>
      <c r="T1467" s="2"/>
      <c r="U1467" s="2">
        <v>104</v>
      </c>
      <c r="V1467" s="2"/>
      <c r="W1467" s="2"/>
      <c r="X1467" s="9"/>
      <c r="Y1467" s="9"/>
      <c r="Z1467" s="9"/>
      <c r="AA1467" s="9"/>
      <c r="AB1467" s="9"/>
      <c r="AC1467" s="2"/>
      <c r="AD1467" s="9"/>
      <c r="AE1467" s="9"/>
      <c r="AF1467" s="2"/>
      <c r="AG1467" s="32"/>
      <c r="AH1467" s="32"/>
      <c r="AI1467" s="32"/>
      <c r="AJ1467" s="32"/>
      <c r="AK1467" s="32"/>
      <c r="AL1467" s="32"/>
      <c r="AM1467" s="15"/>
      <c r="AN1467" s="9"/>
      <c r="AO1467" s="9"/>
      <c r="AP1467" s="9"/>
      <c r="AQ1467" s="2"/>
      <c r="AR1467" s="2"/>
      <c r="AS1467" s="2"/>
      <c r="AT1467" s="2"/>
      <c r="AU1467" s="2"/>
      <c r="AV1467" s="2">
        <v>9.3466666666666676</v>
      </c>
      <c r="AW1467" s="2"/>
      <c r="AX1467" s="9"/>
      <c r="AY1467" s="2"/>
      <c r="AZ1467" s="2"/>
      <c r="BA1467" s="2"/>
      <c r="BB1467" s="9"/>
      <c r="BC1467" s="19">
        <v>41</v>
      </c>
      <c r="BD1467" s="2">
        <v>3.8321333333333336</v>
      </c>
      <c r="BE1467" s="2"/>
      <c r="BF1467" s="19">
        <v>0.1688164464023495</v>
      </c>
      <c r="BG1467" s="19"/>
      <c r="BH1467" s="19"/>
      <c r="BI1467" s="19"/>
      <c r="BJ1467" s="19"/>
      <c r="BK1467" s="19"/>
      <c r="BL1467" s="19"/>
      <c r="BM1467" s="2"/>
      <c r="BN1467" s="2"/>
      <c r="BO1467" s="2"/>
      <c r="BP1467" s="2">
        <v>1.8666666666666665</v>
      </c>
      <c r="BQ1467" s="28"/>
      <c r="BR1467" s="28"/>
      <c r="BS1467" s="28"/>
      <c r="BT1467" s="28"/>
      <c r="BU1467" s="28"/>
      <c r="BV1467" s="2"/>
      <c r="BW1467" s="9"/>
      <c r="BX1467" s="2"/>
      <c r="BY1467" s="2"/>
      <c r="BZ1467" s="9"/>
      <c r="CA1467" s="2"/>
      <c r="CB1467" s="2"/>
      <c r="CC1467" s="2"/>
      <c r="CD1467" s="15"/>
      <c r="CE1467" s="9"/>
      <c r="CF1467" s="9"/>
      <c r="CG1467" s="15"/>
      <c r="CH1467" s="9"/>
      <c r="CI1467" s="9"/>
      <c r="CJ1467" s="15"/>
      <c r="CK1467" s="9"/>
      <c r="CL1467" s="9"/>
      <c r="CM1467" s="15"/>
      <c r="CN1467" s="9"/>
      <c r="CO1467" s="9"/>
      <c r="CP1467" s="15"/>
      <c r="CQ1467" s="9"/>
      <c r="CR1467" s="9"/>
      <c r="CS1467" s="15"/>
      <c r="CT1467" s="9"/>
      <c r="CU1467" s="9"/>
      <c r="CV1467" s="15"/>
      <c r="CW1467" s="9"/>
      <c r="CX1467" s="9"/>
      <c r="CY1467" s="15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  <c r="EL1467" s="9"/>
      <c r="EM1467" s="9"/>
      <c r="EN1467" s="9"/>
      <c r="EO1467" s="9"/>
      <c r="EP1467" s="9"/>
      <c r="EQ1467" s="9"/>
      <c r="ER1467" s="9"/>
      <c r="ES1467" s="9"/>
      <c r="ET1467" s="9"/>
      <c r="EU1467" s="9"/>
      <c r="EV1467" s="9"/>
    </row>
    <row r="1468" spans="1:152" hidden="1" x14ac:dyDescent="0.45">
      <c r="A1468" t="s">
        <v>29</v>
      </c>
      <c r="C1468" s="1">
        <v>44314</v>
      </c>
      <c r="D1468" s="2"/>
      <c r="E1468" s="1"/>
      <c r="G1468">
        <v>111</v>
      </c>
      <c r="H1468" t="s">
        <v>11</v>
      </c>
      <c r="I1468" s="19">
        <v>7</v>
      </c>
      <c r="J1468">
        <v>1000</v>
      </c>
      <c r="K1468" s="2">
        <f t="shared" si="21"/>
        <v>142.85714285714286</v>
      </c>
      <c r="L1468" s="2"/>
      <c r="M1468" s="9"/>
      <c r="N1468" s="9"/>
      <c r="O1468" s="9"/>
      <c r="P1468" s="9"/>
      <c r="Q1468" s="2"/>
      <c r="R1468" s="2"/>
      <c r="S1468" s="2"/>
      <c r="T1468" s="2"/>
      <c r="U1468" s="2"/>
      <c r="V1468" s="2"/>
      <c r="W1468" s="2"/>
      <c r="X1468" s="9"/>
      <c r="Y1468" s="9"/>
      <c r="Z1468" s="9"/>
      <c r="AA1468" s="9"/>
      <c r="AB1468" s="9"/>
      <c r="AC1468" s="2"/>
      <c r="AD1468" s="9"/>
      <c r="AE1468" s="9"/>
      <c r="AF1468" s="2"/>
      <c r="AG1468" s="32"/>
      <c r="AH1468" s="32"/>
      <c r="AI1468" s="32"/>
      <c r="AJ1468" s="32"/>
      <c r="AK1468" s="32"/>
      <c r="AL1468" s="32"/>
      <c r="AM1468" s="15"/>
      <c r="AN1468" s="9"/>
      <c r="AO1468" s="9"/>
      <c r="AP1468" s="9"/>
      <c r="AQ1468" s="2"/>
      <c r="AR1468" s="2"/>
      <c r="AS1468" s="2"/>
      <c r="AT1468" s="2"/>
      <c r="AU1468" s="2"/>
      <c r="AV1468" s="2">
        <v>55.790666666666674</v>
      </c>
      <c r="AW1468" s="2"/>
      <c r="AX1468" s="9"/>
      <c r="AY1468" s="2"/>
      <c r="AZ1468" s="2"/>
      <c r="BA1468" s="2"/>
      <c r="BB1468" s="9"/>
      <c r="BC1468" s="19">
        <v>41</v>
      </c>
      <c r="BD1468" s="2">
        <v>22.874173333333335</v>
      </c>
      <c r="BE1468" s="2"/>
      <c r="BF1468" s="19">
        <v>1.0076728340675478</v>
      </c>
      <c r="BG1468" s="19"/>
      <c r="BH1468" s="19"/>
      <c r="BI1468" s="19"/>
      <c r="BJ1468" s="19"/>
      <c r="BK1468" s="19"/>
      <c r="BL1468" s="19"/>
      <c r="BM1468" s="2"/>
      <c r="BN1468" s="2"/>
      <c r="BO1468" s="2"/>
      <c r="BP1468" s="2">
        <v>12.266666666666667</v>
      </c>
      <c r="BQ1468" s="28"/>
      <c r="BR1468" s="28"/>
      <c r="BS1468" s="28"/>
      <c r="BT1468" s="28"/>
      <c r="BU1468" s="28"/>
      <c r="BV1468" s="2"/>
      <c r="BW1468" s="9"/>
      <c r="BX1468" s="2"/>
      <c r="BY1468" s="2"/>
      <c r="BZ1468" s="9"/>
      <c r="CA1468" s="2"/>
      <c r="CB1468" s="2"/>
      <c r="CC1468" s="2"/>
      <c r="CD1468" s="15"/>
      <c r="CE1468" s="9"/>
      <c r="CF1468" s="9"/>
      <c r="CG1468" s="15"/>
      <c r="CH1468" s="9"/>
      <c r="CI1468" s="9"/>
      <c r="CJ1468" s="15"/>
      <c r="CK1468" s="9"/>
      <c r="CL1468" s="9"/>
      <c r="CM1468" s="15"/>
      <c r="CN1468" s="9"/>
      <c r="CO1468" s="9"/>
      <c r="CP1468" s="15"/>
      <c r="CQ1468" s="9"/>
      <c r="CR1468" s="9"/>
      <c r="CS1468" s="15"/>
      <c r="CT1468" s="9"/>
      <c r="CU1468" s="9"/>
      <c r="CV1468" s="15"/>
      <c r="CW1468" s="9"/>
      <c r="CX1468" s="9"/>
      <c r="CY1468" s="15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</row>
    <row r="1469" spans="1:152" hidden="1" x14ac:dyDescent="0.45">
      <c r="A1469" t="s">
        <v>29</v>
      </c>
      <c r="C1469" s="1">
        <v>44321</v>
      </c>
      <c r="D1469" s="2"/>
      <c r="E1469" s="1"/>
      <c r="G1469">
        <v>118</v>
      </c>
      <c r="H1469" t="s">
        <v>11</v>
      </c>
      <c r="I1469" s="19">
        <v>7</v>
      </c>
      <c r="J1469">
        <v>1000</v>
      </c>
      <c r="K1469" s="2">
        <f t="shared" si="21"/>
        <v>142.85714285714286</v>
      </c>
      <c r="L1469" s="2">
        <v>1800</v>
      </c>
      <c r="M1469" s="9"/>
      <c r="N1469" s="9"/>
      <c r="O1469" s="9"/>
      <c r="P1469" s="9"/>
      <c r="Q1469" s="2"/>
      <c r="R1469" s="2"/>
      <c r="S1469" s="2"/>
      <c r="T1469" s="2"/>
      <c r="U1469" s="2"/>
      <c r="V1469" s="2"/>
      <c r="W1469" s="2"/>
      <c r="X1469" s="9"/>
      <c r="Y1469" s="9"/>
      <c r="Z1469" s="9"/>
      <c r="AA1469" s="9"/>
      <c r="AB1469" s="9"/>
      <c r="AC1469" s="2"/>
      <c r="AD1469" s="9"/>
      <c r="AE1469" s="9"/>
      <c r="AF1469" s="2"/>
      <c r="AG1469" s="32"/>
      <c r="AH1469" s="32"/>
      <c r="AI1469" s="32"/>
      <c r="AJ1469" s="32"/>
      <c r="AK1469" s="32"/>
      <c r="AL1469" s="32"/>
      <c r="AM1469" s="15"/>
      <c r="AN1469" s="9"/>
      <c r="AO1469" s="9"/>
      <c r="AP1469" s="9"/>
      <c r="AQ1469" s="2"/>
      <c r="AR1469" s="2"/>
      <c r="AS1469" s="2"/>
      <c r="AT1469" s="2"/>
      <c r="AU1469" s="2"/>
      <c r="AV1469" s="2">
        <v>100.63333333333335</v>
      </c>
      <c r="AW1469" s="2"/>
      <c r="AX1469" s="9"/>
      <c r="AY1469" s="2"/>
      <c r="AZ1469" s="2"/>
      <c r="BA1469" s="2"/>
      <c r="BB1469" s="9"/>
      <c r="BC1469" s="19">
        <v>41</v>
      </c>
      <c r="BD1469" s="2">
        <v>41.259666666666675</v>
      </c>
      <c r="BE1469" s="2"/>
      <c r="BF1469" s="19">
        <v>1.8176064610866378</v>
      </c>
      <c r="BG1469" s="19"/>
      <c r="BH1469" s="19"/>
      <c r="BI1469" s="19"/>
      <c r="BJ1469" s="19"/>
      <c r="BK1469" s="19"/>
      <c r="BL1469" s="19"/>
      <c r="BM1469" s="2"/>
      <c r="BN1469" s="2"/>
      <c r="BO1469" s="2"/>
      <c r="BP1469" s="2">
        <v>20.8</v>
      </c>
      <c r="BQ1469" s="28"/>
      <c r="BR1469" s="28"/>
      <c r="BS1469" s="28"/>
      <c r="BT1469" s="28"/>
      <c r="BU1469" s="28"/>
      <c r="BV1469" s="2"/>
      <c r="BW1469" s="9"/>
      <c r="BX1469" s="2"/>
      <c r="BY1469" s="2"/>
      <c r="BZ1469" s="9">
        <f>CD1469+CG1469+CJ1469+CM1469+CP1469+CS1469+CV1469+CY1469+DB1469+DE1469+DH1469+DK1469</f>
        <v>1.3638968159690987</v>
      </c>
      <c r="CA1469" s="2">
        <f>CF1469+CI1469+CL1469+CO1469+CR1469+CU1469+CX1469+DA1469+DD1469+DG1469+DJ1469+DM1469</f>
        <v>409.16904479072963</v>
      </c>
      <c r="CB1469" s="2"/>
      <c r="CC1469" s="2">
        <f>CF1469+CI1469+CL1469+CO1469+CR1469+CU1469</f>
        <v>282.62003486311983</v>
      </c>
      <c r="CD1469" s="15">
        <v>5.3792546387022529E-2</v>
      </c>
      <c r="CE1469">
        <v>300</v>
      </c>
      <c r="CF1469" s="2">
        <f>CD1469*CE1469</f>
        <v>16.13776391610676</v>
      </c>
      <c r="CG1469" s="15">
        <v>0.15213786879544844</v>
      </c>
      <c r="CH1469">
        <v>300</v>
      </c>
      <c r="CI1469" s="2">
        <f>CG1469*CH1469</f>
        <v>45.641360638634531</v>
      </c>
      <c r="CJ1469" s="15">
        <v>0.17310031534070569</v>
      </c>
      <c r="CK1469">
        <v>300</v>
      </c>
      <c r="CL1469" s="2">
        <f>CJ1469*CK1469</f>
        <v>51.93009460221171</v>
      </c>
      <c r="CM1469" s="15">
        <v>0.19459690162513588</v>
      </c>
      <c r="CN1469">
        <v>300</v>
      </c>
      <c r="CO1469" s="2">
        <f>CM1469*CN1469</f>
        <v>58.379070487540766</v>
      </c>
      <c r="CP1469" s="15">
        <v>0.17941578276758066</v>
      </c>
      <c r="CQ1469">
        <v>300</v>
      </c>
      <c r="CR1469" s="2">
        <f>CP1469*CQ1469</f>
        <v>53.824734830274195</v>
      </c>
      <c r="CS1469" s="15">
        <v>0.18902336796117292</v>
      </c>
      <c r="CT1469">
        <v>300</v>
      </c>
      <c r="CU1469" s="2">
        <f>CS1469*CT1469</f>
        <v>56.707010388351875</v>
      </c>
      <c r="CV1469" s="15">
        <v>0.21016921599045885</v>
      </c>
      <c r="CW1469">
        <v>300</v>
      </c>
      <c r="CX1469" s="2">
        <f>CV1469*CW1469</f>
        <v>63.050764797137653</v>
      </c>
      <c r="CY1469" s="15">
        <v>0.21166081710157383</v>
      </c>
      <c r="CZ1469">
        <v>300</v>
      </c>
      <c r="DA1469" s="2">
        <f>CY1469*CZ1469</f>
        <v>63.498245130472149</v>
      </c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2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</row>
    <row r="1470" spans="1:152" hidden="1" x14ac:dyDescent="0.45">
      <c r="A1470" t="s">
        <v>29</v>
      </c>
      <c r="C1470" s="1">
        <v>44328</v>
      </c>
      <c r="D1470" s="2"/>
      <c r="E1470" s="1"/>
      <c r="G1470">
        <v>125</v>
      </c>
      <c r="H1470" t="s">
        <v>11</v>
      </c>
      <c r="I1470" s="19">
        <v>7</v>
      </c>
      <c r="J1470">
        <v>1000</v>
      </c>
      <c r="K1470" s="2">
        <f t="shared" si="21"/>
        <v>142.85714285714286</v>
      </c>
      <c r="L1470" s="2"/>
      <c r="M1470" s="9"/>
      <c r="N1470" s="9"/>
      <c r="O1470" s="9"/>
      <c r="P1470" s="9"/>
      <c r="Q1470" s="2"/>
      <c r="R1470" s="2"/>
      <c r="S1470" s="2"/>
      <c r="T1470" s="2"/>
      <c r="U1470" s="2"/>
      <c r="V1470" s="2"/>
      <c r="W1470" s="2"/>
      <c r="X1470" s="9"/>
      <c r="Y1470" s="9"/>
      <c r="Z1470" s="9"/>
      <c r="AA1470" s="9"/>
      <c r="AB1470" s="9"/>
      <c r="AC1470" s="2"/>
      <c r="AD1470" s="9"/>
      <c r="AE1470" s="9"/>
      <c r="AF1470" s="2"/>
      <c r="AG1470" s="32"/>
      <c r="AH1470" s="32"/>
      <c r="AI1470" s="32"/>
      <c r="AJ1470" s="32"/>
      <c r="AK1470" s="32"/>
      <c r="AL1470" s="32"/>
      <c r="AM1470" s="15"/>
      <c r="AN1470" s="9"/>
      <c r="AO1470" s="9"/>
      <c r="AP1470" s="9"/>
      <c r="AQ1470" s="2"/>
      <c r="AR1470" s="2"/>
      <c r="AS1470" s="2"/>
      <c r="AT1470" s="2"/>
      <c r="AU1470" s="2"/>
      <c r="AV1470" s="2">
        <v>135.90666666666669</v>
      </c>
      <c r="AW1470" s="2"/>
      <c r="AX1470" s="9"/>
      <c r="AY1470" s="2"/>
      <c r="AZ1470" s="2"/>
      <c r="BA1470" s="2"/>
      <c r="BB1470" s="9"/>
      <c r="BC1470" s="19">
        <v>41</v>
      </c>
      <c r="BD1470" s="2">
        <v>55.72173333333334</v>
      </c>
      <c r="BE1470" s="2"/>
      <c r="BF1470" s="19">
        <v>2.454701908957416</v>
      </c>
      <c r="BG1470" s="19"/>
      <c r="BH1470" s="19"/>
      <c r="BI1470" s="19"/>
      <c r="BJ1470" s="19"/>
      <c r="BK1470" s="19"/>
      <c r="BL1470" s="19"/>
      <c r="BM1470" s="2"/>
      <c r="BN1470" s="2"/>
      <c r="BO1470" s="2"/>
      <c r="BP1470" s="2">
        <v>25.333333333333336</v>
      </c>
      <c r="BQ1470" s="28"/>
      <c r="BR1470" s="28"/>
      <c r="BS1470" s="28"/>
      <c r="BT1470" s="28"/>
      <c r="BU1470" s="28"/>
      <c r="BV1470" s="2"/>
      <c r="BW1470" s="9"/>
      <c r="BX1470" s="2"/>
      <c r="BY1470" s="2"/>
      <c r="BZ1470" s="9"/>
      <c r="CA1470" s="2"/>
      <c r="CB1470" s="2"/>
      <c r="CC1470" s="2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</row>
    <row r="1471" spans="1:152" hidden="1" x14ac:dyDescent="0.45">
      <c r="A1471" t="s">
        <v>29</v>
      </c>
      <c r="C1471" s="1">
        <v>44335</v>
      </c>
      <c r="D1471" s="2">
        <v>9</v>
      </c>
      <c r="E1471" s="1" t="s">
        <v>196</v>
      </c>
      <c r="F1471" t="s">
        <v>15</v>
      </c>
      <c r="G1471">
        <v>132</v>
      </c>
      <c r="H1471" t="s">
        <v>11</v>
      </c>
      <c r="I1471" s="19">
        <v>7</v>
      </c>
      <c r="J1471">
        <v>1000</v>
      </c>
      <c r="K1471" s="2">
        <f t="shared" si="21"/>
        <v>142.85714285714286</v>
      </c>
      <c r="L1471" s="2"/>
      <c r="M1471" s="9"/>
      <c r="N1471" s="9"/>
      <c r="O1471" s="9"/>
      <c r="P1471" s="9"/>
      <c r="Q1471" s="2"/>
      <c r="R1471" s="2"/>
      <c r="S1471" s="2"/>
      <c r="T1471" s="2"/>
      <c r="U1471" s="2"/>
      <c r="V1471" s="2">
        <v>132</v>
      </c>
      <c r="W1471" s="2"/>
      <c r="X1471" s="9"/>
      <c r="Y1471" s="9"/>
      <c r="Z1471" s="9"/>
      <c r="AA1471" s="9"/>
      <c r="AB1471" s="9"/>
      <c r="AC1471" s="2"/>
      <c r="AD1471" s="9"/>
      <c r="AE1471" s="9"/>
      <c r="AF1471" s="2"/>
      <c r="AG1471" s="32"/>
      <c r="AH1471" s="32"/>
      <c r="AI1471" s="32"/>
      <c r="AJ1471" s="32"/>
      <c r="AK1471" s="32"/>
      <c r="AL1471" s="32"/>
      <c r="AM1471" s="15"/>
      <c r="AN1471" s="9"/>
      <c r="AO1471" s="9"/>
      <c r="AP1471" s="9"/>
      <c r="AQ1471" s="2"/>
      <c r="AR1471" s="2"/>
      <c r="AS1471" s="2"/>
      <c r="AT1471" s="2"/>
      <c r="AU1471" s="2"/>
      <c r="AV1471" s="2">
        <v>162.608</v>
      </c>
      <c r="AW1471" s="2"/>
      <c r="AX1471" s="9"/>
      <c r="AY1471" s="2"/>
      <c r="AZ1471" s="2"/>
      <c r="BA1471" s="2"/>
      <c r="BB1471" s="9"/>
      <c r="BC1471" s="19">
        <v>41</v>
      </c>
      <c r="BD1471" s="2">
        <v>66.669280000000001</v>
      </c>
      <c r="BE1471" s="2"/>
      <c r="BF1471" s="19">
        <v>2.9369726872246695</v>
      </c>
      <c r="BG1471" s="19"/>
      <c r="BH1471" s="19"/>
      <c r="BI1471" s="19">
        <v>2.9369726872246695</v>
      </c>
      <c r="BJ1471" s="19"/>
      <c r="BK1471" s="19"/>
      <c r="BL1471" s="19"/>
      <c r="BM1471" s="2"/>
      <c r="BN1471" s="2"/>
      <c r="BO1471" s="2"/>
      <c r="BP1471" s="2">
        <v>32.133333333333333</v>
      </c>
      <c r="BQ1471" s="28"/>
      <c r="BR1471" s="28"/>
      <c r="BS1471" s="28"/>
      <c r="BT1471" s="28"/>
      <c r="BU1471" s="28"/>
      <c r="BV1471" s="2"/>
      <c r="BW1471" s="9"/>
      <c r="BX1471" s="2"/>
      <c r="BY1471" s="2"/>
      <c r="BZ1471" s="9"/>
      <c r="CA1471" s="2"/>
      <c r="CB1471" s="2"/>
      <c r="CC1471" s="2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  <c r="EL1471" s="9"/>
      <c r="EM1471" s="9"/>
      <c r="EN1471" s="9"/>
      <c r="EO1471" s="9"/>
      <c r="EP1471" s="9"/>
      <c r="EQ1471" s="9"/>
      <c r="ER1471" s="9"/>
      <c r="ES1471" s="9"/>
      <c r="ET1471" s="9"/>
      <c r="EU1471" s="9"/>
      <c r="EV1471" s="9"/>
    </row>
    <row r="1472" spans="1:152" hidden="1" x14ac:dyDescent="0.45">
      <c r="A1472" t="s">
        <v>29</v>
      </c>
      <c r="C1472" s="1">
        <v>44342</v>
      </c>
      <c r="D1472" s="2"/>
      <c r="E1472" s="1"/>
      <c r="G1472">
        <v>139</v>
      </c>
      <c r="H1472" t="s">
        <v>11</v>
      </c>
      <c r="I1472" s="19">
        <v>7</v>
      </c>
      <c r="J1472">
        <v>1000</v>
      </c>
      <c r="K1472" s="2">
        <f t="shared" si="21"/>
        <v>142.85714285714286</v>
      </c>
      <c r="L1472" s="2"/>
      <c r="M1472" s="9"/>
      <c r="N1472" s="9"/>
      <c r="O1472" s="9"/>
      <c r="P1472" s="9"/>
      <c r="Q1472" s="2"/>
      <c r="R1472" s="2"/>
      <c r="S1472" s="2"/>
      <c r="T1472" s="2"/>
      <c r="U1472" s="2"/>
      <c r="V1472" s="2"/>
      <c r="W1472" s="2"/>
      <c r="X1472" s="9"/>
      <c r="Y1472" s="9"/>
      <c r="Z1472" s="9"/>
      <c r="AA1472" s="9"/>
      <c r="AB1472" s="9"/>
      <c r="AC1472" s="2"/>
      <c r="AD1472" s="9"/>
      <c r="AE1472" s="9"/>
      <c r="AF1472" s="2"/>
      <c r="AG1472" s="32"/>
      <c r="AH1472" s="32"/>
      <c r="AI1472" s="32"/>
      <c r="AJ1472" s="32"/>
      <c r="AK1472" s="32"/>
      <c r="AL1472" s="32"/>
      <c r="AM1472" s="15"/>
      <c r="AN1472" s="9"/>
      <c r="AO1472" s="9"/>
      <c r="AP1472" s="9"/>
      <c r="AQ1472" s="2"/>
      <c r="AR1472" s="2"/>
      <c r="AS1472" s="2"/>
      <c r="AT1472" s="2"/>
      <c r="AU1472" s="2"/>
      <c r="AV1472" s="2">
        <v>215.96199999999999</v>
      </c>
      <c r="AW1472" s="2"/>
      <c r="AX1472" s="9"/>
      <c r="AY1472" s="2"/>
      <c r="AZ1472" s="2"/>
      <c r="BA1472" s="2"/>
      <c r="BB1472" s="9"/>
      <c r="BC1472" s="19">
        <v>41</v>
      </c>
      <c r="BD1472" s="2">
        <v>88.544419999999988</v>
      </c>
      <c r="BE1472" s="2"/>
      <c r="BF1472" s="19">
        <v>3.9006352422907486</v>
      </c>
      <c r="BG1472" s="19"/>
      <c r="BH1472" s="19"/>
      <c r="BI1472" s="19"/>
      <c r="BJ1472" s="19"/>
      <c r="BK1472" s="19"/>
      <c r="BL1472" s="19"/>
      <c r="BM1472" s="2"/>
      <c r="BN1472" s="2"/>
      <c r="BO1472" s="2"/>
      <c r="BP1472" s="2">
        <v>47.133333333333333</v>
      </c>
      <c r="BQ1472" s="28"/>
      <c r="BR1472" s="28"/>
      <c r="BS1472" s="28"/>
      <c r="BT1472" s="28"/>
      <c r="BU1472" s="28"/>
      <c r="BV1472" s="2"/>
      <c r="BW1472" s="9"/>
      <c r="BX1472" s="2"/>
      <c r="BY1472" s="2"/>
      <c r="BZ1472" s="9"/>
      <c r="CA1472" s="2"/>
      <c r="CB1472" s="2"/>
      <c r="CC1472" s="2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</row>
    <row r="1473" spans="1:152" hidden="1" x14ac:dyDescent="0.45">
      <c r="A1473" t="s">
        <v>29</v>
      </c>
      <c r="C1473" s="1">
        <v>44348</v>
      </c>
      <c r="D1473" s="2"/>
      <c r="E1473" s="1"/>
      <c r="G1473">
        <v>145</v>
      </c>
      <c r="H1473" t="s">
        <v>11</v>
      </c>
      <c r="I1473" s="19">
        <v>7</v>
      </c>
      <c r="J1473">
        <v>1000</v>
      </c>
      <c r="K1473" s="2">
        <f t="shared" si="21"/>
        <v>142.85714285714286</v>
      </c>
      <c r="L1473" s="2"/>
      <c r="M1473" s="9"/>
      <c r="N1473" s="9"/>
      <c r="O1473" s="9"/>
      <c r="P1473" s="9"/>
      <c r="Q1473" s="2"/>
      <c r="R1473" s="2"/>
      <c r="S1473" s="2"/>
      <c r="T1473" s="2"/>
      <c r="U1473" s="2"/>
      <c r="V1473" s="2"/>
      <c r="W1473" s="2">
        <v>145</v>
      </c>
      <c r="X1473" s="9"/>
      <c r="Y1473" s="9"/>
      <c r="Z1473" s="9"/>
      <c r="AA1473" s="9"/>
      <c r="AB1473" s="9"/>
      <c r="AC1473" s="2"/>
      <c r="AD1473" s="9"/>
      <c r="AE1473" s="9"/>
      <c r="AF1473" s="2"/>
      <c r="AG1473" s="32"/>
      <c r="AH1473" s="32"/>
      <c r="AI1473" s="32"/>
      <c r="AJ1473" s="32"/>
      <c r="AK1473" s="32"/>
      <c r="AL1473" s="32"/>
      <c r="AM1473" s="15"/>
      <c r="AN1473" s="9"/>
      <c r="AO1473" s="9"/>
      <c r="AP1473" s="9"/>
      <c r="AQ1473" s="2"/>
      <c r="AR1473" s="2"/>
      <c r="AS1473" s="2"/>
      <c r="AT1473" s="2"/>
      <c r="AU1473" s="2"/>
      <c r="AV1473" s="2">
        <v>234.73866666666669</v>
      </c>
      <c r="AW1473" s="2"/>
      <c r="AX1473" s="9"/>
      <c r="AY1473" s="2"/>
      <c r="AZ1473" s="2"/>
      <c r="BA1473" s="2"/>
      <c r="BB1473" s="9"/>
      <c r="BC1473" s="19">
        <v>41</v>
      </c>
      <c r="BD1473" s="2">
        <v>96.242853333333343</v>
      </c>
      <c r="BE1473" s="2"/>
      <c r="BF1473" s="19">
        <v>4.2397732745961827</v>
      </c>
      <c r="BG1473" s="19"/>
      <c r="BH1473" s="19"/>
      <c r="BI1473" s="19"/>
      <c r="BJ1473" s="19"/>
      <c r="BK1473" s="19"/>
      <c r="BL1473" s="19"/>
      <c r="BM1473" s="2"/>
      <c r="BN1473" s="2"/>
      <c r="BO1473" s="2"/>
      <c r="BP1473" s="2">
        <v>54.4</v>
      </c>
      <c r="BQ1473" s="28"/>
      <c r="BR1473" s="28"/>
      <c r="BS1473" s="28"/>
      <c r="BT1473" s="28"/>
      <c r="BU1473" s="28"/>
      <c r="BV1473" s="2"/>
      <c r="BW1473" s="9"/>
      <c r="BX1473" s="2"/>
      <c r="BY1473" s="2"/>
      <c r="BZ1473" s="9"/>
      <c r="CA1473" s="2"/>
      <c r="CB1473" s="2"/>
      <c r="CC1473" s="2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  <c r="EL1473" s="9"/>
      <c r="EM1473" s="9"/>
      <c r="EN1473" s="9"/>
      <c r="EO1473" s="9"/>
      <c r="EP1473" s="9"/>
      <c r="EQ1473" s="9"/>
      <c r="ER1473" s="9"/>
      <c r="ES1473" s="9"/>
      <c r="ET1473" s="9"/>
      <c r="EU1473" s="9"/>
      <c r="EV1473" s="9"/>
    </row>
    <row r="1474" spans="1:152" hidden="1" x14ac:dyDescent="0.45">
      <c r="A1474" t="s">
        <v>29</v>
      </c>
      <c r="C1474" s="1">
        <v>44349</v>
      </c>
      <c r="D1474" s="2">
        <v>10</v>
      </c>
      <c r="E1474" s="1" t="s">
        <v>97</v>
      </c>
      <c r="F1474" t="s">
        <v>16</v>
      </c>
      <c r="G1474">
        <v>146</v>
      </c>
      <c r="H1474" t="s">
        <v>11</v>
      </c>
      <c r="I1474" s="19">
        <v>7</v>
      </c>
      <c r="J1474">
        <v>1000</v>
      </c>
      <c r="K1474" s="2">
        <f t="shared" si="21"/>
        <v>142.85714285714286</v>
      </c>
      <c r="L1474" s="2"/>
      <c r="M1474" s="9"/>
      <c r="N1474" s="9"/>
      <c r="O1474" s="9"/>
      <c r="P1474" s="9"/>
      <c r="Q1474" s="2"/>
      <c r="R1474" s="2"/>
      <c r="S1474" s="2"/>
      <c r="T1474" s="2"/>
      <c r="U1474" s="2"/>
      <c r="V1474" s="2"/>
      <c r="W1474" s="2"/>
      <c r="X1474" s="9"/>
      <c r="Y1474" s="9"/>
      <c r="Z1474" s="9"/>
      <c r="AA1474" s="9"/>
      <c r="AB1474" s="9"/>
      <c r="AC1474" s="2"/>
      <c r="AD1474" s="9"/>
      <c r="AE1474" s="9"/>
      <c r="AF1474" s="2"/>
      <c r="AG1474" s="32"/>
      <c r="AH1474" s="32"/>
      <c r="AI1474" s="32"/>
      <c r="AJ1474" s="32"/>
      <c r="AK1474" s="32"/>
      <c r="AL1474" s="32"/>
      <c r="AM1474" s="15"/>
      <c r="AN1474" s="9"/>
      <c r="AO1474" s="9"/>
      <c r="AP1474" s="9"/>
      <c r="AQ1474" s="2"/>
      <c r="AR1474" s="2"/>
      <c r="AS1474" s="2"/>
      <c r="AT1474" s="2"/>
      <c r="AU1474" s="2"/>
      <c r="AV1474" s="2"/>
      <c r="AW1474" s="2"/>
      <c r="AX1474" s="9"/>
      <c r="AY1474" s="2"/>
      <c r="AZ1474" s="2"/>
      <c r="BA1474" s="2"/>
      <c r="BB1474" s="9"/>
      <c r="BC1474" s="19"/>
      <c r="BD1474" s="2"/>
      <c r="BE1474" s="2"/>
      <c r="BF1474" s="19"/>
      <c r="BG1474" s="19"/>
      <c r="BH1474" s="19"/>
      <c r="BI1474" s="19"/>
      <c r="BJ1474" s="19"/>
      <c r="BK1474" s="19"/>
      <c r="BL1474" s="19"/>
      <c r="BM1474" s="2"/>
      <c r="BN1474" s="2"/>
      <c r="BO1474" s="2"/>
      <c r="BP1474" s="2"/>
      <c r="BQ1474" s="28"/>
      <c r="BR1474" s="28"/>
      <c r="BS1474" s="28"/>
      <c r="BT1474" s="28"/>
      <c r="BU1474" s="28"/>
      <c r="BV1474" s="2"/>
      <c r="BW1474" s="9"/>
      <c r="BX1474" s="2"/>
      <c r="BY1474" s="2"/>
      <c r="BZ1474" s="9"/>
      <c r="CA1474" s="2"/>
      <c r="CB1474" s="2"/>
      <c r="CC1474" s="2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  <c r="EL1474" s="9"/>
      <c r="EM1474" s="9"/>
      <c r="EN1474" s="9"/>
      <c r="EO1474" s="9"/>
      <c r="EP1474" s="9"/>
      <c r="EQ1474" s="9"/>
      <c r="ER1474" s="9"/>
      <c r="ES1474" s="9"/>
      <c r="ET1474" s="9"/>
      <c r="EU1474" s="9"/>
      <c r="EV1474" s="9"/>
    </row>
    <row r="1475" spans="1:152" hidden="1" x14ac:dyDescent="0.45">
      <c r="A1475" t="s">
        <v>30</v>
      </c>
      <c r="C1475" s="1">
        <v>44203</v>
      </c>
      <c r="D1475" s="2">
        <v>1</v>
      </c>
      <c r="E1475" s="1" t="s">
        <v>198</v>
      </c>
      <c r="F1475" t="s">
        <v>10</v>
      </c>
      <c r="G1475">
        <v>0</v>
      </c>
      <c r="H1475" t="s">
        <v>11</v>
      </c>
      <c r="I1475" s="19">
        <v>4.7</v>
      </c>
      <c r="J1475">
        <v>1500</v>
      </c>
      <c r="K1475" s="2">
        <f t="shared" si="21"/>
        <v>141.84397163120565</v>
      </c>
      <c r="L1475" s="2"/>
      <c r="M1475" s="9"/>
      <c r="N1475" s="9"/>
      <c r="O1475" s="9"/>
      <c r="P1475" s="9"/>
      <c r="Q1475" s="2"/>
      <c r="R1475" s="2"/>
      <c r="S1475" s="2"/>
      <c r="T1475" s="2"/>
      <c r="U1475" s="2"/>
      <c r="V1475" s="2"/>
      <c r="W1475" s="2"/>
      <c r="X1475" s="9"/>
      <c r="Y1475" s="9"/>
      <c r="Z1475" s="9"/>
      <c r="AA1475" s="9"/>
      <c r="AB1475" s="9"/>
      <c r="AC1475" s="2"/>
      <c r="AD1475" s="9"/>
      <c r="AE1475" s="9"/>
      <c r="AF1475" s="2"/>
      <c r="AG1475" s="32"/>
      <c r="AH1475" s="32"/>
      <c r="AI1475" s="32"/>
      <c r="AJ1475" s="32"/>
      <c r="AK1475" s="32"/>
      <c r="AL1475" s="32"/>
      <c r="AM1475" s="15"/>
      <c r="AN1475" s="9"/>
      <c r="AO1475" s="9"/>
      <c r="AP1475" s="9"/>
      <c r="AQ1475" s="2"/>
      <c r="AR1475" s="2"/>
      <c r="AS1475" s="2"/>
      <c r="AT1475" s="2"/>
      <c r="AU1475" s="2"/>
      <c r="AV1475" s="2"/>
      <c r="AW1475" s="2"/>
      <c r="AX1475" s="9"/>
      <c r="AY1475" s="2"/>
      <c r="AZ1475" s="2"/>
      <c r="BA1475" s="2"/>
      <c r="BB1475" s="9"/>
      <c r="BC1475" s="19"/>
      <c r="BD1475" s="2"/>
      <c r="BE1475" s="2"/>
      <c r="BF1475" s="19"/>
      <c r="BG1475" s="19"/>
      <c r="BH1475" s="19"/>
      <c r="BI1475" s="19"/>
      <c r="BJ1475" s="19"/>
      <c r="BK1475" s="19"/>
      <c r="BL1475" s="19"/>
      <c r="BM1475" s="2"/>
      <c r="BN1475" s="2"/>
      <c r="BO1475" s="2"/>
      <c r="BP1475" s="2"/>
      <c r="BQ1475" s="28"/>
      <c r="BR1475" s="28"/>
      <c r="BS1475" s="28"/>
      <c r="BT1475" s="28"/>
      <c r="BU1475" s="28"/>
      <c r="BV1475" s="2"/>
      <c r="BW1475" s="9"/>
      <c r="BX1475" s="2"/>
      <c r="BY1475" s="2"/>
      <c r="BZ1475" s="9"/>
      <c r="CA1475" s="2"/>
      <c r="CB1475" s="2"/>
      <c r="CC1475" s="2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  <c r="EL1475" s="9"/>
      <c r="EM1475" s="9"/>
      <c r="EN1475" s="9"/>
      <c r="EO1475" s="9"/>
      <c r="EP1475" s="9"/>
      <c r="EQ1475" s="9"/>
      <c r="ER1475" s="9"/>
      <c r="ES1475" s="9"/>
      <c r="ET1475" s="9"/>
      <c r="EU1475" s="9"/>
      <c r="EV1475" s="9"/>
    </row>
    <row r="1476" spans="1:152" hidden="1" x14ac:dyDescent="0.45">
      <c r="A1476" t="s">
        <v>30</v>
      </c>
      <c r="C1476" s="1">
        <v>44217</v>
      </c>
      <c r="D1476" s="2"/>
      <c r="E1476" s="1"/>
      <c r="G1476">
        <v>14</v>
      </c>
      <c r="H1476" t="s">
        <v>11</v>
      </c>
      <c r="I1476" s="19">
        <v>4.7</v>
      </c>
      <c r="J1476">
        <v>1500</v>
      </c>
      <c r="K1476" s="2">
        <f t="shared" si="21"/>
        <v>141.84397163120565</v>
      </c>
      <c r="L1476" s="2"/>
      <c r="M1476" s="9"/>
      <c r="N1476" s="9"/>
      <c r="O1476" s="9"/>
      <c r="P1476" s="9"/>
      <c r="Q1476" s="2"/>
      <c r="R1476" s="2"/>
      <c r="S1476" s="2"/>
      <c r="T1476" s="2"/>
      <c r="U1476" s="2"/>
      <c r="V1476" s="2"/>
      <c r="W1476" s="2"/>
      <c r="X1476" s="9"/>
      <c r="Y1476" s="9"/>
      <c r="Z1476" s="9"/>
      <c r="AA1476" s="9"/>
      <c r="AB1476" s="9"/>
      <c r="AC1476" s="2"/>
      <c r="AD1476" s="9"/>
      <c r="AE1476" s="9"/>
      <c r="AF1476" s="2"/>
      <c r="AG1476" s="9"/>
      <c r="AH1476" s="9"/>
      <c r="AI1476" s="9"/>
      <c r="AJ1476" s="9"/>
      <c r="AK1476" s="9"/>
      <c r="AL1476" s="9"/>
      <c r="AM1476" s="15"/>
      <c r="AN1476" s="9"/>
      <c r="AO1476" s="9"/>
      <c r="AP1476" s="9"/>
      <c r="AQ1476" s="2"/>
      <c r="AR1476" s="2"/>
      <c r="AS1476" s="2"/>
      <c r="AT1476" s="2"/>
      <c r="AU1476" s="2"/>
      <c r="AV1476" s="2"/>
      <c r="AW1476" s="2"/>
      <c r="AX1476" s="9"/>
      <c r="AY1476" s="2"/>
      <c r="AZ1476" s="2"/>
      <c r="BA1476" s="2"/>
      <c r="BB1476" s="9"/>
      <c r="BC1476" s="19"/>
      <c r="BD1476" s="2"/>
      <c r="BE1476" s="2"/>
      <c r="BF1476" s="19"/>
      <c r="BG1476" s="19"/>
      <c r="BH1476" s="19"/>
      <c r="BI1476" s="19"/>
      <c r="BJ1476" s="19"/>
      <c r="BK1476" s="19"/>
      <c r="BL1476" s="19"/>
      <c r="BM1476" s="2"/>
      <c r="BN1476" s="2"/>
      <c r="BO1476" s="2"/>
      <c r="BP1476" s="2"/>
      <c r="BQ1476" s="2"/>
      <c r="BR1476" s="2"/>
      <c r="BS1476" s="2"/>
      <c r="BT1476" s="2"/>
      <c r="BY1476" s="2"/>
      <c r="BZ1476" s="9">
        <f>CD1476+CG1476+CJ1476+CM1476+CP1476+CS1476+CV1476+CY1476+DB1476+DE1476+DH1476+DK1476</f>
        <v>1.8623397967492517</v>
      </c>
      <c r="CA1476" s="2">
        <f>CF1476+CI1476+CL1476+CO1476+CR1476+CU1476+CX1476+DA1476+DD1476+DG1476+DJ1476+DM1476</f>
        <v>558.70193902477558</v>
      </c>
      <c r="CB1476" s="2"/>
      <c r="CC1476" s="2">
        <f>CF1476+CI1476+CL1476+CO1476+CR1476+CU1476</f>
        <v>418.43199805665273</v>
      </c>
      <c r="CD1476">
        <v>0.19518518518518518</v>
      </c>
      <c r="CE1476">
        <v>300</v>
      </c>
      <c r="CF1476">
        <v>58.555555555555557</v>
      </c>
      <c r="CG1476">
        <v>0.24004664723032068</v>
      </c>
      <c r="CH1476">
        <v>300</v>
      </c>
      <c r="CI1476">
        <v>72.013994169096208</v>
      </c>
      <c r="CJ1476">
        <v>0.24093769666456891</v>
      </c>
      <c r="CK1476">
        <v>300</v>
      </c>
      <c r="CL1476">
        <v>72.281308999370665</v>
      </c>
      <c r="CM1476">
        <v>0.25250670241286866</v>
      </c>
      <c r="CN1476">
        <v>300</v>
      </c>
      <c r="CO1476">
        <v>75.752010723860593</v>
      </c>
      <c r="CP1476">
        <v>0.24132911392405063</v>
      </c>
      <c r="CQ1476">
        <v>300</v>
      </c>
      <c r="CR1476">
        <v>72.398734177215189</v>
      </c>
      <c r="CS1476">
        <v>0.22476798143851509</v>
      </c>
      <c r="CT1476">
        <v>300</v>
      </c>
      <c r="CU1476">
        <v>67.430394431554532</v>
      </c>
      <c r="CV1476">
        <v>0.23716646989374263</v>
      </c>
      <c r="CW1476">
        <v>300</v>
      </c>
      <c r="CX1476">
        <v>71.149940968122792</v>
      </c>
      <c r="CY1476">
        <v>0.23040000000000002</v>
      </c>
      <c r="CZ1476">
        <v>300</v>
      </c>
      <c r="DA1476">
        <v>69.12</v>
      </c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2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</row>
    <row r="1477" spans="1:152" hidden="1" x14ac:dyDescent="0.45">
      <c r="A1477" t="s">
        <v>30</v>
      </c>
      <c r="C1477" s="1">
        <v>44231</v>
      </c>
      <c r="D1477" s="2"/>
      <c r="E1477" s="1"/>
      <c r="G1477">
        <v>28</v>
      </c>
      <c r="H1477" t="s">
        <v>11</v>
      </c>
      <c r="I1477" s="19">
        <v>4.7</v>
      </c>
      <c r="J1477">
        <v>1500</v>
      </c>
      <c r="K1477" s="2">
        <f t="shared" si="21"/>
        <v>141.84397163120565</v>
      </c>
      <c r="L1477" s="2"/>
      <c r="M1477" s="2">
        <v>279</v>
      </c>
      <c r="N1477" s="19">
        <v>6.9666666666666668</v>
      </c>
      <c r="O1477" s="19"/>
      <c r="P1477" s="19"/>
      <c r="Q1477" s="2"/>
      <c r="R1477" s="2"/>
      <c r="S1477" s="2"/>
      <c r="T1477" s="2"/>
      <c r="U1477" s="2"/>
      <c r="V1477" s="2"/>
      <c r="W1477" s="2"/>
      <c r="X1477" s="9"/>
      <c r="Y1477" s="9"/>
      <c r="Z1477" s="9"/>
      <c r="AA1477" s="9"/>
      <c r="AB1477" s="9"/>
      <c r="AC1477" s="2"/>
      <c r="AD1477" s="9"/>
      <c r="AE1477" s="9"/>
      <c r="AF1477" s="2"/>
      <c r="AG1477" s="9"/>
      <c r="AH1477" s="9"/>
      <c r="AI1477" s="9"/>
      <c r="AJ1477" s="9"/>
      <c r="AK1477" s="9"/>
      <c r="AL1477" s="9"/>
      <c r="AM1477" s="15"/>
      <c r="AN1477" s="9"/>
      <c r="AO1477" s="9"/>
      <c r="AP1477" s="9"/>
      <c r="AQ1477" s="2"/>
      <c r="AR1477" s="2"/>
      <c r="AS1477" s="2"/>
      <c r="AT1477" s="2"/>
      <c r="AU1477" s="2"/>
      <c r="AV1477" s="2"/>
      <c r="AW1477" s="2"/>
      <c r="AX1477" s="9"/>
      <c r="AY1477" s="2"/>
      <c r="AZ1477" s="2"/>
      <c r="BA1477" s="2"/>
      <c r="BB1477" s="9"/>
      <c r="BC1477" s="19"/>
      <c r="BD1477" s="2"/>
      <c r="BE1477" s="2"/>
      <c r="BF1477" s="19"/>
      <c r="BG1477" s="19"/>
      <c r="BH1477" s="19"/>
      <c r="BI1477" s="19"/>
      <c r="BJ1477" s="19"/>
      <c r="BK1477" s="19"/>
      <c r="BL1477" s="19"/>
      <c r="BM1477" s="2"/>
      <c r="BN1477" s="2"/>
      <c r="BO1477" s="2"/>
      <c r="BP1477" s="2"/>
      <c r="BQ1477" s="2"/>
      <c r="BR1477" s="2"/>
      <c r="BS1477" s="2"/>
      <c r="BT1477" s="2"/>
      <c r="BY1477" s="2"/>
      <c r="BZ1477" s="9"/>
      <c r="CA1477" s="2"/>
      <c r="CB1477" s="2"/>
      <c r="CC1477" s="2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  <c r="EL1477" s="9"/>
      <c r="EM1477" s="9"/>
      <c r="EN1477" s="9"/>
      <c r="EO1477" s="9"/>
      <c r="EP1477" s="9"/>
      <c r="EQ1477" s="9"/>
      <c r="ER1477" s="9"/>
      <c r="ES1477" s="9"/>
      <c r="ET1477" s="9"/>
      <c r="EU1477" s="9"/>
      <c r="EV1477" s="9"/>
    </row>
    <row r="1478" spans="1:152" hidden="1" x14ac:dyDescent="0.45">
      <c r="A1478" t="s">
        <v>30</v>
      </c>
      <c r="C1478" s="1">
        <v>44236</v>
      </c>
      <c r="D1478" s="2"/>
      <c r="E1478" s="1"/>
      <c r="G1478">
        <v>33</v>
      </c>
      <c r="H1478" t="s">
        <v>11</v>
      </c>
      <c r="I1478" s="19">
        <v>4.7</v>
      </c>
      <c r="J1478">
        <v>1500</v>
      </c>
      <c r="K1478" s="2">
        <f t="shared" si="21"/>
        <v>141.84397163120565</v>
      </c>
      <c r="L1478" s="2"/>
      <c r="M1478" s="2">
        <v>439.16666666666663</v>
      </c>
      <c r="N1478" s="19">
        <v>10.916666666666666</v>
      </c>
      <c r="O1478" s="19"/>
      <c r="P1478" s="19"/>
      <c r="Q1478" s="2"/>
      <c r="R1478" s="2"/>
      <c r="S1478" s="2"/>
      <c r="T1478" s="2"/>
      <c r="U1478" s="2"/>
      <c r="V1478" s="2"/>
      <c r="W1478" s="2"/>
      <c r="X1478" s="9"/>
      <c r="Y1478" s="9"/>
      <c r="Z1478" s="9"/>
      <c r="AA1478" s="9"/>
      <c r="AB1478" s="9"/>
      <c r="AC1478" s="2"/>
      <c r="AD1478" s="9"/>
      <c r="AE1478" s="9"/>
      <c r="AF1478" s="2"/>
      <c r="AG1478" s="9"/>
      <c r="AH1478" s="9"/>
      <c r="AI1478" s="9"/>
      <c r="AJ1478" s="9"/>
      <c r="AK1478" s="9"/>
      <c r="AL1478" s="9"/>
      <c r="AM1478" s="15"/>
      <c r="AN1478" s="9"/>
      <c r="AO1478" s="9"/>
      <c r="AP1478" s="9"/>
      <c r="AQ1478" s="2"/>
      <c r="AR1478" s="2"/>
      <c r="AS1478" s="2"/>
      <c r="AT1478" s="2"/>
      <c r="AU1478" s="2"/>
      <c r="AV1478" s="2"/>
      <c r="AW1478" s="2"/>
      <c r="AX1478" s="9"/>
      <c r="AY1478" s="2"/>
      <c r="AZ1478" s="2"/>
      <c r="BA1478" s="2"/>
      <c r="BB1478" s="9"/>
      <c r="BC1478" s="19"/>
      <c r="BD1478" s="2"/>
      <c r="BE1478" s="2"/>
      <c r="BF1478" s="19"/>
      <c r="BG1478" s="19"/>
      <c r="BH1478" s="19"/>
      <c r="BI1478" s="19"/>
      <c r="BJ1478" s="19"/>
      <c r="BK1478" s="19"/>
      <c r="BL1478" s="19"/>
      <c r="BM1478" s="2"/>
      <c r="BN1478" s="2"/>
      <c r="BO1478" s="2"/>
      <c r="BP1478" s="2"/>
      <c r="BQ1478" s="2"/>
      <c r="BR1478" s="2"/>
      <c r="BS1478" s="2"/>
      <c r="BT1478" s="2"/>
      <c r="BY1478" s="2"/>
      <c r="BZ1478" s="9"/>
      <c r="CA1478" s="2"/>
      <c r="CB1478" s="2"/>
      <c r="CC1478" s="2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</row>
    <row r="1479" spans="1:152" hidden="1" x14ac:dyDescent="0.45">
      <c r="A1479" t="s">
        <v>30</v>
      </c>
      <c r="C1479" s="1">
        <v>44237</v>
      </c>
      <c r="D1479" s="2">
        <v>4</v>
      </c>
      <c r="E1479" t="s">
        <v>199</v>
      </c>
      <c r="F1479" t="s">
        <v>12</v>
      </c>
      <c r="G1479">
        <v>34</v>
      </c>
      <c r="H1479" t="s">
        <v>11</v>
      </c>
      <c r="I1479" s="19">
        <v>4.7</v>
      </c>
      <c r="J1479">
        <v>1500</v>
      </c>
      <c r="K1479" s="2">
        <f t="shared" si="21"/>
        <v>141.84397163120565</v>
      </c>
      <c r="L1479" s="2"/>
      <c r="M1479" s="9"/>
      <c r="N1479" s="9"/>
      <c r="O1479" s="9"/>
      <c r="P1479" s="9"/>
      <c r="Q1479" s="2"/>
      <c r="R1479" s="2">
        <v>34</v>
      </c>
      <c r="S1479" s="2"/>
      <c r="T1479" s="2"/>
      <c r="U1479" s="2"/>
      <c r="V1479" s="2"/>
      <c r="W1479" s="2"/>
      <c r="X1479" s="9"/>
      <c r="Y1479" s="9"/>
      <c r="Z1479" s="9"/>
      <c r="AA1479" s="9"/>
      <c r="AB1479" s="9"/>
      <c r="AC1479" s="2">
        <v>9.4070707070707069</v>
      </c>
      <c r="AE1479" s="9"/>
      <c r="AF1479" s="2">
        <v>12.580808080808081</v>
      </c>
      <c r="AG1479" s="9">
        <v>0.32592201818181815</v>
      </c>
      <c r="AH1479">
        <v>2.392895203973253E-2</v>
      </c>
      <c r="AI1479" s="9"/>
      <c r="AJ1479" s="9"/>
      <c r="AK1479" s="9"/>
      <c r="AL1479" s="9"/>
      <c r="AM1479" s="15">
        <f>AG1479/AF1479</f>
        <v>2.5906286471296665E-2</v>
      </c>
      <c r="AN1479" s="9"/>
      <c r="AO1479" s="9"/>
      <c r="AP1479" s="9"/>
      <c r="AQ1479" s="2"/>
      <c r="AR1479" s="2"/>
      <c r="AS1479" s="2">
        <v>0</v>
      </c>
      <c r="AT1479" s="2">
        <v>0</v>
      </c>
      <c r="AU1479" s="2"/>
      <c r="AV1479" s="2"/>
      <c r="AW1479" s="2"/>
      <c r="AX1479" s="9"/>
      <c r="AY1479" s="2"/>
      <c r="AZ1479" s="2">
        <f>AC1479+AF1479+AW1479</f>
        <v>21.987878787878788</v>
      </c>
      <c r="BA1479" s="2"/>
      <c r="BB1479" s="9">
        <f>AW1479/AZ1479</f>
        <v>0</v>
      </c>
      <c r="BC1479" s="19"/>
      <c r="BD1479" s="2"/>
      <c r="BE1479" s="2"/>
      <c r="BF1479" s="19"/>
      <c r="BG1479" s="19"/>
      <c r="BH1479" s="19"/>
      <c r="BI1479" s="19"/>
      <c r="BJ1479" s="9">
        <f>AC1479/AZ1479</f>
        <v>0.42782984196986401</v>
      </c>
      <c r="BK1479" s="9">
        <f>AF1479/AZ1479</f>
        <v>0.57217015803013604</v>
      </c>
      <c r="BL1479" s="9">
        <f>AW1479/AZ1479</f>
        <v>0</v>
      </c>
      <c r="BM1479" s="2">
        <f>BN1479+BO1479+BQ1479+BS1479</f>
        <v>3.9393939393939394</v>
      </c>
      <c r="BN1479" s="2">
        <v>3.9393939393939394</v>
      </c>
      <c r="BO1479" s="2"/>
      <c r="BP1479" s="2"/>
      <c r="BQ1479" s="2"/>
      <c r="BR1479" s="28"/>
      <c r="BS1479" s="2"/>
      <c r="BT1479" s="15">
        <f>AG1479/BM1479</f>
        <v>8.2734050769230766E-2</v>
      </c>
      <c r="BY1479" s="2"/>
      <c r="BZ1479" s="9"/>
      <c r="CA1479" s="2"/>
      <c r="CB1479" s="2"/>
      <c r="CC1479" s="2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/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</row>
    <row r="1480" spans="1:152" hidden="1" x14ac:dyDescent="0.45">
      <c r="A1480" t="s">
        <v>30</v>
      </c>
      <c r="C1480" s="1">
        <v>44252</v>
      </c>
      <c r="D1480" s="2"/>
      <c r="E1480" s="1"/>
      <c r="G1480">
        <v>49</v>
      </c>
      <c r="H1480" t="s">
        <v>11</v>
      </c>
      <c r="I1480" s="19">
        <v>4.7</v>
      </c>
      <c r="J1480">
        <v>1500</v>
      </c>
      <c r="K1480" s="2">
        <f t="shared" si="21"/>
        <v>141.84397163120565</v>
      </c>
      <c r="L1480" s="2"/>
      <c r="M1480" s="2">
        <v>705</v>
      </c>
      <c r="N1480" s="19">
        <v>15.1</v>
      </c>
      <c r="O1480" s="19"/>
      <c r="P1480" s="19"/>
      <c r="Q1480" s="2"/>
      <c r="R1480" s="2"/>
      <c r="S1480" s="2"/>
      <c r="T1480" s="2"/>
      <c r="U1480" s="2"/>
      <c r="V1480" s="2"/>
      <c r="W1480" s="2"/>
      <c r="X1480" s="9"/>
      <c r="Y1480" s="9"/>
      <c r="Z1480" s="9"/>
      <c r="AA1480" s="9"/>
      <c r="AB1480" s="9"/>
      <c r="AC1480" s="2"/>
      <c r="AE1480" s="9"/>
      <c r="AF1480" s="2"/>
      <c r="AG1480" s="9"/>
      <c r="AH1480" s="9"/>
      <c r="AI1480" s="9"/>
      <c r="AJ1480" s="9"/>
      <c r="AK1480" s="9"/>
      <c r="AL1480" s="9"/>
      <c r="AM1480" s="15"/>
      <c r="AN1480" s="9"/>
      <c r="AO1480" s="9"/>
      <c r="AP1480" s="9"/>
      <c r="AQ1480" s="2"/>
      <c r="AR1480" s="2"/>
      <c r="AS1480" s="2"/>
      <c r="AT1480" s="2"/>
      <c r="AU1480" s="2"/>
      <c r="AV1480" s="2"/>
      <c r="AW1480" s="2"/>
      <c r="AX1480" s="9"/>
      <c r="AY1480" s="2"/>
      <c r="AZ1480" s="2"/>
      <c r="BA1480" s="2"/>
      <c r="BB1480" s="9"/>
      <c r="BC1480" s="19"/>
      <c r="BD1480" s="2"/>
      <c r="BE1480" s="2"/>
      <c r="BF1480" s="19"/>
      <c r="BG1480" s="19"/>
      <c r="BH1480" s="19"/>
      <c r="BI1480" s="19"/>
      <c r="BJ1480" s="19"/>
      <c r="BK1480" s="19"/>
      <c r="BL1480" s="19"/>
      <c r="BM1480" s="2"/>
      <c r="BN1480" s="2"/>
      <c r="BO1480" s="2"/>
      <c r="BP1480" s="2"/>
      <c r="BQ1480" s="2"/>
      <c r="BR1480" s="2"/>
      <c r="BS1480" s="2"/>
      <c r="BT1480" s="2"/>
      <c r="BY1480" s="2"/>
      <c r="BZ1480" s="9"/>
      <c r="CA1480" s="2"/>
      <c r="CB1480" s="2"/>
      <c r="CC1480" s="2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</row>
    <row r="1481" spans="1:152" hidden="1" x14ac:dyDescent="0.45">
      <c r="A1481" t="s">
        <v>30</v>
      </c>
      <c r="C1481" s="1">
        <v>44257</v>
      </c>
      <c r="D1481" s="2"/>
      <c r="E1481" s="1"/>
      <c r="G1481">
        <v>54</v>
      </c>
      <c r="H1481" t="s">
        <v>11</v>
      </c>
      <c r="I1481" s="19">
        <v>4.7</v>
      </c>
      <c r="J1481">
        <v>1500</v>
      </c>
      <c r="K1481" s="2">
        <f t="shared" si="21"/>
        <v>141.84397163120565</v>
      </c>
      <c r="L1481" s="2"/>
      <c r="M1481" s="2">
        <v>891.5</v>
      </c>
      <c r="N1481" s="19">
        <v>16.925000000000001</v>
      </c>
      <c r="O1481" s="19"/>
      <c r="P1481" s="19"/>
      <c r="Q1481" s="2"/>
      <c r="R1481" s="2"/>
      <c r="S1481" s="2"/>
      <c r="T1481" s="2"/>
      <c r="U1481" s="2"/>
      <c r="V1481" s="2"/>
      <c r="W1481" s="2"/>
      <c r="X1481" s="9"/>
      <c r="Y1481" s="9"/>
      <c r="Z1481" s="9"/>
      <c r="AA1481" s="9"/>
      <c r="AB1481" s="9"/>
      <c r="AC1481" s="2"/>
      <c r="AE1481" s="9"/>
      <c r="AF1481" s="2"/>
      <c r="AG1481" s="9"/>
      <c r="AH1481" s="9"/>
      <c r="AI1481" s="9"/>
      <c r="AJ1481" s="9"/>
      <c r="AK1481" s="9"/>
      <c r="AL1481" s="9"/>
      <c r="AM1481" s="15"/>
      <c r="AN1481" s="9"/>
      <c r="AO1481" s="9"/>
      <c r="AP1481" s="9"/>
      <c r="AQ1481" s="2"/>
      <c r="AR1481" s="2"/>
      <c r="AS1481" s="2"/>
      <c r="AT1481" s="2"/>
      <c r="AU1481" s="2"/>
      <c r="AV1481" s="2"/>
      <c r="AW1481" s="2"/>
      <c r="AX1481" s="9"/>
      <c r="AY1481" s="2"/>
      <c r="AZ1481" s="2"/>
      <c r="BA1481" s="2"/>
      <c r="BB1481" s="9"/>
      <c r="BC1481" s="19"/>
      <c r="BD1481" s="2"/>
      <c r="BE1481" s="2"/>
      <c r="BF1481" s="19"/>
      <c r="BG1481" s="19"/>
      <c r="BH1481" s="19"/>
      <c r="BI1481" s="19"/>
      <c r="BJ1481" s="19"/>
      <c r="BK1481" s="19"/>
      <c r="BL1481" s="19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9"/>
      <c r="BX1481" s="2"/>
      <c r="BY1481" s="2"/>
      <c r="BZ1481" s="9"/>
      <c r="CA1481" s="2"/>
      <c r="CB1481" s="2"/>
      <c r="CC1481" s="2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</row>
    <row r="1482" spans="1:152" hidden="1" x14ac:dyDescent="0.45">
      <c r="A1482" t="s">
        <v>30</v>
      </c>
      <c r="C1482" s="1">
        <v>44258</v>
      </c>
      <c r="D1482" s="2">
        <v>5</v>
      </c>
      <c r="E1482" t="s">
        <v>195</v>
      </c>
      <c r="F1482" t="s">
        <v>13</v>
      </c>
      <c r="G1482">
        <v>55</v>
      </c>
      <c r="H1482" t="s">
        <v>11</v>
      </c>
      <c r="I1482" s="19">
        <v>4.7</v>
      </c>
      <c r="J1482">
        <v>1500</v>
      </c>
      <c r="K1482" s="2">
        <f t="shared" si="21"/>
        <v>141.84397163120565</v>
      </c>
      <c r="L1482" s="2"/>
      <c r="M1482" s="9"/>
      <c r="N1482" s="9"/>
      <c r="O1482" s="9"/>
      <c r="P1482" s="9"/>
      <c r="Q1482" s="2"/>
      <c r="R1482" s="2"/>
      <c r="S1482" s="2">
        <v>55</v>
      </c>
      <c r="T1482" s="2"/>
      <c r="U1482" s="2"/>
      <c r="V1482" s="2"/>
      <c r="W1482" s="2"/>
      <c r="X1482" s="9"/>
      <c r="Y1482" s="9"/>
      <c r="Z1482" s="9"/>
      <c r="AA1482" s="9"/>
      <c r="AB1482" s="9"/>
      <c r="AC1482" s="2">
        <v>72.749030632583839</v>
      </c>
      <c r="AE1482" s="9"/>
      <c r="AF1482" s="2">
        <v>57.829501146136224</v>
      </c>
      <c r="AG1482" s="9">
        <v>1.4593855188367066</v>
      </c>
      <c r="AH1482">
        <v>0.15094151982836357</v>
      </c>
      <c r="AI1482" s="9"/>
      <c r="AJ1482" s="9"/>
      <c r="AK1482" s="9"/>
      <c r="AL1482" s="9"/>
      <c r="AM1482" s="15">
        <f>AG1482/AF1482</f>
        <v>2.5236003941116702E-2</v>
      </c>
      <c r="AN1482" s="9"/>
      <c r="AO1482" s="9"/>
      <c r="AP1482" s="9"/>
      <c r="AQ1482" s="2"/>
      <c r="AR1482" s="2"/>
      <c r="AS1482" s="2">
        <v>0</v>
      </c>
      <c r="AT1482" s="2">
        <v>2.9540069675346881</v>
      </c>
      <c r="AV1482" s="2"/>
      <c r="AW1482" s="2">
        <v>2.9540069675346881</v>
      </c>
      <c r="AX1482" s="9"/>
      <c r="AY1482" s="2"/>
      <c r="AZ1482" s="2">
        <f>AC1482+AF1482+AW1482</f>
        <v>133.53253874625474</v>
      </c>
      <c r="BA1482" s="2"/>
      <c r="BB1482" s="9">
        <f>AW1482/AZ1482</f>
        <v>2.2122001088798596E-2</v>
      </c>
      <c r="BC1482" s="19"/>
      <c r="BD1482" s="2"/>
      <c r="BE1482" s="2"/>
      <c r="BF1482" s="19"/>
      <c r="BG1482" s="19"/>
      <c r="BH1482" s="19"/>
      <c r="BI1482" s="19"/>
      <c r="BJ1482" s="9">
        <f>AC1482/AZ1482</f>
        <v>0.54480377079346343</v>
      </c>
      <c r="BK1482" s="9">
        <f>AF1482/AZ1482</f>
        <v>0.43307422811773805</v>
      </c>
      <c r="BL1482" s="9">
        <f>AW1482/AZ1482</f>
        <v>2.2122001088798596E-2</v>
      </c>
      <c r="BM1482" s="2">
        <f>BN1482+BO1482+BQ1482+BS1482</f>
        <v>60.622959533952326</v>
      </c>
      <c r="BN1482" s="2">
        <v>37.367695701242248</v>
      </c>
      <c r="BO1482" s="2">
        <v>0</v>
      </c>
      <c r="BP1482" s="2"/>
      <c r="BQ1482" s="2">
        <v>1.0403534083484725</v>
      </c>
      <c r="BR1482" s="28"/>
      <c r="BS1482" s="2">
        <v>22.214910424361602</v>
      </c>
      <c r="BT1482" s="15">
        <f>AG1482/BM1482</f>
        <v>2.4073148689142555E-2</v>
      </c>
      <c r="BU1482" s="28"/>
      <c r="BV1482" s="2"/>
      <c r="BW1482" s="9"/>
      <c r="BX1482" s="2"/>
      <c r="BY1482" s="2"/>
      <c r="BZ1482" s="9"/>
      <c r="CA1482" s="2"/>
      <c r="CB1482" s="2"/>
      <c r="CC1482" s="2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  <c r="EL1482" s="9"/>
      <c r="EM1482" s="9"/>
      <c r="EN1482" s="9"/>
      <c r="EO1482" s="9"/>
      <c r="EP1482" s="9"/>
      <c r="EQ1482" s="9"/>
      <c r="ER1482" s="9"/>
      <c r="ES1482" s="9"/>
      <c r="ET1482" s="9"/>
      <c r="EU1482" s="9"/>
      <c r="EV1482" s="9"/>
    </row>
    <row r="1483" spans="1:152" hidden="1" x14ac:dyDescent="0.45">
      <c r="A1483" t="s">
        <v>30</v>
      </c>
      <c r="C1483" s="1">
        <v>44264</v>
      </c>
      <c r="D1483" s="2"/>
      <c r="E1483" s="1"/>
      <c r="G1483">
        <v>61</v>
      </c>
      <c r="H1483" t="s">
        <v>11</v>
      </c>
      <c r="I1483" s="19">
        <v>4.7</v>
      </c>
      <c r="J1483">
        <v>1500</v>
      </c>
      <c r="K1483" s="2">
        <f t="shared" si="21"/>
        <v>141.84397163120565</v>
      </c>
      <c r="L1483" s="2"/>
      <c r="M1483" s="2">
        <v>983.5</v>
      </c>
      <c r="N1483" s="19">
        <v>18.649999999999999</v>
      </c>
      <c r="O1483" s="19"/>
      <c r="P1483" s="19"/>
      <c r="Q1483" s="2"/>
      <c r="R1483" s="2"/>
      <c r="S1483" s="2"/>
      <c r="T1483" s="2"/>
      <c r="U1483" s="2"/>
      <c r="V1483" s="2"/>
      <c r="W1483" s="2"/>
      <c r="X1483" s="9"/>
      <c r="Y1483" s="9"/>
      <c r="Z1483" s="9"/>
      <c r="AA1483" s="9"/>
      <c r="AB1483" s="9"/>
      <c r="AC1483" s="2"/>
      <c r="AE1483" s="9"/>
      <c r="AF1483" s="2"/>
      <c r="AG1483" s="9"/>
      <c r="AH1483" s="9"/>
      <c r="AI1483" s="9"/>
      <c r="AJ1483" s="9"/>
      <c r="AK1483" s="9"/>
      <c r="AL1483" s="9"/>
      <c r="AM1483" s="15"/>
      <c r="AN1483" s="9"/>
      <c r="AO1483" s="9"/>
      <c r="AP1483" s="9"/>
      <c r="AQ1483" s="2"/>
      <c r="AR1483" s="2"/>
      <c r="AS1483" s="2"/>
      <c r="AT1483" s="2"/>
      <c r="AV1483" s="2"/>
      <c r="AW1483" s="2"/>
      <c r="AX1483" s="9"/>
      <c r="AY1483" s="2"/>
      <c r="AZ1483" s="2"/>
      <c r="BA1483" s="2"/>
      <c r="BB1483" s="9"/>
      <c r="BC1483" s="19"/>
      <c r="BD1483" s="2"/>
      <c r="BE1483" s="2"/>
      <c r="BF1483" s="19"/>
      <c r="BG1483" s="19"/>
      <c r="BH1483" s="19"/>
      <c r="BI1483" s="19"/>
      <c r="BJ1483" s="19"/>
      <c r="BK1483" s="19"/>
      <c r="BL1483" s="19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9"/>
      <c r="BX1483" s="2"/>
      <c r="BY1483" s="2"/>
      <c r="BZ1483" s="9"/>
      <c r="CA1483" s="2"/>
      <c r="CB1483" s="2"/>
      <c r="CC1483" s="2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  <c r="EL1483" s="9"/>
      <c r="EM1483" s="9"/>
      <c r="EN1483" s="9"/>
      <c r="EO1483" s="9"/>
      <c r="EP1483" s="9"/>
      <c r="EQ1483" s="9"/>
      <c r="ER1483" s="9"/>
      <c r="ES1483" s="9"/>
      <c r="ET1483" s="9"/>
      <c r="EU1483" s="9"/>
      <c r="EV1483" s="9"/>
    </row>
    <row r="1484" spans="1:152" hidden="1" x14ac:dyDescent="0.45">
      <c r="A1484" t="s">
        <v>30</v>
      </c>
      <c r="C1484" s="1">
        <v>44265</v>
      </c>
      <c r="D1484" s="2"/>
      <c r="E1484" s="1"/>
      <c r="G1484">
        <v>62</v>
      </c>
      <c r="H1484" t="s">
        <v>11</v>
      </c>
      <c r="I1484" s="19">
        <v>4.7</v>
      </c>
      <c r="J1484">
        <v>1500</v>
      </c>
      <c r="K1484" s="2">
        <f t="shared" si="21"/>
        <v>141.84397163120565</v>
      </c>
      <c r="L1484" s="2">
        <v>1500</v>
      </c>
      <c r="M1484" s="9"/>
      <c r="N1484" s="9"/>
      <c r="O1484" s="9"/>
      <c r="P1484" s="9"/>
      <c r="Q1484" s="2"/>
      <c r="R1484" s="2"/>
      <c r="S1484" s="2"/>
      <c r="T1484" s="2"/>
      <c r="U1484" s="2"/>
      <c r="V1484" s="2"/>
      <c r="W1484" s="2"/>
      <c r="X1484" s="9"/>
      <c r="Y1484" s="9"/>
      <c r="Z1484" s="9"/>
      <c r="AA1484" s="9"/>
      <c r="AB1484" s="9"/>
      <c r="AC1484" s="2"/>
      <c r="AD1484" s="9"/>
      <c r="AE1484" s="9"/>
      <c r="AF1484" s="2"/>
      <c r="AG1484" s="9"/>
      <c r="AH1484" s="9"/>
      <c r="AI1484" s="9"/>
      <c r="AJ1484" s="9"/>
      <c r="AK1484" s="9"/>
      <c r="AL1484" s="9"/>
      <c r="AM1484" s="15"/>
      <c r="AN1484" s="9"/>
      <c r="AO1484" s="9"/>
      <c r="AP1484" s="9"/>
      <c r="AQ1484" s="2"/>
      <c r="AR1484" s="2"/>
      <c r="AS1484" s="2"/>
      <c r="AT1484" s="2"/>
      <c r="AV1484" s="2"/>
      <c r="AW1484" s="2"/>
      <c r="AX1484" s="9"/>
      <c r="AY1484" s="2"/>
      <c r="AZ1484" s="2"/>
      <c r="BA1484" s="2"/>
      <c r="BB1484" s="9"/>
      <c r="BC1484" s="19"/>
      <c r="BD1484" s="2"/>
      <c r="BE1484" s="2"/>
      <c r="BF1484" s="19"/>
      <c r="BG1484" s="19"/>
      <c r="BH1484" s="19"/>
      <c r="BI1484" s="19"/>
      <c r="BJ1484" s="19"/>
      <c r="BK1484" s="19"/>
      <c r="BL1484" s="19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9"/>
      <c r="BX1484" s="2"/>
      <c r="BY1484" s="2"/>
      <c r="BZ1484" s="9">
        <f>CD1484+CG1484+CJ1484+CM1484+CP1484+CS1484+CV1484+CY1484+DB1484+DE1484+DH1484+DK1484</f>
        <v>1.1440341583837015</v>
      </c>
      <c r="CA1484" s="2">
        <f>CF1484+CI1484+CL1484+CO1484+CR1484+CU1484+CX1484+DA1484+DD1484+DG1484+DJ1484+DM1484</f>
        <v>343.21024751511038</v>
      </c>
      <c r="CB1484" s="2"/>
      <c r="CC1484" s="2">
        <f>CF1484+CI1484+CL1484+CO1484+CR1484+CU1484</f>
        <v>343.21024751511038</v>
      </c>
      <c r="CD1484">
        <v>0.13350921436761565</v>
      </c>
      <c r="CE1484">
        <v>300</v>
      </c>
      <c r="CF1484">
        <v>40.052764310284701</v>
      </c>
      <c r="CG1484">
        <v>0.15788724852076283</v>
      </c>
      <c r="CH1484">
        <v>300</v>
      </c>
      <c r="CI1484">
        <v>47.366174556228856</v>
      </c>
      <c r="CJ1484">
        <v>0.19976552438133677</v>
      </c>
      <c r="CK1484">
        <v>300</v>
      </c>
      <c r="CL1484">
        <v>59.929657314401027</v>
      </c>
      <c r="CM1484">
        <v>0.22405278592960473</v>
      </c>
      <c r="CN1484">
        <v>300</v>
      </c>
      <c r="CO1484">
        <v>67.215835778881427</v>
      </c>
      <c r="CP1484">
        <v>0.20730602910700324</v>
      </c>
      <c r="CQ1484">
        <v>300</v>
      </c>
      <c r="CR1484">
        <v>62.191808732100959</v>
      </c>
      <c r="CS1484">
        <v>0.22151335607737815</v>
      </c>
      <c r="CT1484">
        <v>300</v>
      </c>
      <c r="CU1484">
        <v>66.454006823213433</v>
      </c>
      <c r="CV1484" s="9"/>
      <c r="CW1484" s="2"/>
      <c r="CX1484" s="9"/>
      <c r="CY1484" s="9"/>
      <c r="CZ1484" s="2"/>
      <c r="DA1484" s="9"/>
      <c r="DB1484" s="9"/>
      <c r="DC1484" s="2"/>
      <c r="DD1484" s="9"/>
      <c r="DE1484" s="9"/>
      <c r="DF1484" s="2"/>
      <c r="DG1484" s="9"/>
      <c r="DH1484" s="9"/>
      <c r="DI1484" s="2"/>
      <c r="DJ1484" s="9"/>
      <c r="DK1484" s="9"/>
      <c r="DL1484" s="2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</row>
    <row r="1485" spans="1:152" hidden="1" x14ac:dyDescent="0.45">
      <c r="A1485" t="s">
        <v>30</v>
      </c>
      <c r="C1485" s="1">
        <v>44272</v>
      </c>
      <c r="D1485" s="2"/>
      <c r="E1485" s="1"/>
      <c r="G1485">
        <v>69</v>
      </c>
      <c r="H1485" t="s">
        <v>11</v>
      </c>
      <c r="I1485" s="19">
        <v>4.7</v>
      </c>
      <c r="J1485">
        <v>1500</v>
      </c>
      <c r="K1485" s="2">
        <f t="shared" si="21"/>
        <v>141.84397163120565</v>
      </c>
      <c r="L1485" s="2"/>
      <c r="M1485" s="9"/>
      <c r="N1485" s="9"/>
      <c r="O1485" s="9"/>
      <c r="P1485" s="9"/>
      <c r="Q1485" s="2"/>
      <c r="R1485" s="2"/>
      <c r="S1485" s="2"/>
      <c r="T1485" s="2"/>
      <c r="U1485" s="2"/>
      <c r="V1485" s="2"/>
      <c r="W1485" s="2"/>
      <c r="X1485" s="9"/>
      <c r="Y1485" s="9"/>
      <c r="Z1485" s="9"/>
      <c r="AA1485" s="9"/>
      <c r="AB1485" s="9"/>
      <c r="AC1485" s="2">
        <v>153.54236770710025</v>
      </c>
      <c r="AD1485" s="9"/>
      <c r="AE1485" s="9"/>
      <c r="AF1485" s="2">
        <v>107.61012939326017</v>
      </c>
      <c r="AG1485" s="9">
        <v>2.8370568471733115</v>
      </c>
      <c r="AH1485">
        <v>0.63630550727097313</v>
      </c>
      <c r="AI1485" s="9"/>
      <c r="AJ1485" s="9"/>
      <c r="AK1485" s="9"/>
      <c r="AL1485" s="9"/>
      <c r="AM1485" s="15">
        <f>AG1485/AF1485</f>
        <v>2.6364217413077491E-2</v>
      </c>
      <c r="AN1485" s="9"/>
      <c r="AO1485" s="9"/>
      <c r="AP1485" s="9"/>
      <c r="AQ1485" s="2"/>
      <c r="AR1485" s="2"/>
      <c r="AS1485" s="2">
        <v>0</v>
      </c>
      <c r="AT1485" s="2">
        <v>30.78339845556788</v>
      </c>
      <c r="AU1485" s="2"/>
      <c r="AV1485" s="2"/>
      <c r="AW1485" s="2">
        <v>30.78339845556788</v>
      </c>
      <c r="AX1485" s="9"/>
      <c r="AY1485" s="2"/>
      <c r="AZ1485" s="2">
        <f>AC1485+AF1485+AW1485</f>
        <v>291.93589555592825</v>
      </c>
      <c r="BA1485" s="2"/>
      <c r="BB1485" s="9">
        <f>AW1485/AZ1485</f>
        <v>0.10544574656346253</v>
      </c>
      <c r="BC1485" s="19"/>
      <c r="BD1485" s="2"/>
      <c r="BE1485" s="2"/>
      <c r="BF1485" s="19"/>
      <c r="BG1485" s="19"/>
      <c r="BH1485" s="19"/>
      <c r="BI1485" s="19"/>
      <c r="BJ1485" s="9">
        <f>AC1485/AZ1485</f>
        <v>0.52594549024097326</v>
      </c>
      <c r="BK1485" s="9">
        <f>AF1485/AZ1485</f>
        <v>0.36860876319556435</v>
      </c>
      <c r="BL1485" s="9">
        <f>AW1485/AZ1485</f>
        <v>0.10544574656346253</v>
      </c>
      <c r="BM1485" s="2">
        <f>BN1485+BO1485+BQ1485+BS1485</f>
        <v>145.68144554865097</v>
      </c>
      <c r="BN1485" s="2">
        <v>113.02670961250469</v>
      </c>
      <c r="BO1485" s="2">
        <v>18.24922201223935</v>
      </c>
      <c r="BP1485" s="2"/>
      <c r="BQ1485" s="2">
        <v>2.7982621444775799</v>
      </c>
      <c r="BR1485" s="28"/>
      <c r="BS1485" s="2">
        <v>11.607251779429371</v>
      </c>
      <c r="BT1485" s="15">
        <f>AG1485/BM1485</f>
        <v>1.947438698516939E-2</v>
      </c>
      <c r="BU1485" s="28"/>
      <c r="BV1485" s="2"/>
      <c r="BW1485" s="9"/>
      <c r="BX1485" s="2"/>
      <c r="BY1485" s="2"/>
      <c r="BZ1485" s="9"/>
      <c r="CA1485" s="2"/>
      <c r="CB1485" s="2"/>
      <c r="CC1485" s="2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  <c r="EL1485" s="9"/>
      <c r="EM1485" s="9"/>
      <c r="EN1485" s="9"/>
      <c r="EO1485" s="9"/>
      <c r="EP1485" s="9"/>
      <c r="EQ1485" s="9"/>
      <c r="ER1485" s="9"/>
      <c r="ES1485" s="9"/>
      <c r="ET1485" s="9"/>
      <c r="EU1485" s="9"/>
      <c r="EV1485" s="9"/>
    </row>
    <row r="1486" spans="1:152" hidden="1" x14ac:dyDescent="0.45">
      <c r="A1486" t="s">
        <v>30</v>
      </c>
      <c r="C1486" s="1">
        <v>44277</v>
      </c>
      <c r="D1486" s="2"/>
      <c r="E1486" s="1"/>
      <c r="G1486">
        <v>74</v>
      </c>
      <c r="H1486" t="s">
        <v>11</v>
      </c>
      <c r="I1486" s="19">
        <v>4.7</v>
      </c>
      <c r="J1486">
        <v>1500</v>
      </c>
      <c r="K1486" s="2">
        <f t="shared" si="21"/>
        <v>141.84397163120565</v>
      </c>
      <c r="L1486" s="2"/>
      <c r="M1486" s="2">
        <v>1140</v>
      </c>
      <c r="N1486" s="19">
        <v>20.92</v>
      </c>
      <c r="O1486" s="19"/>
      <c r="P1486" s="19"/>
      <c r="Q1486" s="2"/>
      <c r="R1486" s="2"/>
      <c r="S1486" s="2"/>
      <c r="T1486" s="2"/>
      <c r="U1486" s="2"/>
      <c r="V1486" s="2"/>
      <c r="W1486" s="2"/>
      <c r="X1486" s="9"/>
      <c r="Y1486" s="9"/>
      <c r="Z1486" s="9"/>
      <c r="AA1486" s="9"/>
      <c r="AB1486" s="9"/>
      <c r="AC1486" s="2"/>
      <c r="AD1486" s="9"/>
      <c r="AE1486" s="9"/>
      <c r="AF1486" s="2"/>
      <c r="AG1486" s="9"/>
      <c r="AH1486" s="9"/>
      <c r="AI1486" s="9"/>
      <c r="AJ1486" s="9"/>
      <c r="AK1486" s="9"/>
      <c r="AL1486" s="9"/>
      <c r="AM1486" s="15"/>
      <c r="AN1486" s="9"/>
      <c r="AO1486" s="9"/>
      <c r="AP1486" s="9"/>
      <c r="AQ1486" s="2"/>
      <c r="AR1486" s="2"/>
      <c r="AS1486" s="2"/>
      <c r="AT1486" s="2"/>
      <c r="AU1486" s="2"/>
      <c r="AV1486" s="2"/>
      <c r="AW1486" s="2"/>
      <c r="AX1486" s="9"/>
      <c r="AY1486" s="2"/>
      <c r="AZ1486" s="2"/>
      <c r="BA1486" s="2"/>
      <c r="BB1486" s="9"/>
      <c r="BC1486" s="19"/>
      <c r="BD1486" s="2"/>
      <c r="BE1486" s="2"/>
      <c r="BF1486" s="19"/>
      <c r="BG1486" s="19"/>
      <c r="BH1486" s="19"/>
      <c r="BI1486" s="19"/>
      <c r="BJ1486" s="19"/>
      <c r="BK1486" s="19"/>
      <c r="BL1486" s="19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9"/>
      <c r="BX1486" s="2"/>
      <c r="BY1486" s="2"/>
      <c r="BZ1486" s="9"/>
      <c r="CA1486" s="2"/>
      <c r="CB1486" s="2"/>
      <c r="CC1486" s="2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  <c r="EL1486" s="9"/>
      <c r="EM1486" s="9"/>
      <c r="EN1486" s="9"/>
      <c r="EO1486" s="9"/>
      <c r="EP1486" s="9"/>
      <c r="EQ1486" s="9"/>
      <c r="ER1486" s="9"/>
      <c r="ES1486" s="9"/>
      <c r="ET1486" s="9"/>
      <c r="EU1486" s="9"/>
      <c r="EV1486" s="9"/>
    </row>
    <row r="1487" spans="1:152" hidden="1" x14ac:dyDescent="0.45">
      <c r="A1487" t="s">
        <v>30</v>
      </c>
      <c r="C1487" s="1">
        <v>44284</v>
      </c>
      <c r="D1487" s="2">
        <v>6</v>
      </c>
      <c r="E1487" s="1" t="s">
        <v>229</v>
      </c>
      <c r="F1487" t="s">
        <v>78</v>
      </c>
      <c r="G1487">
        <v>81</v>
      </c>
      <c r="H1487" t="s">
        <v>11</v>
      </c>
      <c r="I1487" s="19">
        <v>4.7</v>
      </c>
      <c r="J1487">
        <v>1500</v>
      </c>
      <c r="K1487" s="2">
        <f t="shared" si="21"/>
        <v>141.84397163120565</v>
      </c>
      <c r="L1487" s="2"/>
      <c r="M1487" s="2">
        <v>1182.8</v>
      </c>
      <c r="N1487" s="19">
        <v>22.44</v>
      </c>
      <c r="O1487" s="19"/>
      <c r="P1487" s="19"/>
      <c r="Q1487" s="2"/>
      <c r="R1487" s="2"/>
      <c r="S1487" s="2"/>
      <c r="T1487" s="2">
        <v>81</v>
      </c>
      <c r="U1487" s="2"/>
      <c r="V1487" s="2"/>
      <c r="W1487" s="2"/>
      <c r="X1487" s="9"/>
      <c r="Y1487" s="9"/>
      <c r="Z1487" s="9"/>
      <c r="AA1487" s="9"/>
      <c r="AB1487" s="9"/>
      <c r="AC1487" s="2"/>
      <c r="AD1487" s="9"/>
      <c r="AE1487" s="9"/>
      <c r="AF1487" s="2"/>
      <c r="AG1487" s="9"/>
      <c r="AH1487" s="9"/>
      <c r="AI1487" s="9"/>
      <c r="AJ1487" s="9"/>
      <c r="AK1487" s="9"/>
      <c r="AL1487" s="9"/>
      <c r="AM1487" s="15"/>
      <c r="AN1487" s="9"/>
      <c r="AO1487" s="9"/>
      <c r="AP1487" s="9"/>
      <c r="AQ1487" s="2"/>
      <c r="AR1487" s="2"/>
      <c r="AS1487" s="2"/>
      <c r="AT1487" s="2"/>
      <c r="AU1487" s="2"/>
      <c r="AV1487" s="2"/>
      <c r="AW1487" s="2"/>
      <c r="AX1487" s="9"/>
      <c r="AY1487" s="2"/>
      <c r="AZ1487" s="2"/>
      <c r="BA1487" s="2"/>
      <c r="BB1487" s="9"/>
      <c r="BC1487" s="19"/>
      <c r="BD1487" s="2"/>
      <c r="BE1487" s="2"/>
      <c r="BF1487" s="19"/>
      <c r="BG1487" s="19"/>
      <c r="BH1487" s="19"/>
      <c r="BI1487" s="19"/>
      <c r="BJ1487" s="19"/>
      <c r="BK1487" s="19"/>
      <c r="BL1487" s="19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9"/>
      <c r="BX1487" s="2"/>
      <c r="BY1487" s="2"/>
      <c r="BZ1487" s="9"/>
      <c r="CA1487" s="2"/>
      <c r="CB1487" s="2"/>
      <c r="CC1487" s="2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</row>
    <row r="1488" spans="1:152" hidden="1" x14ac:dyDescent="0.45">
      <c r="A1488" t="s">
        <v>30</v>
      </c>
      <c r="C1488" s="1">
        <v>44285</v>
      </c>
      <c r="G1488">
        <v>82</v>
      </c>
      <c r="H1488" t="s">
        <v>11</v>
      </c>
      <c r="I1488" s="19">
        <v>4.7</v>
      </c>
      <c r="J1488">
        <v>1500</v>
      </c>
      <c r="K1488" s="2">
        <f t="shared" si="21"/>
        <v>141.84397163120565</v>
      </c>
      <c r="L1488" s="2"/>
      <c r="M1488" s="9"/>
      <c r="N1488" s="9"/>
      <c r="O1488" s="9"/>
      <c r="P1488" s="9"/>
      <c r="Q1488" s="2"/>
      <c r="R1488" s="2"/>
      <c r="S1488" s="2"/>
      <c r="T1488" s="2"/>
      <c r="U1488" s="2"/>
      <c r="V1488" s="2"/>
      <c r="W1488" s="2"/>
      <c r="X1488" s="9"/>
      <c r="Y1488" s="9"/>
      <c r="Z1488" s="9"/>
      <c r="AA1488" s="9"/>
      <c r="AB1488" s="9"/>
      <c r="AC1488" s="2">
        <v>254.73125940497485</v>
      </c>
      <c r="AD1488" s="9"/>
      <c r="AE1488" s="9"/>
      <c r="AF1488" s="2">
        <v>158.41725640723755</v>
      </c>
      <c r="AG1488" s="9">
        <v>3.2234759961638906</v>
      </c>
      <c r="AH1488">
        <v>0.1950220920393804</v>
      </c>
      <c r="AI1488" s="9"/>
      <c r="AJ1488" s="9"/>
      <c r="AK1488" s="9"/>
      <c r="AL1488" s="9"/>
      <c r="AM1488" s="15">
        <f>AG1488/AF1488</f>
        <v>2.0348010496264477E-2</v>
      </c>
      <c r="AN1488" s="9"/>
      <c r="AO1488" s="9"/>
      <c r="AP1488" s="9"/>
      <c r="AQ1488" s="2"/>
      <c r="AS1488" s="2">
        <v>81.225947916805566</v>
      </c>
      <c r="AT1488" s="2">
        <v>14.20807509787743</v>
      </c>
      <c r="AU1488" s="2"/>
      <c r="AV1488" s="2"/>
      <c r="AW1488" s="2">
        <v>95.434023014682992</v>
      </c>
      <c r="AX1488" s="9"/>
      <c r="AY1488" s="2"/>
      <c r="AZ1488" s="2">
        <f>AC1488+AF1488+AW1488</f>
        <v>508.58253882689542</v>
      </c>
      <c r="BA1488" s="2"/>
      <c r="BB1488" s="9">
        <f>AW1488/AZ1488</f>
        <v>0.18764706950972526</v>
      </c>
      <c r="BC1488" s="19"/>
      <c r="BD1488" s="2"/>
      <c r="BE1488" s="2"/>
      <c r="BF1488" s="19"/>
      <c r="BG1488" s="19"/>
      <c r="BH1488" s="19"/>
      <c r="BI1488" s="19"/>
      <c r="BJ1488" s="9">
        <f>AC1488/AZ1488</f>
        <v>0.50086512996010846</v>
      </c>
      <c r="BK1488" s="9">
        <f>AF1488/AZ1488</f>
        <v>0.31148780053016628</v>
      </c>
      <c r="BL1488" s="9">
        <f>AW1488/AZ1488</f>
        <v>0.18764706950972526</v>
      </c>
      <c r="BM1488" s="2">
        <f>BN1488+BO1488+BQ1488+BS1488</f>
        <v>201.08322330525911</v>
      </c>
      <c r="BN1488" s="28">
        <v>82.900647543208521</v>
      </c>
      <c r="BO1488" s="2">
        <v>42.522693968522461</v>
      </c>
      <c r="BP1488" s="2"/>
      <c r="BQ1488" s="2">
        <v>13.114925755953365</v>
      </c>
      <c r="BR1488" s="28"/>
      <c r="BS1488" s="2">
        <v>62.544956037574764</v>
      </c>
      <c r="BT1488" s="15">
        <f>AG1488/BM1488</f>
        <v>1.6030556618193935E-2</v>
      </c>
      <c r="BU1488" s="28"/>
      <c r="BV1488" s="2"/>
      <c r="BW1488" s="9"/>
      <c r="BX1488" s="2"/>
      <c r="BY1488" s="2"/>
      <c r="BZ1488" s="9"/>
      <c r="CA1488" s="2"/>
      <c r="CB1488" s="2"/>
      <c r="CC1488" s="2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</row>
    <row r="1489" spans="1:152" hidden="1" x14ac:dyDescent="0.45">
      <c r="A1489" t="s">
        <v>30</v>
      </c>
      <c r="C1489" s="1">
        <v>44293</v>
      </c>
      <c r="D1489" s="2"/>
      <c r="E1489" s="1"/>
      <c r="G1489">
        <v>90</v>
      </c>
      <c r="H1489" t="s">
        <v>11</v>
      </c>
      <c r="I1489" s="19">
        <v>4.7</v>
      </c>
      <c r="J1489">
        <v>1500</v>
      </c>
      <c r="K1489" s="2">
        <f t="shared" si="21"/>
        <v>141.84397163120565</v>
      </c>
      <c r="L1489" s="2"/>
      <c r="M1489" s="9"/>
      <c r="N1489" s="9"/>
      <c r="O1489" s="9"/>
      <c r="P1489" s="9"/>
      <c r="Q1489" s="2"/>
      <c r="R1489" s="2"/>
      <c r="S1489" s="2"/>
      <c r="T1489" s="2"/>
      <c r="U1489" s="2"/>
      <c r="V1489" s="2"/>
      <c r="W1489" s="2"/>
      <c r="X1489" s="9"/>
      <c r="Y1489" s="9"/>
      <c r="Z1489" s="9"/>
      <c r="AA1489" s="9"/>
      <c r="AB1489" s="9"/>
      <c r="AC1489" s="2"/>
      <c r="AD1489" s="9"/>
      <c r="AE1489" s="9"/>
      <c r="AF1489" s="2"/>
      <c r="AG1489" s="9"/>
      <c r="AH1489" s="9"/>
      <c r="AI1489" s="9"/>
      <c r="AJ1489" s="9"/>
      <c r="AK1489" s="9"/>
      <c r="AL1489" s="9"/>
      <c r="AM1489" s="15"/>
      <c r="AN1489" s="9"/>
      <c r="AO1489" s="9"/>
      <c r="AP1489" s="9"/>
      <c r="AQ1489" s="2"/>
      <c r="AS1489" s="2"/>
      <c r="AT1489" s="2"/>
      <c r="AU1489" s="2"/>
      <c r="AV1489" s="2"/>
      <c r="AW1489" s="2"/>
      <c r="AX1489" s="9"/>
      <c r="AY1489" s="2"/>
      <c r="AZ1489" s="2"/>
      <c r="BA1489" s="2"/>
      <c r="BB1489" s="9"/>
      <c r="BC1489" s="19"/>
      <c r="BD1489" s="2"/>
      <c r="BE1489" s="2"/>
      <c r="BF1489" s="19"/>
      <c r="BG1489" s="19"/>
      <c r="BH1489" s="19"/>
      <c r="BI1489" s="19"/>
      <c r="BJ1489" s="19"/>
      <c r="BK1489" s="19"/>
      <c r="BL1489" s="19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9"/>
      <c r="BX1489" s="2"/>
      <c r="BY1489" s="2"/>
      <c r="BZ1489" s="9"/>
      <c r="CA1489" s="2"/>
      <c r="CB1489" s="2"/>
      <c r="CC1489" s="2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>
        <v>21.87</v>
      </c>
      <c r="DO1489" s="9">
        <v>0.82</v>
      </c>
      <c r="DP1489" s="9"/>
      <c r="DQ1489" s="9">
        <v>1.41</v>
      </c>
      <c r="DR1489" s="9"/>
      <c r="DS1489" s="9">
        <v>5.2</v>
      </c>
      <c r="DT1489" s="9"/>
      <c r="DU1489" s="9">
        <v>4.8</v>
      </c>
      <c r="DV1489" s="9"/>
      <c r="DW1489" s="9">
        <v>4.5999999999999996</v>
      </c>
      <c r="DX1489" s="9"/>
      <c r="DY1489" s="9">
        <v>2.6</v>
      </c>
      <c r="DZ1489" s="9"/>
      <c r="EA1489" s="9">
        <v>1.42</v>
      </c>
      <c r="EB1489" s="9"/>
      <c r="EC1489" s="9">
        <v>1.02</v>
      </c>
      <c r="ED1489" s="9"/>
      <c r="EE1489" s="9">
        <v>12.23</v>
      </c>
      <c r="EF1489" s="9">
        <v>2.8</v>
      </c>
      <c r="EG1489" s="9">
        <v>2</v>
      </c>
      <c r="EH1489" s="9">
        <v>1.8</v>
      </c>
      <c r="EI1489" s="9">
        <v>1.01</v>
      </c>
      <c r="EJ1489" s="9">
        <v>1</v>
      </c>
      <c r="EK1489" s="9">
        <v>1.4</v>
      </c>
      <c r="EL1489" s="9">
        <v>1.01</v>
      </c>
      <c r="EM1489" s="9">
        <v>1.21</v>
      </c>
      <c r="EN1489" s="9">
        <v>1.548</v>
      </c>
      <c r="EO1489" s="9">
        <v>0.34799999999999998</v>
      </c>
      <c r="EP1489" s="9">
        <v>0.25</v>
      </c>
      <c r="EQ1489" s="9">
        <v>0.21800000000000003</v>
      </c>
      <c r="ER1489" s="9">
        <v>0.11000000000000001</v>
      </c>
      <c r="ES1489" s="9">
        <v>0.16999999999999998</v>
      </c>
      <c r="ET1489" s="9">
        <v>0.16699999999999998</v>
      </c>
      <c r="EU1489" s="9">
        <v>0.19</v>
      </c>
      <c r="EV1489" s="9">
        <v>9.5000000000000001E-2</v>
      </c>
    </row>
    <row r="1490" spans="1:152" hidden="1" x14ac:dyDescent="0.45">
      <c r="A1490" t="s">
        <v>30</v>
      </c>
      <c r="C1490" s="1">
        <v>44294</v>
      </c>
      <c r="D1490" s="2"/>
      <c r="E1490" s="1"/>
      <c r="G1490">
        <v>91</v>
      </c>
      <c r="H1490" t="s">
        <v>11</v>
      </c>
      <c r="I1490" s="19">
        <v>4.7</v>
      </c>
      <c r="J1490">
        <v>1500</v>
      </c>
      <c r="K1490" s="2">
        <f t="shared" si="21"/>
        <v>141.84397163120565</v>
      </c>
      <c r="L1490" s="2"/>
      <c r="M1490" s="9"/>
      <c r="N1490" s="9"/>
      <c r="O1490" s="9"/>
      <c r="P1490" s="9"/>
      <c r="Q1490" s="2"/>
      <c r="R1490" s="2"/>
      <c r="S1490" s="2"/>
      <c r="T1490" s="2"/>
      <c r="U1490" s="2"/>
      <c r="V1490" s="2"/>
      <c r="W1490" s="2"/>
      <c r="X1490" s="9"/>
      <c r="Y1490" s="9"/>
      <c r="Z1490" s="9"/>
      <c r="AA1490" s="9"/>
      <c r="AB1490" s="9"/>
      <c r="AC1490" s="2"/>
      <c r="AD1490" s="9"/>
      <c r="AE1490" s="9"/>
      <c r="AF1490" s="2"/>
      <c r="AG1490" s="9"/>
      <c r="AH1490" s="9"/>
      <c r="AI1490" s="9"/>
      <c r="AJ1490" s="9"/>
      <c r="AK1490" s="9"/>
      <c r="AL1490" s="9"/>
      <c r="AM1490" s="15"/>
      <c r="AN1490" s="9"/>
      <c r="AO1490" s="9"/>
      <c r="AP1490" s="9"/>
      <c r="AQ1490" s="2"/>
      <c r="AR1490" s="2"/>
      <c r="AS1490" s="2"/>
      <c r="AT1490" s="2"/>
      <c r="AU1490" s="2"/>
      <c r="AV1490" s="2"/>
      <c r="AW1490" s="2"/>
      <c r="AX1490" s="9"/>
      <c r="AY1490" s="2"/>
      <c r="AZ1490" s="2"/>
      <c r="BA1490" s="2"/>
      <c r="BB1490" s="9"/>
      <c r="BC1490" s="19"/>
      <c r="BD1490" s="2"/>
      <c r="BE1490" s="2"/>
      <c r="BF1490" s="19"/>
      <c r="BG1490" s="19"/>
      <c r="BH1490" s="19"/>
      <c r="BI1490" s="19"/>
      <c r="BJ1490" s="19"/>
      <c r="BK1490" s="19"/>
      <c r="BL1490" s="19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9"/>
      <c r="BX1490" s="2"/>
      <c r="BY1490" s="2"/>
      <c r="BZ1490" s="9">
        <f>CD1490+CG1490+CJ1490+CM1490+CP1490+CS1490+CV1490+CY1490+DB1490+DE1490+DH1490+DK1490</f>
        <v>1.4750871976147246</v>
      </c>
      <c r="CA1490" s="2">
        <f>CF1490+CI1490+CL1490+CO1490+CR1490+CU1490+CX1490+DA1490+DD1490+DG1490+DJ1490+DM1490</f>
        <v>442.5261592844173</v>
      </c>
      <c r="CB1490" s="2"/>
      <c r="CC1490" s="2">
        <f>CF1490+CI1490+CL1490+CO1490+CR1490+CU1490</f>
        <v>316.40190298013471</v>
      </c>
      <c r="CD1490">
        <v>9.5059571738827217E-2</v>
      </c>
      <c r="CE1490">
        <v>300</v>
      </c>
      <c r="CF1490">
        <v>28.517871521648168</v>
      </c>
      <c r="CG1490">
        <v>0.169728149984882</v>
      </c>
      <c r="CH1490">
        <v>300</v>
      </c>
      <c r="CI1490">
        <v>50.918444995464611</v>
      </c>
      <c r="CJ1490">
        <v>0.18807343320178513</v>
      </c>
      <c r="CK1490">
        <v>300</v>
      </c>
      <c r="CL1490">
        <v>56.422029960535539</v>
      </c>
      <c r="CM1490">
        <v>0.20679851885134637</v>
      </c>
      <c r="CN1490">
        <v>300</v>
      </c>
      <c r="CO1490">
        <v>62.039555655403909</v>
      </c>
      <c r="CP1490">
        <v>0.20552697600176292</v>
      </c>
      <c r="CQ1490">
        <v>300</v>
      </c>
      <c r="CR1490">
        <v>61.658092800528877</v>
      </c>
      <c r="CS1490">
        <v>0.18948636015517875</v>
      </c>
      <c r="CT1490">
        <v>300</v>
      </c>
      <c r="CU1490">
        <v>56.845908046553632</v>
      </c>
      <c r="CV1490">
        <v>0.21008748675766969</v>
      </c>
      <c r="CW1490">
        <v>300</v>
      </c>
      <c r="CX1490">
        <v>63.026246027300907</v>
      </c>
      <c r="CY1490">
        <v>0.21032670092327246</v>
      </c>
      <c r="CZ1490">
        <v>300</v>
      </c>
      <c r="DA1490">
        <v>63.098010276981725</v>
      </c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</row>
    <row r="1491" spans="1:152" hidden="1" x14ac:dyDescent="0.45">
      <c r="A1491" t="s">
        <v>30</v>
      </c>
      <c r="C1491" s="1">
        <v>44300</v>
      </c>
      <c r="D1491" s="2"/>
      <c r="E1491" s="1"/>
      <c r="G1491">
        <v>97</v>
      </c>
      <c r="H1491" t="s">
        <v>11</v>
      </c>
      <c r="I1491" s="19">
        <v>4.7</v>
      </c>
      <c r="J1491">
        <v>1500</v>
      </c>
      <c r="K1491" s="2">
        <f t="shared" si="21"/>
        <v>141.84397163120565</v>
      </c>
      <c r="L1491" s="2"/>
      <c r="M1491" s="9"/>
      <c r="N1491" s="9"/>
      <c r="O1491" s="9"/>
      <c r="P1491" s="9"/>
      <c r="Q1491" s="2"/>
      <c r="R1491" s="2"/>
      <c r="S1491" s="2"/>
      <c r="T1491" s="2"/>
      <c r="U1491" s="2"/>
      <c r="V1491" s="2"/>
      <c r="W1491" s="2"/>
      <c r="X1491" s="9"/>
      <c r="Y1491" s="9"/>
      <c r="Z1491" s="9"/>
      <c r="AA1491" s="9"/>
      <c r="AB1491" s="9"/>
      <c r="AC1491" s="2">
        <v>271.47457551279143</v>
      </c>
      <c r="AD1491" s="9"/>
      <c r="AE1491" s="9"/>
      <c r="AF1491" s="2">
        <v>139.01410551420346</v>
      </c>
      <c r="AG1491" s="9">
        <v>2.6750915730344427</v>
      </c>
      <c r="AH1491">
        <v>0.13420484074272379</v>
      </c>
      <c r="AI1491" s="9"/>
      <c r="AJ1491" s="9"/>
      <c r="AK1491" s="9"/>
      <c r="AL1491" s="9"/>
      <c r="AM1491" s="15">
        <f>AG1491/AF1491</f>
        <v>1.9243310332713835E-2</v>
      </c>
      <c r="AN1491" s="9"/>
      <c r="AO1491" s="9"/>
      <c r="AP1491" s="9"/>
      <c r="AQ1491" s="2"/>
      <c r="AR1491" s="2"/>
      <c r="AS1491" s="2">
        <v>161.47581359620733</v>
      </c>
      <c r="AT1491" s="2">
        <v>0</v>
      </c>
      <c r="AU1491" s="2"/>
      <c r="AV1491" s="2"/>
      <c r="AW1491" s="2">
        <v>161.47581359620733</v>
      </c>
      <c r="AX1491" s="9"/>
      <c r="AY1491" s="2"/>
      <c r="AZ1491" s="2">
        <f>AC1491+AF1491+AW1491</f>
        <v>571.9644946232022</v>
      </c>
      <c r="BA1491" s="2"/>
      <c r="BB1491" s="9">
        <f>AW1491/AZ1491</f>
        <v>0.28231789755163755</v>
      </c>
      <c r="BC1491" s="19"/>
      <c r="BD1491" s="2"/>
      <c r="BE1491" s="2"/>
      <c r="BF1491" s="19"/>
      <c r="BG1491" s="19"/>
      <c r="BH1491" s="19"/>
      <c r="BI1491" s="19"/>
      <c r="BJ1491" s="9">
        <f>AC1491/AZ1491</f>
        <v>0.47463536297236947</v>
      </c>
      <c r="BK1491" s="9">
        <f>AF1491/AZ1491</f>
        <v>0.24304673947599306</v>
      </c>
      <c r="BL1491" s="9">
        <f>AW1491/AZ1491</f>
        <v>0.28231789755163755</v>
      </c>
      <c r="BM1491" s="2">
        <f>BN1491+BO1491+BQ1491+BS1491</f>
        <v>167.87931422307906</v>
      </c>
      <c r="BN1491" s="2">
        <v>12.282380621236324</v>
      </c>
      <c r="BO1491" s="2">
        <v>70.594787385242256</v>
      </c>
      <c r="BP1491" s="2"/>
      <c r="BQ1491" s="2">
        <v>9.087974105810698</v>
      </c>
      <c r="BR1491" s="28"/>
      <c r="BS1491" s="2">
        <v>75.914172110789778</v>
      </c>
      <c r="BT1491" s="15">
        <f>AG1491/BM1491</f>
        <v>1.5934611035399896E-2</v>
      </c>
      <c r="BU1491" s="28"/>
      <c r="BV1491" s="2"/>
      <c r="BW1491" s="9"/>
      <c r="BX1491" s="2"/>
      <c r="BY1491" s="2"/>
      <c r="BZ1491" s="9"/>
      <c r="CA1491" s="2"/>
      <c r="CB1491" s="2"/>
      <c r="CC1491" s="2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</row>
    <row r="1492" spans="1:152" hidden="1" x14ac:dyDescent="0.45">
      <c r="A1492" t="s">
        <v>30</v>
      </c>
      <c r="C1492" s="1">
        <v>44307</v>
      </c>
      <c r="D1492" s="2">
        <v>8</v>
      </c>
      <c r="E1492" t="s">
        <v>197</v>
      </c>
      <c r="F1492" t="s">
        <v>14</v>
      </c>
      <c r="G1492">
        <v>104</v>
      </c>
      <c r="H1492" t="s">
        <v>11</v>
      </c>
      <c r="I1492" s="19">
        <v>4.7</v>
      </c>
      <c r="J1492">
        <v>1500</v>
      </c>
      <c r="K1492" s="2">
        <f t="shared" si="21"/>
        <v>141.84397163120565</v>
      </c>
      <c r="L1492" s="2"/>
      <c r="M1492" s="9"/>
      <c r="N1492" s="9"/>
      <c r="O1492" s="9"/>
      <c r="P1492" s="9"/>
      <c r="Q1492" s="2"/>
      <c r="R1492" s="2"/>
      <c r="S1492" s="2"/>
      <c r="T1492" s="2"/>
      <c r="U1492" s="2">
        <v>104</v>
      </c>
      <c r="V1492" s="2"/>
      <c r="W1492" s="2"/>
      <c r="X1492" s="9"/>
      <c r="Y1492" s="9"/>
      <c r="Z1492" s="9"/>
      <c r="AA1492" s="9"/>
      <c r="AB1492" s="9"/>
      <c r="AC1492" s="2"/>
      <c r="AD1492" s="9"/>
      <c r="AE1492" s="9"/>
      <c r="AF1492" s="2"/>
      <c r="AG1492" s="9"/>
      <c r="AH1492" s="9"/>
      <c r="AI1492" s="9"/>
      <c r="AJ1492" s="9"/>
      <c r="AK1492" s="9"/>
      <c r="AL1492" s="9"/>
      <c r="AM1492" s="15"/>
      <c r="AN1492" s="9"/>
      <c r="AO1492" s="9"/>
      <c r="AP1492" s="9"/>
      <c r="AQ1492" s="2"/>
      <c r="AR1492" s="2"/>
      <c r="AS1492" s="2"/>
      <c r="AT1492" s="2"/>
      <c r="AU1492" s="2"/>
      <c r="AV1492" s="2">
        <v>8.8360000000000003</v>
      </c>
      <c r="AW1492" s="2"/>
      <c r="AX1492" s="9"/>
      <c r="AY1492" s="2"/>
      <c r="AZ1492" s="2"/>
      <c r="BA1492" s="2"/>
      <c r="BB1492" s="9"/>
      <c r="BC1492" s="19">
        <v>41</v>
      </c>
      <c r="BD1492" s="2">
        <v>3.62276</v>
      </c>
      <c r="BE1492" s="2"/>
      <c r="BF1492" s="19">
        <v>0.15959295154185021</v>
      </c>
      <c r="BG1492" s="19"/>
      <c r="BH1492" s="19"/>
      <c r="BI1492" s="19"/>
      <c r="BJ1492" s="19"/>
      <c r="BK1492" s="19"/>
      <c r="BL1492" s="19"/>
      <c r="BM1492" s="2"/>
      <c r="BN1492" s="2"/>
      <c r="BO1492" s="2"/>
      <c r="BP1492" s="2">
        <v>1.6</v>
      </c>
      <c r="BQ1492" s="2"/>
      <c r="BR1492" s="2"/>
      <c r="BS1492" s="2"/>
      <c r="BT1492" s="2"/>
      <c r="BU1492" s="2"/>
      <c r="BV1492" s="2"/>
      <c r="BW1492" s="9"/>
      <c r="BX1492" s="2"/>
      <c r="BY1492" s="2"/>
      <c r="BZ1492" s="9"/>
      <c r="CA1492" s="2"/>
      <c r="CB1492" s="2"/>
      <c r="CC1492" s="2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</row>
    <row r="1493" spans="1:152" hidden="1" x14ac:dyDescent="0.45">
      <c r="A1493" t="s">
        <v>30</v>
      </c>
      <c r="C1493" s="1">
        <v>44314</v>
      </c>
      <c r="D1493" s="2"/>
      <c r="E1493" s="1"/>
      <c r="G1493">
        <v>111</v>
      </c>
      <c r="H1493" t="s">
        <v>11</v>
      </c>
      <c r="I1493" s="19">
        <v>4.7</v>
      </c>
      <c r="J1493">
        <v>1500</v>
      </c>
      <c r="K1493" s="2">
        <f t="shared" si="21"/>
        <v>141.84397163120565</v>
      </c>
      <c r="L1493" s="2"/>
      <c r="M1493" s="9"/>
      <c r="N1493" s="9"/>
      <c r="O1493" s="9"/>
      <c r="P1493" s="9"/>
      <c r="Q1493" s="2"/>
      <c r="R1493" s="2"/>
      <c r="S1493" s="2"/>
      <c r="T1493" s="2"/>
      <c r="U1493" s="2"/>
      <c r="V1493" s="2"/>
      <c r="W1493" s="2"/>
      <c r="X1493" s="9"/>
      <c r="Y1493" s="9"/>
      <c r="Z1493" s="9"/>
      <c r="AA1493" s="9"/>
      <c r="AB1493" s="9"/>
      <c r="AC1493" s="2"/>
      <c r="AD1493" s="9"/>
      <c r="AE1493" s="9"/>
      <c r="AF1493" s="2"/>
      <c r="AG1493" s="9"/>
      <c r="AH1493" s="9"/>
      <c r="AI1493" s="9"/>
      <c r="AJ1493" s="9"/>
      <c r="AK1493" s="9"/>
      <c r="AL1493" s="9"/>
      <c r="AM1493" s="15"/>
      <c r="AN1493" s="9"/>
      <c r="AO1493" s="9"/>
      <c r="AP1493" s="9"/>
      <c r="AQ1493" s="2"/>
      <c r="AR1493" s="2"/>
      <c r="AS1493" s="2"/>
      <c r="AT1493" s="2"/>
      <c r="AU1493" s="2"/>
      <c r="AV1493" s="2">
        <v>57.407111111111114</v>
      </c>
      <c r="AW1493" s="2"/>
      <c r="AX1493" s="9"/>
      <c r="AY1493" s="2"/>
      <c r="AZ1493" s="2"/>
      <c r="BA1493" s="2"/>
      <c r="BB1493" s="9"/>
      <c r="BC1493" s="19">
        <v>41</v>
      </c>
      <c r="BD1493" s="2">
        <v>23.536915555555556</v>
      </c>
      <c r="BE1493" s="2"/>
      <c r="BF1493" s="19">
        <v>1.0368685266764561</v>
      </c>
      <c r="BG1493" s="19"/>
      <c r="BH1493" s="19"/>
      <c r="BI1493" s="19"/>
      <c r="BJ1493" s="19"/>
      <c r="BK1493" s="19"/>
      <c r="BL1493" s="19"/>
      <c r="BM1493" s="2"/>
      <c r="BN1493" s="2"/>
      <c r="BO1493" s="2"/>
      <c r="BP1493" s="2">
        <v>11.28888888888889</v>
      </c>
      <c r="BQ1493" s="2"/>
      <c r="BR1493" s="2"/>
      <c r="BS1493" s="2"/>
      <c r="BT1493" s="2"/>
      <c r="BU1493" s="2"/>
      <c r="BV1493" s="2"/>
      <c r="BW1493" s="9"/>
      <c r="BX1493" s="2"/>
      <c r="BY1493" s="2"/>
      <c r="BZ1493" s="9"/>
      <c r="CA1493" s="2"/>
      <c r="CB1493" s="2"/>
      <c r="CC1493" s="2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</row>
    <row r="1494" spans="1:152" hidden="1" x14ac:dyDescent="0.45">
      <c r="A1494" t="s">
        <v>30</v>
      </c>
      <c r="C1494" s="1">
        <v>44321</v>
      </c>
      <c r="D1494" s="2"/>
      <c r="E1494" s="1"/>
      <c r="G1494">
        <v>118</v>
      </c>
      <c r="H1494" t="s">
        <v>11</v>
      </c>
      <c r="I1494" s="19">
        <v>4.7</v>
      </c>
      <c r="J1494">
        <v>1500</v>
      </c>
      <c r="K1494" s="2">
        <f t="shared" si="21"/>
        <v>141.84397163120565</v>
      </c>
      <c r="L1494" s="2"/>
      <c r="M1494" s="9"/>
      <c r="N1494" s="9"/>
      <c r="O1494" s="9"/>
      <c r="P1494" s="9"/>
      <c r="Q1494" s="2"/>
      <c r="R1494" s="2"/>
      <c r="S1494" s="2"/>
      <c r="T1494" s="2"/>
      <c r="U1494" s="2"/>
      <c r="V1494" s="2"/>
      <c r="W1494" s="2"/>
      <c r="X1494" s="9"/>
      <c r="Y1494" s="9"/>
      <c r="Z1494" s="9"/>
      <c r="AA1494" s="9"/>
      <c r="AB1494" s="9"/>
      <c r="AC1494" s="2"/>
      <c r="AD1494" s="9"/>
      <c r="AE1494" s="9"/>
      <c r="AF1494" s="2"/>
      <c r="AG1494" s="9"/>
      <c r="AH1494" s="9"/>
      <c r="AI1494" s="9"/>
      <c r="AJ1494" s="9"/>
      <c r="AK1494" s="9"/>
      <c r="AL1494" s="9"/>
      <c r="AM1494" s="15"/>
      <c r="AN1494" s="9"/>
      <c r="AO1494" s="9"/>
      <c r="AP1494" s="9"/>
      <c r="AQ1494" s="2"/>
      <c r="AR1494" s="2"/>
      <c r="AS1494" s="2"/>
      <c r="AT1494" s="2"/>
      <c r="AU1494" s="2"/>
      <c r="AV1494" s="2">
        <v>99.792888888888882</v>
      </c>
      <c r="AW1494" s="2"/>
      <c r="AX1494" s="9"/>
      <c r="AY1494" s="2"/>
      <c r="AZ1494" s="2"/>
      <c r="BA1494" s="2"/>
      <c r="BB1494" s="9"/>
      <c r="BC1494" s="19">
        <v>41</v>
      </c>
      <c r="BD1494" s="2">
        <v>40.915084444444439</v>
      </c>
      <c r="BE1494" s="2"/>
      <c r="BF1494" s="19">
        <v>1.8024266275085656</v>
      </c>
      <c r="BG1494" s="19"/>
      <c r="BH1494" s="19"/>
      <c r="BI1494" s="19"/>
      <c r="BJ1494" s="19"/>
      <c r="BK1494" s="19"/>
      <c r="BL1494" s="19"/>
      <c r="BM1494" s="2"/>
      <c r="BN1494" s="2"/>
      <c r="BO1494" s="2"/>
      <c r="BP1494" s="2">
        <v>19.155555555555555</v>
      </c>
      <c r="BQ1494" s="2"/>
      <c r="BR1494" s="2"/>
      <c r="BS1494" s="2"/>
      <c r="BT1494" s="2"/>
      <c r="BU1494" s="2"/>
      <c r="BV1494" s="2"/>
      <c r="BW1494" s="9"/>
      <c r="BX1494" s="2"/>
      <c r="BY1494" s="2"/>
      <c r="BZ1494" s="9"/>
      <c r="CA1494" s="2"/>
      <c r="CB1494" s="2"/>
      <c r="CC1494" s="2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</row>
    <row r="1495" spans="1:152" hidden="1" x14ac:dyDescent="0.45">
      <c r="A1495" t="s">
        <v>30</v>
      </c>
      <c r="C1495" s="1">
        <v>44322</v>
      </c>
      <c r="D1495" s="2"/>
      <c r="E1495" s="1"/>
      <c r="G1495">
        <v>119</v>
      </c>
      <c r="H1495" t="s">
        <v>11</v>
      </c>
      <c r="I1495" s="19">
        <v>4.7</v>
      </c>
      <c r="J1495">
        <v>1500</v>
      </c>
      <c r="K1495" s="2">
        <f t="shared" si="21"/>
        <v>141.84397163120565</v>
      </c>
      <c r="L1495" s="2">
        <v>2100</v>
      </c>
      <c r="M1495" s="9"/>
      <c r="N1495" s="9"/>
      <c r="O1495" s="9"/>
      <c r="P1495" s="9"/>
      <c r="Q1495" s="2"/>
      <c r="R1495" s="2"/>
      <c r="S1495" s="2"/>
      <c r="T1495" s="2"/>
      <c r="U1495" s="2"/>
      <c r="V1495" s="2"/>
      <c r="W1495" s="2"/>
      <c r="X1495" s="9"/>
      <c r="Y1495" s="9"/>
      <c r="Z1495" s="9"/>
      <c r="AA1495" s="9"/>
      <c r="AB1495" s="9"/>
      <c r="AC1495" s="2"/>
      <c r="AD1495" s="9"/>
      <c r="AE1495" s="9"/>
      <c r="AF1495" s="2"/>
      <c r="AG1495" s="9"/>
      <c r="AH1495" s="9"/>
      <c r="AI1495" s="9"/>
      <c r="AJ1495" s="9"/>
      <c r="AK1495" s="9"/>
      <c r="AL1495" s="9"/>
      <c r="AM1495" s="15"/>
      <c r="AN1495" s="9"/>
      <c r="AO1495" s="9"/>
      <c r="AP1495" s="9"/>
      <c r="AQ1495" s="2"/>
      <c r="AR1495" s="2"/>
      <c r="AS1495" s="2"/>
      <c r="AT1495" s="2"/>
      <c r="AU1495" s="2"/>
      <c r="AV1495" s="2"/>
      <c r="AW1495" s="2"/>
      <c r="AX1495" s="9"/>
      <c r="AY1495" s="2"/>
      <c r="AZ1495" s="2"/>
      <c r="BA1495" s="2"/>
      <c r="BB1495" s="9"/>
      <c r="BC1495" s="19"/>
      <c r="BD1495" s="2"/>
      <c r="BE1495" s="2"/>
      <c r="BF1495" s="19"/>
      <c r="BG1495" s="19"/>
      <c r="BH1495" s="19"/>
      <c r="BI1495" s="19"/>
      <c r="BJ1495" s="19"/>
      <c r="BK1495" s="19"/>
      <c r="BL1495" s="19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9"/>
      <c r="BX1495" s="2"/>
      <c r="BY1495" s="2"/>
      <c r="BZ1495" s="9">
        <f>CD1495+CG1495+CJ1495+CM1495+CP1495+CS1495+CV1495+CY1495+DB1495+DE1495+DH1495+DK1495</f>
        <v>1.1938377971632508</v>
      </c>
      <c r="CA1495" s="2">
        <f>CF1495+CI1495+CL1495+CO1495+CR1495+CU1495+CX1495+DA1495+DD1495+DG1495+DJ1495+DM1495</f>
        <v>358.1513391489753</v>
      </c>
      <c r="CB1495" s="2"/>
      <c r="CC1495" s="2">
        <f>CF1495+CI1495+CL1495+CO1495+CR1495+CU1495</f>
        <v>241.68147048425377</v>
      </c>
      <c r="CD1495">
        <v>4.8445439830643228E-2</v>
      </c>
      <c r="CE1495">
        <v>300</v>
      </c>
      <c r="CF1495">
        <v>14.533631949192969</v>
      </c>
      <c r="CG1495">
        <v>0.12918684781413581</v>
      </c>
      <c r="CH1495">
        <v>300</v>
      </c>
      <c r="CI1495">
        <v>38.756054344240745</v>
      </c>
      <c r="CJ1495">
        <v>0.15117077762808173</v>
      </c>
      <c r="CK1495">
        <v>300</v>
      </c>
      <c r="CL1495">
        <v>45.35123328842451</v>
      </c>
      <c r="CM1495">
        <v>0.15237197615491596</v>
      </c>
      <c r="CN1495">
        <v>300</v>
      </c>
      <c r="CO1495">
        <v>45.711592846474794</v>
      </c>
      <c r="CP1495">
        <v>0.15687182013026213</v>
      </c>
      <c r="CQ1495">
        <v>300</v>
      </c>
      <c r="CR1495">
        <v>47.061546039078635</v>
      </c>
      <c r="CS1495">
        <v>0.16755804005614028</v>
      </c>
      <c r="CT1495">
        <v>300</v>
      </c>
      <c r="CU1495">
        <v>50.26741201684208</v>
      </c>
      <c r="CV1495">
        <v>0.19285373647168802</v>
      </c>
      <c r="CW1495">
        <v>300</v>
      </c>
      <c r="CX1495">
        <v>57.856120941506411</v>
      </c>
      <c r="CY1495">
        <v>0.19537915907738376</v>
      </c>
      <c r="CZ1495">
        <v>300</v>
      </c>
      <c r="DA1495">
        <v>58.613747723215127</v>
      </c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</row>
    <row r="1496" spans="1:152" hidden="1" x14ac:dyDescent="0.45">
      <c r="A1496" t="s">
        <v>30</v>
      </c>
      <c r="C1496" s="1">
        <v>44328</v>
      </c>
      <c r="D1496" s="2"/>
      <c r="E1496" s="1"/>
      <c r="G1496">
        <v>125</v>
      </c>
      <c r="H1496" t="s">
        <v>11</v>
      </c>
      <c r="I1496" s="19">
        <v>4.7</v>
      </c>
      <c r="J1496">
        <v>1500</v>
      </c>
      <c r="K1496" s="2">
        <f t="shared" si="21"/>
        <v>141.84397163120565</v>
      </c>
      <c r="L1496" s="2"/>
      <c r="M1496" s="9"/>
      <c r="N1496" s="9"/>
      <c r="O1496" s="9"/>
      <c r="P1496" s="9"/>
      <c r="Q1496" s="2"/>
      <c r="R1496" s="2"/>
      <c r="S1496" s="2"/>
      <c r="T1496" s="2"/>
      <c r="U1496" s="2"/>
      <c r="V1496" s="2"/>
      <c r="W1496" s="2"/>
      <c r="X1496" s="9"/>
      <c r="Y1496" s="9"/>
      <c r="Z1496" s="9"/>
      <c r="AA1496" s="9"/>
      <c r="AB1496" s="9"/>
      <c r="AC1496" s="2"/>
      <c r="AD1496" s="9"/>
      <c r="AE1496" s="9"/>
      <c r="AF1496" s="2"/>
      <c r="AG1496" s="9"/>
      <c r="AH1496" s="9"/>
      <c r="AI1496" s="9"/>
      <c r="AJ1496" s="9"/>
      <c r="AK1496" s="9"/>
      <c r="AL1496" s="9"/>
      <c r="AM1496" s="15"/>
      <c r="AN1496" s="9"/>
      <c r="AO1496" s="9"/>
      <c r="AP1496" s="9"/>
      <c r="AQ1496" s="2"/>
      <c r="AR1496" s="2"/>
      <c r="AS1496" s="2"/>
      <c r="AT1496" s="2"/>
      <c r="AU1496" s="2"/>
      <c r="AV1496" s="2">
        <v>129.27911111111112</v>
      </c>
      <c r="AW1496" s="2"/>
      <c r="AX1496" s="9"/>
      <c r="AY1496" s="2"/>
      <c r="AZ1496" s="2"/>
      <c r="BA1496" s="2"/>
      <c r="BB1496" s="9"/>
      <c r="BC1496" s="19">
        <v>41</v>
      </c>
      <c r="BD1496" s="2">
        <v>53.00443555555556</v>
      </c>
      <c r="BE1496" s="2"/>
      <c r="BF1496" s="19">
        <v>2.3349971610376898</v>
      </c>
      <c r="BG1496" s="19"/>
      <c r="BH1496" s="19"/>
      <c r="BI1496" s="19"/>
      <c r="BJ1496" s="19"/>
      <c r="BK1496" s="19"/>
      <c r="BL1496" s="19"/>
      <c r="BM1496" s="2"/>
      <c r="BN1496" s="2"/>
      <c r="BO1496" s="2"/>
      <c r="BP1496" s="2">
        <v>23.377777777777776</v>
      </c>
      <c r="BQ1496" s="2"/>
      <c r="BR1496" s="2"/>
      <c r="BS1496" s="2"/>
      <c r="BT1496" s="2"/>
      <c r="BU1496" s="2"/>
      <c r="BV1496" s="2"/>
      <c r="BW1496" s="9"/>
      <c r="BX1496" s="2"/>
      <c r="BY1496" s="2"/>
      <c r="BZ1496" s="9"/>
      <c r="CA1496" s="2"/>
      <c r="CB1496" s="2"/>
      <c r="CC1496" s="2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  <c r="EL1496" s="9"/>
      <c r="EM1496" s="9"/>
      <c r="EN1496" s="9"/>
      <c r="EO1496" s="9"/>
      <c r="EP1496" s="9"/>
      <c r="EQ1496" s="9"/>
      <c r="ER1496" s="9"/>
      <c r="ES1496" s="9"/>
      <c r="ET1496" s="9"/>
      <c r="EU1496" s="9"/>
      <c r="EV1496" s="9"/>
    </row>
    <row r="1497" spans="1:152" hidden="1" x14ac:dyDescent="0.45">
      <c r="A1497" t="s">
        <v>30</v>
      </c>
      <c r="C1497" s="1">
        <v>44335</v>
      </c>
      <c r="D1497" s="2">
        <v>9</v>
      </c>
      <c r="E1497" s="1" t="s">
        <v>196</v>
      </c>
      <c r="F1497" t="s">
        <v>15</v>
      </c>
      <c r="G1497">
        <v>132</v>
      </c>
      <c r="H1497" t="s">
        <v>11</v>
      </c>
      <c r="I1497" s="19">
        <v>4.7</v>
      </c>
      <c r="J1497">
        <v>1500</v>
      </c>
      <c r="K1497" s="2">
        <f t="shared" si="21"/>
        <v>141.84397163120565</v>
      </c>
      <c r="L1497" s="2"/>
      <c r="M1497" s="9"/>
      <c r="N1497" s="9"/>
      <c r="O1497" s="9"/>
      <c r="P1497" s="9"/>
      <c r="Q1497" s="2"/>
      <c r="R1497" s="2"/>
      <c r="S1497" s="2"/>
      <c r="T1497" s="2"/>
      <c r="U1497" s="2"/>
      <c r="V1497" s="2">
        <v>132</v>
      </c>
      <c r="W1497" s="2"/>
      <c r="X1497" s="9"/>
      <c r="Y1497" s="9"/>
      <c r="Z1497" s="9"/>
      <c r="AA1497" s="9"/>
      <c r="AB1497" s="9"/>
      <c r="AC1497" s="2"/>
      <c r="AD1497" s="9"/>
      <c r="AE1497" s="9"/>
      <c r="AF1497" s="2"/>
      <c r="AG1497" s="9"/>
      <c r="AH1497" s="9"/>
      <c r="AI1497" s="9"/>
      <c r="AJ1497" s="9"/>
      <c r="AK1497" s="9"/>
      <c r="AL1497" s="9"/>
      <c r="AM1497" s="15"/>
      <c r="AN1497" s="9"/>
      <c r="AO1497" s="9"/>
      <c r="AP1497" s="9"/>
      <c r="AQ1497" s="2"/>
      <c r="AR1497" s="2"/>
      <c r="AS1497" s="2"/>
      <c r="AT1497" s="2"/>
      <c r="AU1497" s="2"/>
      <c r="AV1497" s="2">
        <v>174.17599999999999</v>
      </c>
      <c r="AW1497" s="2"/>
      <c r="AX1497" s="9"/>
      <c r="AY1497" s="2"/>
      <c r="AZ1497" s="2"/>
      <c r="BA1497" s="2"/>
      <c r="BB1497" s="9"/>
      <c r="BC1497" s="19">
        <v>41</v>
      </c>
      <c r="BD1497" s="2">
        <v>71.412159999999986</v>
      </c>
      <c r="BE1497" s="2"/>
      <c r="BF1497" s="19">
        <v>3.1459101321585896</v>
      </c>
      <c r="BG1497" s="19"/>
      <c r="BH1497" s="19"/>
      <c r="BI1497" s="19"/>
      <c r="BJ1497" s="19"/>
      <c r="BK1497" s="19"/>
      <c r="BL1497" s="19"/>
      <c r="BM1497" s="2"/>
      <c r="BN1497" s="2"/>
      <c r="BO1497" s="2"/>
      <c r="BP1497" s="2">
        <v>34.488888888888887</v>
      </c>
      <c r="BQ1497" s="2"/>
      <c r="BR1497" s="2"/>
      <c r="BS1497" s="2"/>
      <c r="BT1497" s="2"/>
      <c r="BU1497" s="2"/>
      <c r="BV1497" s="2"/>
      <c r="BW1497" s="9"/>
      <c r="BX1497" s="2"/>
      <c r="BY1497" s="2"/>
      <c r="BZ1497" s="9"/>
      <c r="CA1497" s="2"/>
      <c r="CB1497" s="2"/>
      <c r="CC1497" s="2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</row>
    <row r="1498" spans="1:152" hidden="1" x14ac:dyDescent="0.45">
      <c r="A1498" t="s">
        <v>30</v>
      </c>
      <c r="C1498" s="1">
        <v>44342</v>
      </c>
      <c r="D1498" s="2"/>
      <c r="E1498" s="1"/>
      <c r="G1498">
        <v>139</v>
      </c>
      <c r="H1498" t="s">
        <v>11</v>
      </c>
      <c r="I1498" s="19">
        <v>4.7</v>
      </c>
      <c r="J1498">
        <v>1500</v>
      </c>
      <c r="K1498" s="2">
        <f t="shared" si="21"/>
        <v>141.84397163120565</v>
      </c>
      <c r="L1498" s="2"/>
      <c r="M1498" s="9"/>
      <c r="N1498" s="9"/>
      <c r="O1498" s="9"/>
      <c r="P1498" s="9"/>
      <c r="Q1498" s="2"/>
      <c r="R1498" s="2"/>
      <c r="S1498" s="2"/>
      <c r="T1498" s="2"/>
      <c r="U1498" s="2"/>
      <c r="V1498" s="2"/>
      <c r="W1498" s="2"/>
      <c r="X1498" s="9"/>
      <c r="Y1498" s="9"/>
      <c r="Z1498" s="9"/>
      <c r="AA1498" s="9"/>
      <c r="AB1498" s="9"/>
      <c r="AC1498" s="2"/>
      <c r="AD1498" s="9"/>
      <c r="AE1498" s="9"/>
      <c r="AF1498" s="2"/>
      <c r="AG1498" s="9"/>
      <c r="AH1498" s="9"/>
      <c r="AI1498" s="9"/>
      <c r="AJ1498" s="9"/>
      <c r="AK1498" s="9"/>
      <c r="AL1498" s="9"/>
      <c r="AM1498" s="15"/>
      <c r="AN1498" s="9"/>
      <c r="AO1498" s="9"/>
      <c r="AP1498" s="9"/>
      <c r="AQ1498" s="2"/>
      <c r="AR1498" s="2"/>
      <c r="AS1498" s="2"/>
      <c r="AT1498" s="2"/>
      <c r="AU1498" s="2"/>
      <c r="AV1498" s="2">
        <v>244.08266666666668</v>
      </c>
      <c r="AW1498" s="2"/>
      <c r="AX1498" s="9"/>
      <c r="AY1498" s="2"/>
      <c r="AZ1498" s="2"/>
      <c r="BA1498" s="2"/>
      <c r="BB1498" s="9"/>
      <c r="BC1498" s="19">
        <v>41</v>
      </c>
      <c r="BD1498" s="2">
        <v>100.07389333333333</v>
      </c>
      <c r="BE1498" s="2"/>
      <c r="BF1498" s="19">
        <v>4.4085415565345079</v>
      </c>
      <c r="BG1498" s="19"/>
      <c r="BH1498" s="19"/>
      <c r="BI1498" s="19"/>
      <c r="BJ1498" s="19"/>
      <c r="BK1498" s="19"/>
      <c r="BL1498" s="19"/>
      <c r="BM1498" s="2"/>
      <c r="BN1498" s="2"/>
      <c r="BO1498" s="2"/>
      <c r="BP1498" s="2">
        <v>53.111111111111107</v>
      </c>
      <c r="BQ1498" s="2"/>
      <c r="BR1498" s="2"/>
      <c r="BS1498" s="2"/>
      <c r="BT1498" s="2"/>
      <c r="BU1498" s="2"/>
      <c r="BV1498" s="2"/>
      <c r="BW1498" s="9"/>
      <c r="BX1498" s="2"/>
      <c r="BY1498" s="2"/>
      <c r="BZ1498" s="9"/>
      <c r="CA1498" s="2"/>
      <c r="CB1498" s="2"/>
      <c r="CC1498" s="2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</row>
    <row r="1499" spans="1:152" hidden="1" x14ac:dyDescent="0.45">
      <c r="A1499" t="s">
        <v>30</v>
      </c>
      <c r="C1499" s="1">
        <v>44348</v>
      </c>
      <c r="D1499" s="2"/>
      <c r="E1499" s="1"/>
      <c r="G1499">
        <v>145</v>
      </c>
      <c r="H1499" t="s">
        <v>11</v>
      </c>
      <c r="I1499" s="19">
        <v>4.7</v>
      </c>
      <c r="J1499">
        <v>1500</v>
      </c>
      <c r="K1499" s="2">
        <f t="shared" si="21"/>
        <v>141.84397163120565</v>
      </c>
      <c r="L1499" s="2"/>
      <c r="M1499" s="9"/>
      <c r="N1499" s="9"/>
      <c r="O1499" s="9"/>
      <c r="P1499" s="9"/>
      <c r="Q1499" s="2"/>
      <c r="R1499" s="2"/>
      <c r="S1499" s="2"/>
      <c r="T1499" s="2"/>
      <c r="U1499" s="2"/>
      <c r="V1499" s="2"/>
      <c r="W1499" s="2"/>
      <c r="X1499" s="9"/>
      <c r="Y1499" s="9"/>
      <c r="Z1499" s="9"/>
      <c r="AA1499" s="9"/>
      <c r="AB1499" s="9"/>
      <c r="AC1499" s="2"/>
      <c r="AD1499" s="9"/>
      <c r="AE1499" s="9"/>
      <c r="AF1499" s="2"/>
      <c r="AG1499" s="9"/>
      <c r="AH1499" s="9"/>
      <c r="AI1499" s="9"/>
      <c r="AJ1499" s="9"/>
      <c r="AK1499" s="9"/>
      <c r="AL1499" s="9"/>
      <c r="AM1499" s="15"/>
      <c r="AN1499" s="9"/>
      <c r="AO1499" s="9"/>
      <c r="AP1499" s="9"/>
      <c r="AQ1499" s="2"/>
      <c r="AR1499" s="2"/>
      <c r="AS1499" s="2"/>
      <c r="AT1499" s="2"/>
      <c r="AU1499" s="2"/>
      <c r="AV1499" s="2">
        <v>266.27066666666667</v>
      </c>
      <c r="AW1499" s="2"/>
      <c r="AX1499" s="9"/>
      <c r="AY1499" s="2"/>
      <c r="AZ1499" s="2"/>
      <c r="BA1499" s="2"/>
      <c r="BB1499" s="9"/>
      <c r="BC1499" s="19">
        <v>41</v>
      </c>
      <c r="BD1499" s="2">
        <v>109.17097333333332</v>
      </c>
      <c r="BE1499" s="2"/>
      <c r="BF1499" s="19">
        <v>4.8092939794419971</v>
      </c>
      <c r="BG1499" s="19"/>
      <c r="BH1499" s="19"/>
      <c r="BI1499" s="19"/>
      <c r="BJ1499" s="19"/>
      <c r="BK1499" s="19"/>
      <c r="BL1499" s="19"/>
      <c r="BM1499" s="2"/>
      <c r="BN1499" s="2"/>
      <c r="BO1499" s="2"/>
      <c r="BP1499" s="2">
        <v>62.133333333333326</v>
      </c>
      <c r="BQ1499" s="2"/>
      <c r="BR1499" s="2"/>
      <c r="BS1499" s="2"/>
      <c r="BT1499" s="2"/>
      <c r="BU1499" s="2"/>
      <c r="BV1499" s="2"/>
      <c r="BW1499" s="9"/>
      <c r="BX1499" s="2"/>
      <c r="BY1499" s="2"/>
      <c r="BZ1499" s="9"/>
      <c r="CA1499" s="2"/>
      <c r="CB1499" s="2"/>
      <c r="CC1499" s="2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  <c r="EL1499" s="9"/>
      <c r="EM1499" s="9"/>
      <c r="EN1499" s="9"/>
      <c r="EO1499" s="9"/>
      <c r="EP1499" s="9"/>
      <c r="EQ1499" s="9"/>
      <c r="ER1499" s="9"/>
      <c r="ES1499" s="9"/>
      <c r="ET1499" s="9"/>
      <c r="EU1499" s="9"/>
      <c r="EV1499" s="9"/>
    </row>
    <row r="1500" spans="1:152" hidden="1" x14ac:dyDescent="0.45">
      <c r="A1500" t="s">
        <v>30</v>
      </c>
      <c r="C1500" s="1">
        <v>44349</v>
      </c>
      <c r="D1500" s="2">
        <v>10</v>
      </c>
      <c r="E1500" s="1" t="s">
        <v>97</v>
      </c>
      <c r="F1500" t="s">
        <v>16</v>
      </c>
      <c r="G1500">
        <v>146</v>
      </c>
      <c r="H1500" t="s">
        <v>11</v>
      </c>
      <c r="I1500" s="19">
        <v>4.7</v>
      </c>
      <c r="J1500">
        <v>1500</v>
      </c>
      <c r="K1500" s="2">
        <f t="shared" ref="K1500:K1563" si="23">1000000/I1500/J1500</f>
        <v>141.84397163120565</v>
      </c>
      <c r="L1500" s="2"/>
      <c r="M1500" s="9"/>
      <c r="N1500" s="9"/>
      <c r="O1500" s="9"/>
      <c r="P1500" s="9"/>
      <c r="Q1500" s="2"/>
      <c r="R1500" s="2"/>
      <c r="S1500" s="2"/>
      <c r="T1500" s="2"/>
      <c r="U1500" s="2"/>
      <c r="V1500" s="2"/>
      <c r="W1500" s="2"/>
      <c r="X1500" s="9"/>
      <c r="Y1500" s="9"/>
      <c r="Z1500" s="9"/>
      <c r="AA1500" s="9"/>
      <c r="AB1500" s="9"/>
      <c r="AC1500" s="2"/>
      <c r="AD1500" s="9"/>
      <c r="AE1500" s="9"/>
      <c r="AF1500" s="2"/>
      <c r="AG1500" s="9"/>
      <c r="AH1500" s="9"/>
      <c r="AI1500" s="9"/>
      <c r="AJ1500" s="9"/>
      <c r="AK1500" s="9"/>
      <c r="AL1500" s="9"/>
      <c r="AM1500" s="15"/>
      <c r="AN1500" s="9"/>
      <c r="AO1500" s="9"/>
      <c r="AP1500" s="9"/>
      <c r="AQ1500" s="2"/>
      <c r="AR1500" s="2"/>
      <c r="AS1500" s="2"/>
      <c r="AT1500" s="2"/>
      <c r="AU1500" s="2"/>
      <c r="AV1500" s="2"/>
      <c r="AW1500" s="2"/>
      <c r="AX1500" s="9"/>
      <c r="AY1500" s="2"/>
      <c r="AZ1500" s="2"/>
      <c r="BA1500" s="2"/>
      <c r="BB1500" s="9"/>
      <c r="BC1500" s="19"/>
      <c r="BD1500" s="2"/>
      <c r="BE1500" s="2"/>
      <c r="BF1500" s="19"/>
      <c r="BG1500" s="19"/>
      <c r="BH1500" s="19"/>
      <c r="BI1500" s="19"/>
      <c r="BJ1500" s="19"/>
      <c r="BK1500" s="19"/>
      <c r="BL1500" s="19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9"/>
      <c r="BX1500" s="2"/>
      <c r="BY1500" s="2"/>
      <c r="BZ1500" s="9"/>
      <c r="CA1500" s="2"/>
      <c r="CB1500" s="2"/>
      <c r="CC1500" s="2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  <c r="EL1500" s="9"/>
      <c r="EM1500" s="9"/>
      <c r="EN1500" s="9"/>
      <c r="EO1500" s="9"/>
      <c r="EP1500" s="9"/>
      <c r="EQ1500" s="9"/>
      <c r="ER1500" s="9"/>
      <c r="ES1500" s="9"/>
      <c r="ET1500" s="9"/>
      <c r="EU1500" s="9"/>
      <c r="EV1500" s="9"/>
    </row>
    <row r="1501" spans="1:152" hidden="1" x14ac:dyDescent="0.45">
      <c r="A1501" t="s">
        <v>28</v>
      </c>
      <c r="C1501" s="1">
        <v>44203</v>
      </c>
      <c r="D1501" s="2">
        <v>1</v>
      </c>
      <c r="E1501" s="1" t="s">
        <v>198</v>
      </c>
      <c r="F1501" t="s">
        <v>10</v>
      </c>
      <c r="G1501">
        <v>0</v>
      </c>
      <c r="H1501" t="s">
        <v>11</v>
      </c>
      <c r="I1501" s="19">
        <v>14</v>
      </c>
      <c r="J1501">
        <v>500</v>
      </c>
      <c r="K1501" s="2">
        <f t="shared" si="23"/>
        <v>142.85714285714286</v>
      </c>
      <c r="L1501" s="2"/>
      <c r="M1501" s="9"/>
      <c r="N1501" s="9"/>
      <c r="O1501" s="9"/>
      <c r="P1501" s="9"/>
      <c r="Q1501" s="2"/>
      <c r="R1501" s="2"/>
      <c r="S1501" s="2"/>
      <c r="T1501" s="2"/>
      <c r="U1501" s="2"/>
      <c r="V1501" s="2"/>
      <c r="W1501" s="2"/>
      <c r="X1501" s="9"/>
      <c r="Y1501" s="9"/>
      <c r="Z1501" s="9"/>
      <c r="AA1501" s="9"/>
      <c r="AB1501" s="9"/>
      <c r="AC1501" s="2"/>
      <c r="AD1501" s="9"/>
      <c r="AE1501" s="9"/>
      <c r="AF1501" s="2"/>
      <c r="AG1501" s="9"/>
      <c r="AH1501" s="9"/>
      <c r="AI1501" s="9"/>
      <c r="AJ1501" s="9"/>
      <c r="AK1501" s="9"/>
      <c r="AL1501" s="9"/>
      <c r="AM1501" s="15"/>
      <c r="AN1501" s="9"/>
      <c r="AO1501" s="9"/>
      <c r="AP1501" s="9"/>
      <c r="AQ1501" s="2"/>
      <c r="AR1501" s="2"/>
      <c r="AS1501" s="2"/>
      <c r="AT1501" s="2"/>
      <c r="AU1501" s="2"/>
      <c r="AV1501" s="2"/>
      <c r="AW1501" s="2"/>
      <c r="AX1501" s="9"/>
      <c r="AY1501" s="2"/>
      <c r="AZ1501" s="2"/>
      <c r="BA1501" s="2"/>
      <c r="BB1501" s="9"/>
      <c r="BC1501" s="19"/>
      <c r="BD1501" s="2"/>
      <c r="BE1501" s="2"/>
      <c r="BF1501" s="19"/>
      <c r="BG1501" s="19"/>
      <c r="BH1501" s="19"/>
      <c r="BI1501" s="19"/>
      <c r="BJ1501" s="19"/>
      <c r="BK1501" s="19"/>
      <c r="BL1501" s="19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9"/>
      <c r="BX1501" s="2"/>
      <c r="BY1501" s="2"/>
      <c r="BZ1501" s="9"/>
      <c r="CA1501" s="2"/>
      <c r="CB1501" s="2"/>
      <c r="CC1501" s="2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</row>
    <row r="1502" spans="1:152" hidden="1" x14ac:dyDescent="0.45">
      <c r="A1502" t="s">
        <v>28</v>
      </c>
      <c r="C1502" s="1">
        <v>44217</v>
      </c>
      <c r="D1502" s="2"/>
      <c r="E1502" s="1"/>
      <c r="G1502">
        <v>14</v>
      </c>
      <c r="H1502" t="s">
        <v>11</v>
      </c>
      <c r="I1502" s="19">
        <v>14</v>
      </c>
      <c r="J1502">
        <v>500</v>
      </c>
      <c r="K1502" s="2">
        <f t="shared" si="23"/>
        <v>142.85714285714286</v>
      </c>
      <c r="L1502" s="2"/>
      <c r="M1502" s="9"/>
      <c r="N1502" s="9"/>
      <c r="O1502" s="9"/>
      <c r="P1502" s="9"/>
      <c r="Q1502" s="2"/>
      <c r="R1502" s="2"/>
      <c r="S1502" s="2"/>
      <c r="T1502" s="2"/>
      <c r="U1502" s="2"/>
      <c r="V1502" s="2"/>
      <c r="W1502" s="2"/>
      <c r="X1502" s="9"/>
      <c r="Y1502" s="9"/>
      <c r="Z1502" s="9"/>
      <c r="AA1502" s="9"/>
      <c r="AB1502" s="9"/>
      <c r="AC1502" s="2"/>
      <c r="AD1502" s="9"/>
      <c r="AE1502" s="9"/>
      <c r="AF1502" s="2"/>
      <c r="AG1502" s="9"/>
      <c r="AH1502" s="9"/>
      <c r="AI1502" s="9"/>
      <c r="AJ1502" s="9"/>
      <c r="AK1502" s="9"/>
      <c r="AL1502" s="9"/>
      <c r="AM1502" s="15"/>
      <c r="AN1502" s="9"/>
      <c r="AO1502" s="9"/>
      <c r="AP1502" s="9"/>
      <c r="AQ1502" s="2"/>
      <c r="AR1502" s="2"/>
      <c r="AS1502" s="2"/>
      <c r="AT1502" s="2"/>
      <c r="AU1502" s="2"/>
      <c r="AV1502" s="2"/>
      <c r="AW1502" s="2"/>
      <c r="AX1502" s="9"/>
      <c r="AY1502" s="2"/>
      <c r="AZ1502" s="2"/>
      <c r="BA1502" s="2"/>
      <c r="BB1502" s="9"/>
      <c r="BC1502" s="19"/>
      <c r="BD1502" s="2"/>
      <c r="BE1502" s="2"/>
      <c r="BF1502" s="19"/>
      <c r="BG1502" s="19"/>
      <c r="BH1502" s="19"/>
      <c r="BI1502" s="19"/>
      <c r="BJ1502" s="19"/>
      <c r="BK1502" s="19"/>
      <c r="BL1502" s="19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9"/>
      <c r="BX1502" s="2"/>
      <c r="BY1502" s="2"/>
      <c r="BZ1502" s="9">
        <f>CD1502+CG1502+CJ1502+CM1502+CP1502+CS1502+CV1502+CY1502+DB1502+DE1502+DH1502+DK1502</f>
        <v>1.8020715179037434</v>
      </c>
      <c r="CA1502" s="2">
        <f>CF1502+CI1502+CL1502+CO1502+CR1502+CU1502+CX1502+DA1502+DD1502+DG1502+DJ1502+DM1502</f>
        <v>540.62145537112315</v>
      </c>
      <c r="CB1502" s="2"/>
      <c r="CC1502" s="2">
        <f>CF1502+CI1502+CL1502+CO1502+CR1502+CU1502</f>
        <v>411.30362877967394</v>
      </c>
      <c r="CD1502">
        <v>0.18145407434669167</v>
      </c>
      <c r="CE1502">
        <v>300</v>
      </c>
      <c r="CF1502">
        <v>54.436222304007508</v>
      </c>
      <c r="CG1502">
        <v>0.23615292488916242</v>
      </c>
      <c r="CH1502">
        <v>300</v>
      </c>
      <c r="CI1502">
        <v>70.845877466748732</v>
      </c>
      <c r="CJ1502">
        <v>0.24875823671566591</v>
      </c>
      <c r="CK1502">
        <v>300</v>
      </c>
      <c r="CL1502">
        <v>74.627471014699765</v>
      </c>
      <c r="CM1502">
        <v>0.25258208393301401</v>
      </c>
      <c r="CN1502">
        <v>300</v>
      </c>
      <c r="CO1502">
        <v>75.774625179904206</v>
      </c>
      <c r="CP1502">
        <v>0.23073014023200278</v>
      </c>
      <c r="CQ1502">
        <v>300</v>
      </c>
      <c r="CR1502">
        <v>69.219042069600832</v>
      </c>
      <c r="CS1502">
        <v>0.22133463581570956</v>
      </c>
      <c r="CT1502">
        <v>300</v>
      </c>
      <c r="CU1502">
        <v>66.400390744712865</v>
      </c>
      <c r="CV1502">
        <v>0.2271541907690687</v>
      </c>
      <c r="CW1502">
        <v>300</v>
      </c>
      <c r="CX1502">
        <v>68.146257230720607</v>
      </c>
      <c r="CY1502">
        <v>0.20390523120242862</v>
      </c>
      <c r="CZ1502">
        <v>300</v>
      </c>
      <c r="DA1502">
        <v>61.17156936072859</v>
      </c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</row>
    <row r="1503" spans="1:152" hidden="1" x14ac:dyDescent="0.45">
      <c r="A1503" t="s">
        <v>28</v>
      </c>
      <c r="C1503" s="1">
        <v>44231</v>
      </c>
      <c r="D1503" s="2"/>
      <c r="E1503" s="1"/>
      <c r="G1503">
        <v>28</v>
      </c>
      <c r="H1503" t="s">
        <v>11</v>
      </c>
      <c r="I1503" s="19">
        <v>14</v>
      </c>
      <c r="J1503">
        <v>500</v>
      </c>
      <c r="K1503" s="2">
        <f t="shared" si="23"/>
        <v>142.85714285714286</v>
      </c>
      <c r="L1503" s="2"/>
      <c r="M1503" s="2">
        <v>283</v>
      </c>
      <c r="N1503" s="19">
        <v>7.2</v>
      </c>
      <c r="O1503" s="19"/>
      <c r="P1503" s="19"/>
      <c r="Q1503" s="2"/>
      <c r="R1503" s="2"/>
      <c r="S1503" s="2"/>
      <c r="T1503" s="2"/>
      <c r="U1503" s="2"/>
      <c r="V1503" s="2"/>
      <c r="W1503" s="2"/>
      <c r="X1503" s="9"/>
      <c r="Y1503" s="9"/>
      <c r="Z1503" s="9"/>
      <c r="AA1503" s="9"/>
      <c r="AB1503" s="9"/>
      <c r="AC1503" s="2"/>
      <c r="AD1503" s="9"/>
      <c r="AE1503" s="9"/>
      <c r="AF1503" s="2"/>
      <c r="AG1503" s="32"/>
      <c r="AH1503" s="32"/>
      <c r="AI1503" s="32"/>
      <c r="AJ1503" s="32"/>
      <c r="AK1503" s="32"/>
      <c r="AL1503" s="32"/>
      <c r="AM1503" s="15"/>
      <c r="AN1503" s="9"/>
      <c r="AO1503" s="9"/>
      <c r="AP1503" s="9"/>
      <c r="AQ1503" s="2"/>
      <c r="AR1503" s="2"/>
      <c r="AS1503" s="2"/>
      <c r="AT1503" s="2"/>
      <c r="AU1503" s="2"/>
      <c r="AV1503" s="2"/>
      <c r="AW1503" s="2"/>
      <c r="AX1503" s="9"/>
      <c r="AY1503" s="2"/>
      <c r="AZ1503" s="2"/>
      <c r="BA1503" s="2"/>
      <c r="BB1503" s="9"/>
      <c r="BC1503" s="19"/>
      <c r="BD1503" s="2"/>
      <c r="BE1503" s="2"/>
      <c r="BF1503" s="19"/>
      <c r="BG1503" s="19"/>
      <c r="BH1503" s="19"/>
      <c r="BI1503" s="19"/>
      <c r="BJ1503" s="19"/>
      <c r="BK1503" s="19"/>
      <c r="BL1503" s="19"/>
      <c r="BM1503" s="2"/>
      <c r="BN1503" s="28"/>
      <c r="BO1503" s="28"/>
      <c r="BP1503" s="2"/>
      <c r="BQ1503" s="28"/>
      <c r="BR1503" s="28"/>
      <c r="BS1503" s="28"/>
      <c r="BT1503" s="28"/>
      <c r="BU1503" s="28"/>
      <c r="BV1503" s="2"/>
      <c r="BW1503" s="9"/>
      <c r="BX1503" s="2"/>
      <c r="BY1503" s="2"/>
      <c r="BZ1503" s="9"/>
      <c r="CA1503" s="2"/>
      <c r="CB1503" s="2"/>
      <c r="CC1503" s="2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</row>
    <row r="1504" spans="1:152" hidden="1" x14ac:dyDescent="0.45">
      <c r="A1504" t="s">
        <v>28</v>
      </c>
      <c r="C1504" s="1">
        <v>44236</v>
      </c>
      <c r="D1504" s="2"/>
      <c r="E1504" s="1"/>
      <c r="G1504">
        <v>33</v>
      </c>
      <c r="H1504" t="s">
        <v>11</v>
      </c>
      <c r="I1504" s="19">
        <v>14</v>
      </c>
      <c r="J1504">
        <v>500</v>
      </c>
      <c r="K1504" s="2">
        <f t="shared" si="23"/>
        <v>142.85714285714286</v>
      </c>
      <c r="L1504" s="2"/>
      <c r="M1504" s="2">
        <v>417.5</v>
      </c>
      <c r="N1504" s="19">
        <v>10.616666666666667</v>
      </c>
      <c r="O1504" s="19"/>
      <c r="P1504" s="19"/>
      <c r="Q1504" s="2"/>
      <c r="R1504" s="2"/>
      <c r="S1504" s="2"/>
      <c r="T1504" s="2"/>
      <c r="U1504" s="2"/>
      <c r="V1504" s="2"/>
      <c r="W1504" s="2"/>
      <c r="X1504" s="9"/>
      <c r="Y1504" s="9"/>
      <c r="Z1504" s="9"/>
      <c r="AA1504" s="9"/>
      <c r="AB1504" s="9"/>
      <c r="AC1504" s="2"/>
      <c r="AD1504" s="9"/>
      <c r="AE1504" s="9"/>
      <c r="AF1504" s="2"/>
      <c r="AG1504" s="32"/>
      <c r="AH1504" s="32"/>
      <c r="AI1504" s="32"/>
      <c r="AJ1504" s="32"/>
      <c r="AK1504" s="32"/>
      <c r="AL1504" s="32"/>
      <c r="AM1504" s="15"/>
      <c r="AN1504" s="9"/>
      <c r="AO1504" s="9"/>
      <c r="AP1504" s="9"/>
      <c r="AQ1504" s="2"/>
      <c r="AR1504" s="2"/>
      <c r="AS1504" s="2"/>
      <c r="AT1504" s="2"/>
      <c r="AU1504" s="2"/>
      <c r="AV1504" s="2"/>
      <c r="AW1504" s="2"/>
      <c r="AX1504" s="9"/>
      <c r="AY1504" s="2"/>
      <c r="AZ1504" s="2"/>
      <c r="BA1504" s="2"/>
      <c r="BB1504" s="9"/>
      <c r="BC1504" s="19"/>
      <c r="BD1504" s="2"/>
      <c r="BE1504" s="2"/>
      <c r="BF1504" s="19"/>
      <c r="BG1504" s="19"/>
      <c r="BH1504" s="19"/>
      <c r="BI1504" s="19"/>
      <c r="BJ1504" s="19"/>
      <c r="BK1504" s="19"/>
      <c r="BL1504" s="19"/>
      <c r="BM1504" s="2"/>
      <c r="BN1504" s="28"/>
      <c r="BO1504" s="28"/>
      <c r="BP1504" s="2"/>
      <c r="BQ1504" s="28"/>
      <c r="BR1504" s="28"/>
      <c r="BS1504" s="28"/>
      <c r="BT1504" s="28"/>
      <c r="BU1504" s="28"/>
      <c r="BV1504" s="2"/>
      <c r="BW1504" s="9"/>
      <c r="BX1504" s="2"/>
      <c r="BY1504" s="2"/>
      <c r="BZ1504" s="9"/>
      <c r="CA1504" s="2"/>
      <c r="CB1504" s="2"/>
      <c r="CC1504" s="2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  <c r="EL1504" s="9"/>
      <c r="EM1504" s="9"/>
      <c r="EN1504" s="9"/>
      <c r="EO1504" s="9"/>
      <c r="EP1504" s="9"/>
      <c r="EQ1504" s="9"/>
      <c r="ER1504" s="9"/>
      <c r="ES1504" s="9"/>
      <c r="ET1504" s="9"/>
      <c r="EU1504" s="9"/>
      <c r="EV1504" s="9"/>
    </row>
    <row r="1505" spans="1:152" hidden="1" x14ac:dyDescent="0.45">
      <c r="A1505" t="s">
        <v>28</v>
      </c>
      <c r="C1505" s="1">
        <v>44237</v>
      </c>
      <c r="D1505" s="2">
        <v>4</v>
      </c>
      <c r="E1505" t="s">
        <v>199</v>
      </c>
      <c r="F1505" t="s">
        <v>12</v>
      </c>
      <c r="G1505">
        <v>34</v>
      </c>
      <c r="H1505" t="s">
        <v>11</v>
      </c>
      <c r="I1505" s="19">
        <v>14</v>
      </c>
      <c r="J1505">
        <v>500</v>
      </c>
      <c r="K1505" s="2">
        <f t="shared" si="23"/>
        <v>142.85714285714286</v>
      </c>
      <c r="L1505" s="2"/>
      <c r="M1505" s="9"/>
      <c r="N1505" s="9"/>
      <c r="O1505" s="9"/>
      <c r="P1505" s="9"/>
      <c r="Q1505" s="2"/>
      <c r="R1505" s="2">
        <v>34</v>
      </c>
      <c r="S1505" s="2"/>
      <c r="T1505" s="2"/>
      <c r="U1505" s="2"/>
      <c r="V1505" s="2"/>
      <c r="W1505" s="2"/>
      <c r="X1505" s="9"/>
      <c r="Y1505" s="9"/>
      <c r="Z1505" s="9"/>
      <c r="AA1505" s="9"/>
      <c r="AC1505" s="2">
        <v>32.4</v>
      </c>
      <c r="AE1505" s="9"/>
      <c r="AF1505" s="2">
        <v>46.199999999999996</v>
      </c>
      <c r="AG1505" s="9">
        <v>1.1583982333333334</v>
      </c>
      <c r="AH1505">
        <v>4.9796970818511532E-2</v>
      </c>
      <c r="AI1505" s="9"/>
      <c r="AJ1505" s="9"/>
      <c r="AK1505" s="9"/>
      <c r="AL1505" s="9"/>
      <c r="AM1505" s="15">
        <f>AG1505/AF1505</f>
        <v>2.5073554834054837E-2</v>
      </c>
      <c r="AN1505" s="9"/>
      <c r="AO1505" s="9"/>
      <c r="AP1505" s="9"/>
      <c r="AQ1505" s="2"/>
      <c r="AR1505" s="2"/>
      <c r="AS1505" s="2">
        <v>0</v>
      </c>
      <c r="AT1505" s="2">
        <v>0</v>
      </c>
      <c r="AU1505" s="2"/>
      <c r="AV1505" s="2"/>
      <c r="AW1505" s="2"/>
      <c r="AX1505" s="9"/>
      <c r="AY1505" s="2"/>
      <c r="AZ1505" s="2">
        <f>AC1505+AF1505+AW1505</f>
        <v>78.599999999999994</v>
      </c>
      <c r="BA1505" s="2"/>
      <c r="BB1505" s="9">
        <f>AW1505/AZ1505</f>
        <v>0</v>
      </c>
      <c r="BC1505" s="19"/>
      <c r="BD1505" s="2"/>
      <c r="BE1505" s="2"/>
      <c r="BF1505" s="19"/>
      <c r="BG1505" s="19"/>
      <c r="BH1505" s="19"/>
      <c r="BI1505" s="19"/>
      <c r="BJ1505" s="9">
        <f>AC1505/AZ1505</f>
        <v>0.41221374045801529</v>
      </c>
      <c r="BK1505" s="9">
        <f>AF1505/AZ1505</f>
        <v>0.58778625954198471</v>
      </c>
      <c r="BL1505" s="9">
        <f>AW1505/AZ1505</f>
        <v>0</v>
      </c>
      <c r="BM1505" s="2">
        <f>BN1505+BO1505+BQ1505+BS1505</f>
        <v>12.666666666666666</v>
      </c>
      <c r="BN1505" s="28">
        <v>12.666666666666666</v>
      </c>
      <c r="BO1505" s="2"/>
      <c r="BP1505" s="2"/>
      <c r="BQ1505" s="2"/>
      <c r="BR1505" s="28"/>
      <c r="BS1505" s="2"/>
      <c r="BT1505" s="15">
        <f>AG1505/BM1505</f>
        <v>9.145249210526317E-2</v>
      </c>
      <c r="BY1505" s="2"/>
      <c r="BZ1505" s="9"/>
      <c r="CA1505" s="2"/>
      <c r="CB1505" s="2"/>
      <c r="CC1505" s="2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  <c r="EL1505" s="9"/>
      <c r="EM1505" s="9"/>
      <c r="EN1505" s="9"/>
      <c r="EO1505" s="9"/>
      <c r="EP1505" s="9"/>
      <c r="EQ1505" s="9"/>
      <c r="ER1505" s="9"/>
      <c r="ES1505" s="9"/>
      <c r="ET1505" s="9"/>
      <c r="EU1505" s="9"/>
      <c r="EV1505" s="9"/>
    </row>
    <row r="1506" spans="1:152" hidden="1" x14ac:dyDescent="0.45">
      <c r="A1506" t="s">
        <v>28</v>
      </c>
      <c r="C1506" s="1">
        <v>44252</v>
      </c>
      <c r="D1506" s="2"/>
      <c r="E1506" s="1"/>
      <c r="G1506">
        <v>49</v>
      </c>
      <c r="H1506" t="s">
        <v>11</v>
      </c>
      <c r="I1506" s="19">
        <v>14</v>
      </c>
      <c r="J1506">
        <v>500</v>
      </c>
      <c r="K1506" s="2">
        <f t="shared" si="23"/>
        <v>142.85714285714286</v>
      </c>
      <c r="L1506" s="2"/>
      <c r="M1506" s="2">
        <v>601</v>
      </c>
      <c r="N1506" s="19">
        <v>13.566666666666666</v>
      </c>
      <c r="O1506" s="19"/>
      <c r="P1506" s="19"/>
      <c r="Q1506" s="2"/>
      <c r="R1506" s="2"/>
      <c r="S1506" s="2"/>
      <c r="T1506" s="2"/>
      <c r="U1506" s="2"/>
      <c r="V1506" s="2"/>
      <c r="W1506" s="2"/>
      <c r="X1506" s="9"/>
      <c r="Y1506" s="9"/>
      <c r="Z1506" s="9"/>
      <c r="AA1506" s="9"/>
      <c r="AC1506" s="2"/>
      <c r="AE1506" s="9"/>
      <c r="AF1506" s="2"/>
      <c r="AG1506" s="32"/>
      <c r="AH1506" s="32"/>
      <c r="AI1506" s="32"/>
      <c r="AJ1506" s="32"/>
      <c r="AK1506" s="32"/>
      <c r="AL1506" s="32"/>
      <c r="AM1506" s="15"/>
      <c r="AN1506" s="9"/>
      <c r="AO1506" s="9"/>
      <c r="AP1506" s="9"/>
      <c r="AQ1506" s="2"/>
      <c r="AR1506" s="2"/>
      <c r="AS1506" s="2"/>
      <c r="AT1506" s="2"/>
      <c r="AU1506" s="2"/>
      <c r="AV1506" s="2"/>
      <c r="AW1506" s="2"/>
      <c r="AX1506" s="9"/>
      <c r="AY1506" s="2"/>
      <c r="AZ1506" s="2"/>
      <c r="BA1506" s="2"/>
      <c r="BB1506" s="9"/>
      <c r="BC1506" s="19"/>
      <c r="BD1506" s="2"/>
      <c r="BE1506" s="2"/>
      <c r="BF1506" s="19"/>
      <c r="BG1506" s="19"/>
      <c r="BH1506" s="19"/>
      <c r="BI1506" s="19"/>
      <c r="BJ1506" s="19"/>
      <c r="BK1506" s="19"/>
      <c r="BL1506" s="19"/>
      <c r="BM1506" s="2"/>
      <c r="BN1506" s="28"/>
      <c r="BO1506" s="28"/>
      <c r="BP1506" s="2"/>
      <c r="BQ1506" s="28"/>
      <c r="BR1506" s="28"/>
      <c r="BS1506" s="28"/>
      <c r="BT1506" s="28"/>
      <c r="BY1506" s="2"/>
      <c r="BZ1506" s="9"/>
      <c r="CA1506" s="2"/>
      <c r="CB1506" s="2"/>
      <c r="CC1506" s="2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</row>
    <row r="1507" spans="1:152" hidden="1" x14ac:dyDescent="0.45">
      <c r="A1507" t="s">
        <v>28</v>
      </c>
      <c r="C1507" s="1">
        <v>44257</v>
      </c>
      <c r="D1507" s="2"/>
      <c r="E1507" s="1"/>
      <c r="G1507">
        <v>54</v>
      </c>
      <c r="H1507" t="s">
        <v>11</v>
      </c>
      <c r="I1507" s="19">
        <v>14</v>
      </c>
      <c r="J1507">
        <v>500</v>
      </c>
      <c r="K1507" s="2">
        <f t="shared" si="23"/>
        <v>142.85714285714286</v>
      </c>
      <c r="L1507" s="2"/>
      <c r="M1507" s="2">
        <v>703.14285714285711</v>
      </c>
      <c r="N1507" s="19">
        <v>15.285714285714286</v>
      </c>
      <c r="O1507" s="19"/>
      <c r="P1507" s="19"/>
      <c r="Q1507" s="2"/>
      <c r="R1507" s="2"/>
      <c r="S1507" s="2"/>
      <c r="T1507" s="2"/>
      <c r="U1507" s="2"/>
      <c r="V1507" s="2"/>
      <c r="W1507" s="2"/>
      <c r="X1507" s="9"/>
      <c r="Y1507" s="9"/>
      <c r="Z1507" s="9"/>
      <c r="AA1507" s="9"/>
      <c r="AC1507" s="2"/>
      <c r="AE1507" s="9"/>
      <c r="AF1507" s="2"/>
      <c r="AG1507" s="32"/>
      <c r="AH1507" s="32"/>
      <c r="AI1507" s="32"/>
      <c r="AJ1507" s="32"/>
      <c r="AK1507" s="32"/>
      <c r="AL1507" s="32"/>
      <c r="AM1507" s="15"/>
      <c r="AN1507" s="9"/>
      <c r="AO1507" s="9"/>
      <c r="AP1507" s="9"/>
      <c r="AQ1507" s="2"/>
      <c r="AR1507" s="2"/>
      <c r="AS1507" s="2"/>
      <c r="AT1507" s="2"/>
      <c r="AU1507" s="2"/>
      <c r="AV1507" s="2"/>
      <c r="AW1507" s="2"/>
      <c r="AX1507" s="9"/>
      <c r="AY1507" s="2"/>
      <c r="AZ1507" s="2"/>
      <c r="BA1507" s="2"/>
      <c r="BB1507" s="9"/>
      <c r="BC1507" s="19"/>
      <c r="BD1507" s="2"/>
      <c r="BE1507" s="2"/>
      <c r="BF1507" s="19"/>
      <c r="BG1507" s="19"/>
      <c r="BH1507" s="19"/>
      <c r="BI1507" s="19"/>
      <c r="BJ1507" s="19"/>
      <c r="BK1507" s="19"/>
      <c r="BL1507" s="19"/>
      <c r="BM1507" s="2"/>
      <c r="BN1507" s="28"/>
      <c r="BO1507" s="28"/>
      <c r="BP1507" s="2"/>
      <c r="BQ1507" s="28"/>
      <c r="BR1507" s="28"/>
      <c r="BS1507" s="28"/>
      <c r="BT1507" s="28"/>
      <c r="BY1507" s="2"/>
      <c r="BZ1507" s="9"/>
      <c r="CA1507" s="2"/>
      <c r="CB1507" s="2"/>
      <c r="CC1507" s="2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  <c r="EL1507" s="9"/>
      <c r="EM1507" s="9"/>
      <c r="EN1507" s="9"/>
      <c r="EO1507" s="9"/>
      <c r="EP1507" s="9"/>
      <c r="EQ1507" s="9"/>
      <c r="ER1507" s="9"/>
      <c r="ES1507" s="9"/>
      <c r="ET1507" s="9"/>
      <c r="EU1507" s="9"/>
      <c r="EV1507" s="9"/>
    </row>
    <row r="1508" spans="1:152" hidden="1" x14ac:dyDescent="0.45">
      <c r="A1508" t="s">
        <v>28</v>
      </c>
      <c r="C1508" s="1">
        <v>44258</v>
      </c>
      <c r="D1508" s="2">
        <v>5</v>
      </c>
      <c r="E1508" t="s">
        <v>195</v>
      </c>
      <c r="F1508" t="s">
        <v>13</v>
      </c>
      <c r="G1508">
        <v>55</v>
      </c>
      <c r="H1508" t="s">
        <v>11</v>
      </c>
      <c r="I1508" s="19">
        <v>14</v>
      </c>
      <c r="J1508">
        <v>500</v>
      </c>
      <c r="K1508" s="2">
        <f t="shared" si="23"/>
        <v>142.85714285714286</v>
      </c>
      <c r="L1508" s="2"/>
      <c r="M1508" s="9"/>
      <c r="N1508" s="9"/>
      <c r="O1508" s="9"/>
      <c r="P1508" s="9"/>
      <c r="Q1508" s="2"/>
      <c r="R1508" s="2"/>
      <c r="S1508" s="2">
        <v>55</v>
      </c>
      <c r="T1508" s="2"/>
      <c r="U1508" s="2"/>
      <c r="V1508" s="2"/>
      <c r="W1508" s="2"/>
      <c r="X1508" s="9"/>
      <c r="Y1508" s="9"/>
      <c r="Z1508" s="9"/>
      <c r="AA1508" s="9"/>
      <c r="AC1508" s="2">
        <v>160.34391906438972</v>
      </c>
      <c r="AE1508" s="9"/>
      <c r="AF1508" s="2">
        <v>130.74296269169787</v>
      </c>
      <c r="AG1508" s="9">
        <v>2.9976762360159248</v>
      </c>
      <c r="AH1508">
        <v>0.82550580274395491</v>
      </c>
      <c r="AI1508" s="9">
        <v>0.90605103686810096</v>
      </c>
      <c r="AJ1508" s="9">
        <v>3.9902412402114354E-2</v>
      </c>
      <c r="AK1508" s="9"/>
      <c r="AL1508" s="9"/>
      <c r="AM1508" s="15">
        <f>AG1508/AF1508</f>
        <v>2.2928012141538202E-2</v>
      </c>
      <c r="AN1508" s="9"/>
      <c r="AO1508" s="9"/>
      <c r="AP1508" s="9"/>
      <c r="AQ1508" s="2"/>
      <c r="AR1508" s="2"/>
      <c r="AS1508" s="2">
        <v>0</v>
      </c>
      <c r="AT1508" s="2">
        <v>8.0841379718442141</v>
      </c>
      <c r="AV1508" s="2"/>
      <c r="AW1508" s="2">
        <v>8.0841379718442141</v>
      </c>
      <c r="AX1508" s="9"/>
      <c r="AY1508" s="2"/>
      <c r="AZ1508" s="2">
        <f>AC1508+AF1508+AW1508</f>
        <v>299.17101972793176</v>
      </c>
      <c r="BA1508" s="2"/>
      <c r="BB1508" s="9">
        <f>AW1508/AZ1508</f>
        <v>2.7021795022779901E-2</v>
      </c>
      <c r="BC1508" s="19"/>
      <c r="BD1508" s="2"/>
      <c r="BE1508" s="2"/>
      <c r="BF1508" s="19"/>
      <c r="BG1508" s="19"/>
      <c r="BH1508" s="19"/>
      <c r="BI1508" s="19"/>
      <c r="BJ1508" s="9">
        <f>AC1508/AZ1508</f>
        <v>0.53596073312919013</v>
      </c>
      <c r="BK1508" s="9">
        <f>AF1508/AZ1508</f>
        <v>0.43701747184803008</v>
      </c>
      <c r="BL1508" s="9">
        <f>AW1508/AZ1508</f>
        <v>2.7021795022779901E-2</v>
      </c>
      <c r="BM1508" s="2">
        <f>BN1508+BO1508+BQ1508+BS1508</f>
        <v>147.41244002687148</v>
      </c>
      <c r="BN1508" s="28">
        <v>104.54696080554012</v>
      </c>
      <c r="BO1508" s="2">
        <v>1.5290944123314065</v>
      </c>
      <c r="BP1508" s="2"/>
      <c r="BQ1508" s="2">
        <v>3.7265605211675017</v>
      </c>
      <c r="BR1508" s="28"/>
      <c r="BS1508" s="2">
        <v>37.609824287832467</v>
      </c>
      <c r="BT1508" s="15">
        <f>AG1508/BM1508</f>
        <v>2.0335300300771665E-2</v>
      </c>
      <c r="BY1508" s="2"/>
      <c r="BZ1508" s="9"/>
      <c r="CA1508" s="2"/>
      <c r="CB1508" s="2"/>
      <c r="CC1508" s="2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</row>
    <row r="1509" spans="1:152" hidden="1" x14ac:dyDescent="0.45">
      <c r="A1509" t="s">
        <v>28</v>
      </c>
      <c r="C1509" s="1">
        <v>44264</v>
      </c>
      <c r="D1509" s="2"/>
      <c r="E1509" s="1"/>
      <c r="G1509">
        <v>61</v>
      </c>
      <c r="H1509" t="s">
        <v>11</v>
      </c>
      <c r="I1509" s="19">
        <v>14</v>
      </c>
      <c r="J1509">
        <v>500</v>
      </c>
      <c r="K1509" s="2">
        <f t="shared" si="23"/>
        <v>142.85714285714286</v>
      </c>
      <c r="L1509" s="2"/>
      <c r="M1509" s="2">
        <v>769.2</v>
      </c>
      <c r="N1509" s="19">
        <v>16.559999999999999</v>
      </c>
      <c r="O1509" s="19"/>
      <c r="P1509" s="19"/>
      <c r="Q1509" s="2"/>
      <c r="R1509" s="2"/>
      <c r="S1509" s="2"/>
      <c r="T1509" s="2"/>
      <c r="U1509" s="2"/>
      <c r="V1509" s="2"/>
      <c r="W1509" s="2"/>
      <c r="X1509" s="9"/>
      <c r="Y1509" s="9"/>
      <c r="Z1509" s="9"/>
      <c r="AA1509" s="9"/>
      <c r="AC1509" s="2"/>
      <c r="AE1509" s="9"/>
      <c r="AF1509" s="2"/>
      <c r="AG1509" s="32"/>
      <c r="AH1509" s="32"/>
      <c r="AK1509" s="32"/>
      <c r="AL1509" s="32"/>
      <c r="AM1509" s="15"/>
      <c r="AN1509" s="9"/>
      <c r="AO1509" s="9"/>
      <c r="AP1509" s="9"/>
      <c r="AQ1509" s="2"/>
      <c r="AR1509" s="2"/>
      <c r="AS1509" s="2"/>
      <c r="AT1509" s="2"/>
      <c r="AV1509" s="2"/>
      <c r="AW1509" s="2"/>
      <c r="AX1509" s="9"/>
      <c r="AY1509" s="2"/>
      <c r="AZ1509" s="2"/>
      <c r="BA1509" s="2"/>
      <c r="BB1509" s="9"/>
      <c r="BC1509" s="19"/>
      <c r="BD1509" s="2"/>
      <c r="BE1509" s="2"/>
      <c r="BF1509" s="19"/>
      <c r="BG1509" s="19"/>
      <c r="BH1509" s="19"/>
      <c r="BI1509" s="19"/>
      <c r="BJ1509" s="19"/>
      <c r="BK1509" s="19"/>
      <c r="BL1509" s="19"/>
      <c r="BM1509" s="2"/>
      <c r="BN1509" s="28"/>
      <c r="BO1509" s="28"/>
      <c r="BP1509" s="2"/>
      <c r="BQ1509" s="28"/>
      <c r="BR1509" s="28"/>
      <c r="BS1509" s="28"/>
      <c r="BT1509" s="28"/>
      <c r="BY1509" s="2"/>
      <c r="BZ1509" s="9"/>
      <c r="CA1509" s="2"/>
      <c r="CB1509" s="2"/>
      <c r="CC1509" s="2"/>
      <c r="CD1509" s="30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</row>
    <row r="1510" spans="1:152" hidden="1" x14ac:dyDescent="0.45">
      <c r="A1510" t="s">
        <v>28</v>
      </c>
      <c r="C1510" s="1">
        <v>44265</v>
      </c>
      <c r="D1510" s="2"/>
      <c r="E1510" s="1"/>
      <c r="G1510">
        <v>62</v>
      </c>
      <c r="H1510" t="s">
        <v>11</v>
      </c>
      <c r="I1510" s="19">
        <v>14</v>
      </c>
      <c r="J1510">
        <v>500</v>
      </c>
      <c r="K1510" s="2">
        <f t="shared" si="23"/>
        <v>142.85714285714286</v>
      </c>
      <c r="L1510" s="2">
        <v>1300</v>
      </c>
      <c r="M1510" s="9"/>
      <c r="N1510" s="9"/>
      <c r="O1510" s="9"/>
      <c r="P1510" s="9"/>
      <c r="Q1510" s="2"/>
      <c r="R1510" s="2"/>
      <c r="S1510" s="2"/>
      <c r="T1510" s="2"/>
      <c r="U1510" s="2"/>
      <c r="V1510" s="2"/>
      <c r="W1510" s="2"/>
      <c r="X1510" s="9"/>
      <c r="Y1510" s="9"/>
      <c r="Z1510" s="9"/>
      <c r="AA1510" s="9"/>
      <c r="AB1510" s="9"/>
      <c r="AC1510" s="2"/>
      <c r="AD1510" s="9"/>
      <c r="AE1510" s="9"/>
      <c r="AF1510" s="2"/>
      <c r="AG1510" s="9"/>
      <c r="AH1510" s="9"/>
      <c r="AI1510" s="9"/>
      <c r="AJ1510" s="9"/>
      <c r="AK1510" s="9"/>
      <c r="AL1510" s="9"/>
      <c r="AM1510" s="15"/>
      <c r="AN1510" s="9"/>
      <c r="AO1510" s="9"/>
      <c r="AP1510" s="9"/>
      <c r="AQ1510" s="2"/>
      <c r="AR1510" s="2"/>
      <c r="AS1510" s="2"/>
      <c r="AT1510" s="2"/>
      <c r="AV1510" s="2"/>
      <c r="AW1510" s="2"/>
      <c r="AX1510" s="9"/>
      <c r="AY1510" s="2"/>
      <c r="AZ1510" s="2"/>
      <c r="BA1510" s="2"/>
      <c r="BB1510" s="9"/>
      <c r="BC1510" s="19"/>
      <c r="BD1510" s="2"/>
      <c r="BE1510" s="2"/>
      <c r="BF1510" s="19"/>
      <c r="BG1510" s="19"/>
      <c r="BH1510" s="19"/>
      <c r="BI1510" s="19"/>
      <c r="BJ1510" s="19"/>
      <c r="BK1510" s="19"/>
      <c r="BL1510" s="19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9"/>
      <c r="BX1510" s="2"/>
      <c r="BY1510" s="2"/>
      <c r="BZ1510" s="9">
        <f>CD1510+CG1510+CJ1510+CM1510+CP1510+CS1510+CV1510+CY1510+DB1510+DE1510+DH1510+DK1510</f>
        <v>1.152921728009219</v>
      </c>
      <c r="CA1510" s="2">
        <f>CF1510+CI1510+CL1510+CO1510+CR1510+CU1510+CX1510+DA1510+DD1510+DG1510+DJ1510+DM1510</f>
        <v>345.87651840276567</v>
      </c>
      <c r="CB1510" s="2"/>
      <c r="CC1510" s="2">
        <f>CF1510+CI1510+CL1510+CO1510+CR1510+CU1510</f>
        <v>345.87651840276567</v>
      </c>
      <c r="CD1510">
        <v>0.12883371020552209</v>
      </c>
      <c r="CE1510">
        <v>300</v>
      </c>
      <c r="CF1510">
        <v>38.650113061656626</v>
      </c>
      <c r="CG1510">
        <v>0.16473105529954754</v>
      </c>
      <c r="CH1510">
        <v>300</v>
      </c>
      <c r="CI1510">
        <v>49.419316589864266</v>
      </c>
      <c r="CJ1510">
        <v>0.20234155263606368</v>
      </c>
      <c r="CK1510">
        <v>300</v>
      </c>
      <c r="CL1510">
        <v>60.702465790819097</v>
      </c>
      <c r="CM1510">
        <v>0.22471933879967937</v>
      </c>
      <c r="CN1510">
        <v>300</v>
      </c>
      <c r="CO1510">
        <v>67.41580163990379</v>
      </c>
      <c r="CP1510">
        <v>0.21780112157345677</v>
      </c>
      <c r="CQ1510">
        <v>300</v>
      </c>
      <c r="CR1510">
        <v>65.340336472037023</v>
      </c>
      <c r="CS1510">
        <v>0.21449494949494952</v>
      </c>
      <c r="CT1510">
        <v>300</v>
      </c>
      <c r="CU1510">
        <v>64.348484848484858</v>
      </c>
      <c r="CV1510" s="9"/>
      <c r="CW1510" s="2"/>
      <c r="CX1510" s="9"/>
      <c r="CY1510" s="9"/>
      <c r="CZ1510" s="2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  <c r="EL1510" s="9"/>
      <c r="EM1510" s="9"/>
      <c r="EN1510" s="9"/>
      <c r="EO1510" s="9"/>
      <c r="EP1510" s="9"/>
      <c r="EQ1510" s="9"/>
      <c r="ER1510" s="9"/>
      <c r="ES1510" s="9"/>
      <c r="ET1510" s="9"/>
      <c r="EU1510" s="9"/>
      <c r="EV1510" s="9"/>
    </row>
    <row r="1511" spans="1:152" hidden="1" x14ac:dyDescent="0.45">
      <c r="A1511" t="s">
        <v>28</v>
      </c>
      <c r="C1511" s="1">
        <v>44272</v>
      </c>
      <c r="D1511" s="2"/>
      <c r="E1511" s="1"/>
      <c r="G1511">
        <v>69</v>
      </c>
      <c r="H1511" t="s">
        <v>11</v>
      </c>
      <c r="I1511" s="19">
        <v>14</v>
      </c>
      <c r="J1511">
        <v>500</v>
      </c>
      <c r="K1511" s="2">
        <f t="shared" si="23"/>
        <v>142.85714285714286</v>
      </c>
      <c r="L1511" s="2"/>
      <c r="M1511" s="9"/>
      <c r="N1511" s="9"/>
      <c r="O1511" s="9"/>
      <c r="P1511" s="9"/>
      <c r="Q1511" s="2"/>
      <c r="R1511" s="2"/>
      <c r="S1511" s="2"/>
      <c r="T1511" s="2"/>
      <c r="U1511" s="2"/>
      <c r="V1511" s="2"/>
      <c r="W1511" s="2"/>
      <c r="X1511" s="9"/>
      <c r="Y1511" s="9"/>
      <c r="Z1511" s="9"/>
      <c r="AA1511" s="9"/>
      <c r="AB1511" s="9"/>
      <c r="AC1511" s="2">
        <v>256.89448071519871</v>
      </c>
      <c r="AD1511" s="9"/>
      <c r="AE1511" s="9"/>
      <c r="AF1511" s="2">
        <v>177.9157274217329</v>
      </c>
      <c r="AG1511" s="9">
        <v>3.5330152223529061</v>
      </c>
      <c r="AH1511">
        <v>0.11684932156718519</v>
      </c>
      <c r="AI1511" s="9"/>
      <c r="AJ1511" s="9"/>
      <c r="AK1511" s="9"/>
      <c r="AL1511" s="9"/>
      <c r="AM1511" s="15">
        <f>AG1511/AF1511</f>
        <v>1.9857801631995232E-2</v>
      </c>
      <c r="AN1511" s="9"/>
      <c r="AO1511" s="9"/>
      <c r="AP1511" s="9"/>
      <c r="AQ1511" s="2"/>
      <c r="AR1511" s="2"/>
      <c r="AS1511" s="2">
        <v>0</v>
      </c>
      <c r="AT1511" s="2">
        <v>59.357627112535511</v>
      </c>
      <c r="AU1511" s="2"/>
      <c r="AV1511" s="2"/>
      <c r="AW1511" s="2">
        <v>59.357627112535511</v>
      </c>
      <c r="AX1511" s="9"/>
      <c r="AY1511" s="2"/>
      <c r="AZ1511" s="2">
        <f>AC1511+AF1511+AW1511</f>
        <v>494.16783524946709</v>
      </c>
      <c r="BA1511" s="2"/>
      <c r="BB1511" s="9">
        <f>AW1511/AZ1511</f>
        <v>0.12011633068463559</v>
      </c>
      <c r="BC1511" s="19"/>
      <c r="BD1511" s="2"/>
      <c r="BE1511" s="2"/>
      <c r="BF1511" s="19"/>
      <c r="BG1511" s="19"/>
      <c r="BH1511" s="19"/>
      <c r="BI1511" s="19"/>
      <c r="BJ1511" s="9">
        <f>AC1511/AZ1511</f>
        <v>0.51985269455166494</v>
      </c>
      <c r="BK1511" s="9">
        <f>AF1511/AZ1511</f>
        <v>0.3600309747636995</v>
      </c>
      <c r="BL1511" s="9">
        <f>AW1511/AZ1511</f>
        <v>0.12011633068463559</v>
      </c>
      <c r="BM1511" s="2">
        <f>BN1511+BO1511+BQ1511+BS1511</f>
        <v>202.09600300817092</v>
      </c>
      <c r="BN1511" s="28">
        <v>87.468166769890644</v>
      </c>
      <c r="BO1511" s="2">
        <v>49.088134834686976</v>
      </c>
      <c r="BP1511" s="2"/>
      <c r="BQ1511" s="2">
        <v>13.124847506088013</v>
      </c>
      <c r="BR1511" s="28"/>
      <c r="BS1511" s="2">
        <v>52.414853897505303</v>
      </c>
      <c r="BT1511" s="15">
        <f>AG1511/BM1511</f>
        <v>1.7481865894250583E-2</v>
      </c>
      <c r="BU1511" s="28"/>
      <c r="BV1511" s="2"/>
      <c r="BW1511" s="9"/>
      <c r="BX1511" s="2"/>
      <c r="BY1511" s="2"/>
      <c r="BZ1511" s="9"/>
      <c r="CA1511" s="2"/>
      <c r="CB1511" s="2"/>
      <c r="CC1511" s="2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</row>
    <row r="1512" spans="1:152" hidden="1" x14ac:dyDescent="0.45">
      <c r="A1512" t="s">
        <v>28</v>
      </c>
      <c r="C1512" s="1">
        <v>44277</v>
      </c>
      <c r="D1512" s="2">
        <v>6</v>
      </c>
      <c r="E1512" s="1" t="s">
        <v>229</v>
      </c>
      <c r="F1512" t="s">
        <v>78</v>
      </c>
      <c r="G1512">
        <v>74</v>
      </c>
      <c r="H1512" t="s">
        <v>11</v>
      </c>
      <c r="I1512" s="19">
        <v>14</v>
      </c>
      <c r="J1512">
        <v>500</v>
      </c>
      <c r="K1512" s="2">
        <f t="shared" si="23"/>
        <v>142.85714285714286</v>
      </c>
      <c r="L1512" s="2"/>
      <c r="M1512" s="2">
        <v>854</v>
      </c>
      <c r="N1512" s="19">
        <v>17.88</v>
      </c>
      <c r="O1512" s="19"/>
      <c r="P1512" s="19"/>
      <c r="Q1512" s="2"/>
      <c r="R1512" s="2"/>
      <c r="S1512" s="2"/>
      <c r="T1512" s="2">
        <v>74</v>
      </c>
      <c r="U1512" s="2"/>
      <c r="V1512" s="2"/>
      <c r="W1512" s="2"/>
      <c r="X1512" s="9"/>
      <c r="Y1512" s="9"/>
      <c r="Z1512" s="9"/>
      <c r="AA1512" s="9"/>
      <c r="AB1512" s="9"/>
      <c r="AC1512" s="2"/>
      <c r="AD1512" s="9"/>
      <c r="AE1512" s="9"/>
      <c r="AF1512" s="2"/>
      <c r="AG1512" s="32"/>
      <c r="AH1512" s="32"/>
      <c r="AI1512" s="32"/>
      <c r="AJ1512" s="32"/>
      <c r="AK1512" s="32"/>
      <c r="AL1512" s="32"/>
      <c r="AM1512" s="15"/>
      <c r="AN1512" s="9"/>
      <c r="AO1512" s="9"/>
      <c r="AP1512" s="9"/>
      <c r="AQ1512" s="2"/>
      <c r="AR1512" s="2"/>
      <c r="AS1512" s="2"/>
      <c r="AT1512" s="2"/>
      <c r="AU1512" s="2"/>
      <c r="AV1512" s="2"/>
      <c r="AW1512" s="2"/>
      <c r="AX1512" s="9"/>
      <c r="AY1512" s="2"/>
      <c r="AZ1512" s="2"/>
      <c r="BA1512" s="2"/>
      <c r="BB1512" s="9"/>
      <c r="BC1512" s="19"/>
      <c r="BD1512" s="2"/>
      <c r="BE1512" s="2"/>
      <c r="BF1512" s="19"/>
      <c r="BG1512" s="19"/>
      <c r="BH1512" s="19"/>
      <c r="BI1512" s="19"/>
      <c r="BJ1512" s="19"/>
      <c r="BK1512" s="19"/>
      <c r="BL1512" s="19"/>
      <c r="BM1512" s="2"/>
      <c r="BN1512" s="28"/>
      <c r="BO1512" s="28"/>
      <c r="BP1512" s="2"/>
      <c r="BQ1512" s="28"/>
      <c r="BR1512" s="28"/>
      <c r="BS1512" s="28"/>
      <c r="BT1512" s="28"/>
      <c r="BU1512" s="28"/>
      <c r="BV1512" s="2"/>
      <c r="BW1512" s="9"/>
      <c r="BX1512" s="2"/>
      <c r="BY1512" s="2"/>
      <c r="BZ1512" s="9"/>
      <c r="CA1512" s="2"/>
      <c r="CB1512" s="2"/>
      <c r="CC1512" s="2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</row>
    <row r="1513" spans="1:152" hidden="1" x14ac:dyDescent="0.45">
      <c r="A1513" t="s">
        <v>28</v>
      </c>
      <c r="C1513" s="1">
        <v>44284</v>
      </c>
      <c r="D1513" s="2"/>
      <c r="E1513" s="1"/>
      <c r="G1513">
        <v>81</v>
      </c>
      <c r="H1513" t="s">
        <v>11</v>
      </c>
      <c r="I1513" s="19">
        <v>14</v>
      </c>
      <c r="J1513">
        <v>500</v>
      </c>
      <c r="K1513" s="2">
        <f t="shared" si="23"/>
        <v>142.85714285714286</v>
      </c>
      <c r="L1513" s="2"/>
      <c r="M1513" s="2">
        <v>871.2</v>
      </c>
      <c r="N1513" s="19">
        <v>19.559999999999999</v>
      </c>
      <c r="O1513" s="19"/>
      <c r="P1513" s="19"/>
      <c r="Q1513" s="2"/>
      <c r="R1513" s="2"/>
      <c r="S1513" s="2"/>
      <c r="T1513" s="2"/>
      <c r="U1513" s="2"/>
      <c r="V1513" s="2"/>
      <c r="W1513" s="2"/>
      <c r="X1513" s="9"/>
      <c r="Y1513" s="9"/>
      <c r="Z1513" s="9"/>
      <c r="AA1513" s="9"/>
      <c r="AB1513" s="9"/>
      <c r="AC1513" s="2"/>
      <c r="AD1513" s="9"/>
      <c r="AE1513" s="9"/>
      <c r="AF1513" s="2"/>
      <c r="AG1513" s="32"/>
      <c r="AH1513" s="32"/>
      <c r="AI1513" s="32"/>
      <c r="AJ1513" s="32"/>
      <c r="AK1513" s="32"/>
      <c r="AL1513" s="32"/>
      <c r="AM1513" s="15"/>
      <c r="AN1513" s="9"/>
      <c r="AO1513" s="9"/>
      <c r="AP1513" s="9"/>
      <c r="AQ1513" s="2"/>
      <c r="AR1513" s="2"/>
      <c r="AS1513" s="2"/>
      <c r="AT1513" s="2"/>
      <c r="AU1513" s="2"/>
      <c r="AV1513" s="2"/>
      <c r="AW1513" s="2"/>
      <c r="AX1513" s="9"/>
      <c r="AY1513" s="2"/>
      <c r="AZ1513" s="2"/>
      <c r="BA1513" s="2"/>
      <c r="BB1513" s="9"/>
      <c r="BC1513" s="19"/>
      <c r="BD1513" s="2"/>
      <c r="BE1513" s="2"/>
      <c r="BF1513" s="19"/>
      <c r="BG1513" s="19"/>
      <c r="BH1513" s="19"/>
      <c r="BI1513" s="19"/>
      <c r="BJ1513" s="19"/>
      <c r="BK1513" s="19"/>
      <c r="BL1513" s="19"/>
      <c r="BM1513" s="2"/>
      <c r="BN1513" s="28"/>
      <c r="BO1513" s="28"/>
      <c r="BP1513" s="2"/>
      <c r="BQ1513" s="28"/>
      <c r="BR1513" s="28"/>
      <c r="BS1513" s="28"/>
      <c r="BT1513" s="28"/>
      <c r="BU1513" s="28"/>
      <c r="BV1513" s="2"/>
      <c r="BW1513" s="9"/>
      <c r="BX1513" s="2"/>
      <c r="BY1513" s="2"/>
      <c r="BZ1513" s="9"/>
      <c r="CA1513" s="2"/>
      <c r="CB1513" s="2"/>
      <c r="CC1513" s="2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</row>
    <row r="1514" spans="1:152" hidden="1" x14ac:dyDescent="0.45">
      <c r="A1514" t="s">
        <v>28</v>
      </c>
      <c r="C1514" s="1">
        <v>44285</v>
      </c>
      <c r="G1514">
        <v>82</v>
      </c>
      <c r="H1514" t="s">
        <v>11</v>
      </c>
      <c r="I1514" s="19">
        <v>14</v>
      </c>
      <c r="J1514">
        <v>500</v>
      </c>
      <c r="K1514" s="2">
        <f t="shared" si="23"/>
        <v>142.85714285714286</v>
      </c>
      <c r="L1514" s="2"/>
      <c r="M1514" s="9"/>
      <c r="N1514" s="9"/>
      <c r="O1514" s="9"/>
      <c r="P1514" s="9"/>
      <c r="Q1514" s="2"/>
      <c r="R1514" s="2"/>
      <c r="S1514" s="2"/>
      <c r="T1514" s="2"/>
      <c r="U1514" s="2"/>
      <c r="V1514" s="2"/>
      <c r="W1514" s="2"/>
      <c r="X1514" s="9"/>
      <c r="Y1514" s="9"/>
      <c r="Z1514" s="9"/>
      <c r="AA1514" s="9"/>
      <c r="AB1514" s="9"/>
      <c r="AC1514" s="2">
        <v>314.01232032057464</v>
      </c>
      <c r="AD1514" s="9"/>
      <c r="AE1514" s="9"/>
      <c r="AF1514" s="2">
        <v>195.20394094169137</v>
      </c>
      <c r="AG1514" s="9">
        <v>3.7719371539931443</v>
      </c>
      <c r="AH1514">
        <v>0.3597931935636639</v>
      </c>
      <c r="AI1514" s="32">
        <v>0.96036233957273287</v>
      </c>
      <c r="AJ1514" s="32">
        <v>7.5651556989337699E-3</v>
      </c>
      <c r="AK1514" s="9"/>
      <c r="AL1514" s="9"/>
      <c r="AM1514" s="15">
        <f>AG1514/AF1514</f>
        <v>1.9323058416734758E-2</v>
      </c>
      <c r="AN1514" s="9"/>
      <c r="AO1514" s="9"/>
      <c r="AP1514" s="9"/>
      <c r="AQ1514" s="2"/>
      <c r="AS1514" s="2">
        <v>88.1303725324087</v>
      </c>
      <c r="AT1514" s="2">
        <v>8.3922363962139208</v>
      </c>
      <c r="AU1514" s="2"/>
      <c r="AV1514" s="2"/>
      <c r="AW1514" s="2">
        <v>96.522608928622617</v>
      </c>
      <c r="AX1514" s="9"/>
      <c r="AY1514" s="2"/>
      <c r="AZ1514" s="2">
        <f>AC1514+AF1514+AW1514</f>
        <v>605.73887019088863</v>
      </c>
      <c r="BA1514" s="2"/>
      <c r="BB1514" s="9">
        <f>AW1514/AZ1514</f>
        <v>0.15934689629246526</v>
      </c>
      <c r="BC1514" s="19"/>
      <c r="BD1514" s="2"/>
      <c r="BE1514" s="2"/>
      <c r="BF1514" s="19"/>
      <c r="BG1514" s="19"/>
      <c r="BH1514" s="19"/>
      <c r="BI1514" s="19"/>
      <c r="BJ1514" s="9">
        <f>AC1514/AZ1514</f>
        <v>0.51839552614746154</v>
      </c>
      <c r="BK1514" s="9">
        <f>AF1514/AZ1514</f>
        <v>0.32225757756007312</v>
      </c>
      <c r="BL1514" s="9">
        <f>AW1514/AZ1514</f>
        <v>0.15934689629246526</v>
      </c>
      <c r="BM1514" s="2">
        <f>BN1514+BO1514+BQ1514+BS1514</f>
        <v>240.80587601124341</v>
      </c>
      <c r="BN1514" s="28">
        <v>53.637776867294157</v>
      </c>
      <c r="BO1514" s="2">
        <v>45.985288552289674</v>
      </c>
      <c r="BP1514" s="2"/>
      <c r="BQ1514" s="2">
        <v>10.75328251173902</v>
      </c>
      <c r="BR1514" s="28"/>
      <c r="BS1514" s="2">
        <v>130.42952807992054</v>
      </c>
      <c r="BT1514" s="15">
        <f>AG1514/BM1514</f>
        <v>1.5663808609956968E-2</v>
      </c>
      <c r="BU1514" s="28"/>
      <c r="BV1514" s="2"/>
      <c r="BW1514" s="9"/>
      <c r="BX1514" s="2"/>
      <c r="BY1514" s="2"/>
      <c r="BZ1514" s="9"/>
      <c r="CA1514" s="2"/>
      <c r="CB1514" s="2"/>
      <c r="CC1514" s="2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  <c r="EL1514" s="9"/>
      <c r="EM1514" s="9"/>
      <c r="EN1514" s="9"/>
      <c r="EO1514" s="9"/>
      <c r="EP1514" s="9"/>
      <c r="EQ1514" s="9"/>
      <c r="ER1514" s="9"/>
      <c r="ES1514" s="9"/>
      <c r="ET1514" s="9"/>
      <c r="EU1514" s="9"/>
      <c r="EV1514" s="9"/>
    </row>
    <row r="1515" spans="1:152" hidden="1" x14ac:dyDescent="0.45">
      <c r="A1515" t="s">
        <v>28</v>
      </c>
      <c r="C1515" s="1">
        <v>44293</v>
      </c>
      <c r="D1515" s="2"/>
      <c r="E1515" s="1"/>
      <c r="G1515">
        <v>90</v>
      </c>
      <c r="H1515" t="s">
        <v>11</v>
      </c>
      <c r="I1515" s="19">
        <v>14</v>
      </c>
      <c r="J1515">
        <v>500</v>
      </c>
      <c r="K1515" s="2">
        <f t="shared" si="23"/>
        <v>142.85714285714286</v>
      </c>
      <c r="L1515" s="2"/>
      <c r="M1515" s="9"/>
      <c r="N1515" s="9"/>
      <c r="O1515" s="9"/>
      <c r="P1515" s="9"/>
      <c r="Q1515" s="2"/>
      <c r="R1515" s="2"/>
      <c r="S1515" s="2"/>
      <c r="T1515" s="2"/>
      <c r="U1515" s="2"/>
      <c r="V1515" s="2"/>
      <c r="W1515" s="2"/>
      <c r="X1515" s="9"/>
      <c r="Y1515" s="9"/>
      <c r="Z1515" s="9"/>
      <c r="AA1515" s="9"/>
      <c r="AB1515" s="9"/>
      <c r="AC1515" s="2"/>
      <c r="AD1515" s="9"/>
      <c r="AE1515" s="9"/>
      <c r="AF1515" s="2"/>
      <c r="AG1515" s="9"/>
      <c r="AH1515" s="9"/>
      <c r="AI1515" s="9"/>
      <c r="AJ1515" s="9"/>
      <c r="AK1515" s="9"/>
      <c r="AL1515" s="9"/>
      <c r="AM1515" s="15"/>
      <c r="AN1515" s="9"/>
      <c r="AO1515" s="9"/>
      <c r="AP1515" s="9"/>
      <c r="AQ1515" s="2"/>
      <c r="AS1515" s="2"/>
      <c r="AT1515" s="2"/>
      <c r="AU1515" s="2"/>
      <c r="AV1515" s="2"/>
      <c r="AW1515" s="2"/>
      <c r="AX1515" s="9"/>
      <c r="AY1515" s="2"/>
      <c r="AZ1515" s="2"/>
      <c r="BA1515" s="2"/>
      <c r="BB1515" s="9"/>
      <c r="BC1515" s="19"/>
      <c r="BD1515" s="2"/>
      <c r="BE1515" s="2"/>
      <c r="BF1515" s="19"/>
      <c r="BG1515" s="19"/>
      <c r="BH1515" s="19"/>
      <c r="BI1515" s="19"/>
      <c r="BJ1515" s="19"/>
      <c r="BK1515" s="19"/>
      <c r="BL1515" s="19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9"/>
      <c r="BX1515" s="2"/>
      <c r="BY1515" s="2"/>
      <c r="BZ1515" s="9"/>
      <c r="CA1515" s="2"/>
      <c r="CB1515" s="2"/>
      <c r="CC1515" s="2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>
        <v>22.38</v>
      </c>
      <c r="DO1515" s="9">
        <v>0.24000000000000005</v>
      </c>
      <c r="DP1515" s="9"/>
      <c r="DQ1515" s="9">
        <v>0.82</v>
      </c>
      <c r="DR1515" s="9"/>
      <c r="DS1515" s="9">
        <v>4.2200000000000006</v>
      </c>
      <c r="DT1515" s="9"/>
      <c r="DU1515" s="9">
        <v>7.4</v>
      </c>
      <c r="DV1515" s="9"/>
      <c r="DW1515" s="9">
        <v>5.2</v>
      </c>
      <c r="DX1515" s="9"/>
      <c r="DY1515" s="9">
        <v>3.2</v>
      </c>
      <c r="DZ1515" s="9"/>
      <c r="EA1515" s="9">
        <v>0.77499999999999991</v>
      </c>
      <c r="EB1515" s="9"/>
      <c r="EC1515" s="9">
        <v>0.52499999999999991</v>
      </c>
      <c r="ED1515" s="9"/>
      <c r="EE1515" s="9">
        <v>14.06</v>
      </c>
      <c r="EF1515" s="9">
        <v>3.6</v>
      </c>
      <c r="EG1515" s="9">
        <v>2.2000000000000002</v>
      </c>
      <c r="EH1515" s="9">
        <v>1.8</v>
      </c>
      <c r="EI1515" s="9">
        <v>1.6</v>
      </c>
      <c r="EJ1515" s="9">
        <v>1.6</v>
      </c>
      <c r="EK1515" s="9">
        <v>1.01</v>
      </c>
      <c r="EL1515" s="9">
        <v>1.25</v>
      </c>
      <c r="EM1515" s="9">
        <v>1</v>
      </c>
      <c r="EN1515" s="9">
        <v>1.234</v>
      </c>
      <c r="EO1515" s="9">
        <v>0.33200000000000002</v>
      </c>
      <c r="EP1515" s="9">
        <v>0.22200000000000003</v>
      </c>
      <c r="EQ1515" s="9">
        <v>0.14000000000000001</v>
      </c>
      <c r="ER1515" s="9">
        <v>0.10600000000000001</v>
      </c>
      <c r="ES1515" s="9">
        <v>0.13</v>
      </c>
      <c r="ET1515" s="9">
        <v>0.11899999999999999</v>
      </c>
      <c r="EU1515" s="9">
        <v>9.6250000000000016E-2</v>
      </c>
      <c r="EV1515" s="9">
        <v>8.8749999999999996E-2</v>
      </c>
    </row>
    <row r="1516" spans="1:152" hidden="1" x14ac:dyDescent="0.45">
      <c r="A1516" t="s">
        <v>28</v>
      </c>
      <c r="C1516" s="1">
        <v>44294</v>
      </c>
      <c r="D1516" s="2"/>
      <c r="E1516" s="1"/>
      <c r="G1516">
        <v>91</v>
      </c>
      <c r="H1516" t="s">
        <v>11</v>
      </c>
      <c r="I1516" s="19">
        <v>14</v>
      </c>
      <c r="J1516">
        <v>500</v>
      </c>
      <c r="K1516" s="2">
        <f t="shared" si="23"/>
        <v>142.85714285714286</v>
      </c>
      <c r="L1516" s="2"/>
      <c r="M1516" s="9"/>
      <c r="N1516" s="9"/>
      <c r="O1516" s="9"/>
      <c r="P1516" s="9"/>
      <c r="Q1516" s="2"/>
      <c r="R1516" s="2"/>
      <c r="S1516" s="2"/>
      <c r="T1516" s="2"/>
      <c r="U1516" s="2"/>
      <c r="V1516" s="2"/>
      <c r="W1516" s="2"/>
      <c r="X1516" s="9"/>
      <c r="Y1516" s="9"/>
      <c r="Z1516" s="9"/>
      <c r="AA1516" s="9"/>
      <c r="AB1516" s="9"/>
      <c r="AC1516" s="2"/>
      <c r="AD1516" s="9"/>
      <c r="AE1516" s="9"/>
      <c r="AF1516" s="2"/>
      <c r="AG1516" s="9"/>
      <c r="AH1516" s="9"/>
      <c r="AI1516" s="9"/>
      <c r="AJ1516" s="9"/>
      <c r="AK1516" s="9"/>
      <c r="AL1516" s="9"/>
      <c r="AM1516" s="15"/>
      <c r="AN1516" s="9"/>
      <c r="AO1516" s="9"/>
      <c r="AP1516" s="9"/>
      <c r="AQ1516" s="2"/>
      <c r="AR1516" s="2"/>
      <c r="AS1516" s="2"/>
      <c r="AT1516" s="2"/>
      <c r="AU1516" s="2"/>
      <c r="AV1516" s="2"/>
      <c r="AW1516" s="2"/>
      <c r="AX1516" s="9"/>
      <c r="AY1516" s="2"/>
      <c r="AZ1516" s="2"/>
      <c r="BA1516" s="2"/>
      <c r="BB1516" s="9"/>
      <c r="BC1516" s="19"/>
      <c r="BD1516" s="2"/>
      <c r="BE1516" s="2"/>
      <c r="BF1516" s="19"/>
      <c r="BG1516" s="19"/>
      <c r="BH1516" s="19"/>
      <c r="BI1516" s="19"/>
      <c r="BJ1516" s="19"/>
      <c r="BK1516" s="19"/>
      <c r="BL1516" s="19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9"/>
      <c r="BX1516" s="2"/>
      <c r="BY1516" s="2"/>
      <c r="BZ1516" s="9">
        <f>CD1516+CG1516+CJ1516+CM1516+CP1516+CS1516+CV1516+CY1516+DB1516+DE1516+DH1516+DK1516</f>
        <v>1.5733378433297562</v>
      </c>
      <c r="CA1516" s="2">
        <f>CF1516+CI1516+CL1516+CO1516+CR1516+CU1516+CX1516+DA1516+DD1516+DG1516+DJ1516+DM1516</f>
        <v>472.00135299892679</v>
      </c>
      <c r="CB1516" s="2"/>
      <c r="CC1516" s="2">
        <f>CF1516+CI1516+CL1516+CO1516+CR1516+CU1516</f>
        <v>337.30198435006452</v>
      </c>
      <c r="CD1516">
        <v>9.9951071598031488E-2</v>
      </c>
      <c r="CE1516">
        <v>300</v>
      </c>
      <c r="CF1516">
        <v>29.985321479409443</v>
      </c>
      <c r="CG1516">
        <v>0.17906291529051677</v>
      </c>
      <c r="CH1516">
        <v>300</v>
      </c>
      <c r="CI1516">
        <v>53.718874587155028</v>
      </c>
      <c r="CJ1516">
        <v>0.20476910107601282</v>
      </c>
      <c r="CK1516">
        <v>300</v>
      </c>
      <c r="CL1516">
        <v>61.430730322803846</v>
      </c>
      <c r="CM1516">
        <v>0.2225303401408027</v>
      </c>
      <c r="CN1516">
        <v>300</v>
      </c>
      <c r="CO1516">
        <v>66.759102042240812</v>
      </c>
      <c r="CP1516">
        <v>0.20905307916186788</v>
      </c>
      <c r="CQ1516">
        <v>300</v>
      </c>
      <c r="CR1516">
        <v>62.715923748560364</v>
      </c>
      <c r="CS1516">
        <v>0.20897344056631675</v>
      </c>
      <c r="CT1516">
        <v>300</v>
      </c>
      <c r="CU1516">
        <v>62.692032169895029</v>
      </c>
      <c r="CV1516">
        <v>0.22773995614732917</v>
      </c>
      <c r="CW1516">
        <v>300</v>
      </c>
      <c r="CX1516">
        <v>68.321986844198761</v>
      </c>
      <c r="CY1516">
        <v>0.2212579393488785</v>
      </c>
      <c r="CZ1516">
        <v>300</v>
      </c>
      <c r="DA1516">
        <v>66.377381804663543</v>
      </c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  <c r="EL1516" s="9"/>
      <c r="EM1516" s="9"/>
      <c r="EN1516" s="9"/>
      <c r="EO1516" s="9"/>
      <c r="EP1516" s="9"/>
      <c r="EQ1516" s="9"/>
      <c r="ER1516" s="9"/>
      <c r="ES1516" s="9"/>
      <c r="ET1516" s="9"/>
      <c r="EU1516" s="9"/>
      <c r="EV1516" s="9"/>
    </row>
    <row r="1517" spans="1:152" hidden="1" x14ac:dyDescent="0.45">
      <c r="A1517" t="s">
        <v>28</v>
      </c>
      <c r="C1517" s="1">
        <v>44300</v>
      </c>
      <c r="D1517" s="2"/>
      <c r="E1517" s="1"/>
      <c r="G1517">
        <v>97</v>
      </c>
      <c r="H1517" t="s">
        <v>11</v>
      </c>
      <c r="I1517" s="19">
        <v>14</v>
      </c>
      <c r="J1517">
        <v>500</v>
      </c>
      <c r="K1517" s="2">
        <f t="shared" si="23"/>
        <v>142.85714285714286</v>
      </c>
      <c r="L1517" s="2"/>
      <c r="M1517" s="9"/>
      <c r="N1517" s="9"/>
      <c r="O1517" s="9"/>
      <c r="P1517" s="9"/>
      <c r="Q1517" s="2"/>
      <c r="R1517" s="2"/>
      <c r="S1517" s="2"/>
      <c r="T1517" s="2"/>
      <c r="U1517" s="2"/>
      <c r="V1517" s="2"/>
      <c r="W1517" s="2"/>
      <c r="X1517" s="9"/>
      <c r="Y1517" s="9"/>
      <c r="Z1517" s="9"/>
      <c r="AA1517" s="9"/>
      <c r="AB1517" s="9"/>
      <c r="AC1517" s="2">
        <v>360.10316836439245</v>
      </c>
      <c r="AD1517" s="9"/>
      <c r="AE1517" s="9"/>
      <c r="AF1517" s="2">
        <v>180.8557358691512</v>
      </c>
      <c r="AG1517" s="9">
        <v>3.2670565278085077</v>
      </c>
      <c r="AH1517">
        <v>0.22895816351980502</v>
      </c>
      <c r="AI1517" s="9"/>
      <c r="AJ1517" s="9"/>
      <c r="AK1517" s="9"/>
      <c r="AL1517" s="9"/>
      <c r="AM1517" s="15">
        <f>AG1517/AF1517</f>
        <v>1.8064434130926416E-2</v>
      </c>
      <c r="AN1517" s="9"/>
      <c r="AO1517" s="9"/>
      <c r="AP1517" s="9"/>
      <c r="AQ1517" s="2"/>
      <c r="AR1517" s="2"/>
      <c r="AS1517" s="2">
        <v>238.65172761948156</v>
      </c>
      <c r="AT1517" s="2">
        <v>0</v>
      </c>
      <c r="AU1517" s="2"/>
      <c r="AV1517" s="2"/>
      <c r="AW1517" s="2">
        <v>238.65172761948156</v>
      </c>
      <c r="AX1517" s="9"/>
      <c r="AY1517" s="2"/>
      <c r="AZ1517" s="2">
        <f>AC1517+AF1517+AW1517</f>
        <v>779.61063185302521</v>
      </c>
      <c r="BA1517" s="2"/>
      <c r="BB1517" s="9">
        <f>AW1517/AZ1517</f>
        <v>0.30611656366491546</v>
      </c>
      <c r="BC1517" s="19"/>
      <c r="BD1517" s="2"/>
      <c r="BE1517" s="2"/>
      <c r="BF1517" s="19"/>
      <c r="BG1517" s="19"/>
      <c r="BH1517" s="19"/>
      <c r="BI1517" s="19"/>
      <c r="BJ1517" s="9">
        <f>AC1517/AZ1517</f>
        <v>0.46190130515341699</v>
      </c>
      <c r="BK1517" s="9">
        <f>AF1517/AZ1517</f>
        <v>0.23198213118166752</v>
      </c>
      <c r="BL1517" s="9">
        <f>AW1517/AZ1517</f>
        <v>0.30611656366491546</v>
      </c>
      <c r="BM1517" s="2">
        <f>BN1517+BO1517+BQ1517+BS1517</f>
        <v>259.64969964478013</v>
      </c>
      <c r="BN1517" s="28">
        <v>20.98696255465013</v>
      </c>
      <c r="BO1517" s="2">
        <v>77.902432338190962</v>
      </c>
      <c r="BP1517" s="2"/>
      <c r="BQ1517" s="2">
        <v>2.4884174606579399</v>
      </c>
      <c r="BR1517" s="28"/>
      <c r="BS1517" s="2">
        <v>158.27188729128108</v>
      </c>
      <c r="BT1517" s="15">
        <f>AG1517/BM1517</f>
        <v>1.2582554619851596E-2</v>
      </c>
      <c r="BU1517" s="28"/>
      <c r="BV1517" s="2"/>
      <c r="BW1517" s="9"/>
      <c r="BX1517" s="2"/>
      <c r="BY1517" s="2"/>
      <c r="BZ1517" s="9"/>
      <c r="CA1517" s="2"/>
      <c r="CB1517" s="2"/>
      <c r="CC1517" s="2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  <c r="EL1517" s="9"/>
      <c r="EM1517" s="9"/>
      <c r="EN1517" s="9"/>
      <c r="EO1517" s="9"/>
      <c r="EP1517" s="9"/>
      <c r="EQ1517" s="9"/>
      <c r="ER1517" s="9"/>
      <c r="ES1517" s="9"/>
      <c r="ET1517" s="9"/>
      <c r="EU1517" s="9"/>
      <c r="EV1517" s="9"/>
    </row>
    <row r="1518" spans="1:152" hidden="1" x14ac:dyDescent="0.45">
      <c r="A1518" t="s">
        <v>28</v>
      </c>
      <c r="C1518" s="1">
        <v>44307</v>
      </c>
      <c r="D1518" s="2">
        <v>8</v>
      </c>
      <c r="E1518" t="s">
        <v>197</v>
      </c>
      <c r="F1518" t="s">
        <v>14</v>
      </c>
      <c r="G1518">
        <v>104</v>
      </c>
      <c r="H1518" t="s">
        <v>11</v>
      </c>
      <c r="I1518" s="19">
        <v>14</v>
      </c>
      <c r="J1518">
        <v>500</v>
      </c>
      <c r="K1518" s="2">
        <f t="shared" si="23"/>
        <v>142.85714285714286</v>
      </c>
      <c r="L1518" s="2"/>
      <c r="M1518" s="9"/>
      <c r="N1518" s="9"/>
      <c r="O1518" s="9"/>
      <c r="P1518" s="9"/>
      <c r="Q1518" s="2"/>
      <c r="R1518" s="2"/>
      <c r="S1518" s="2"/>
      <c r="T1518" s="2"/>
      <c r="U1518" s="2">
        <v>104</v>
      </c>
      <c r="V1518" s="2"/>
      <c r="W1518" s="2"/>
      <c r="X1518" s="9"/>
      <c r="Y1518" s="9"/>
      <c r="Z1518" s="9"/>
      <c r="AA1518" s="9"/>
      <c r="AB1518" s="9"/>
      <c r="AC1518" s="2"/>
      <c r="AD1518" s="9"/>
      <c r="AE1518" s="9"/>
      <c r="AF1518" s="2"/>
      <c r="AG1518" s="32"/>
      <c r="AH1518" s="32"/>
      <c r="AI1518" s="32"/>
      <c r="AJ1518" s="32"/>
      <c r="AK1518" s="32"/>
      <c r="AL1518" s="32"/>
      <c r="AM1518" s="15"/>
      <c r="AN1518" s="9"/>
      <c r="AO1518" s="9"/>
      <c r="AP1518" s="9"/>
      <c r="AQ1518" s="2"/>
      <c r="AR1518" s="2"/>
      <c r="AS1518" s="2"/>
      <c r="AT1518" s="2"/>
      <c r="AU1518" s="2"/>
      <c r="AV1518" s="2">
        <v>15.154666666666666</v>
      </c>
      <c r="AW1518" s="2"/>
      <c r="AX1518" s="9"/>
      <c r="AY1518" s="2"/>
      <c r="AZ1518" s="2"/>
      <c r="BA1518" s="2"/>
      <c r="BB1518" s="9"/>
      <c r="BC1518" s="19">
        <v>41</v>
      </c>
      <c r="BD1518" s="2">
        <v>6.2134133333333326</v>
      </c>
      <c r="BE1518" s="2"/>
      <c r="BF1518" s="19">
        <v>0.27371864904552129</v>
      </c>
      <c r="BG1518" s="19"/>
      <c r="BH1518" s="19"/>
      <c r="BI1518" s="19"/>
      <c r="BJ1518" s="19"/>
      <c r="BK1518" s="19"/>
      <c r="BL1518" s="19"/>
      <c r="BM1518" s="2"/>
      <c r="BN1518" s="28"/>
      <c r="BO1518" s="28"/>
      <c r="BP1518" s="2">
        <v>3.6</v>
      </c>
      <c r="BQ1518" s="28"/>
      <c r="BR1518" s="28"/>
      <c r="BS1518" s="28"/>
      <c r="BT1518" s="28"/>
      <c r="BU1518" s="28"/>
      <c r="BV1518" s="2"/>
      <c r="BW1518" s="9"/>
      <c r="BX1518" s="2"/>
      <c r="BY1518" s="2"/>
      <c r="BZ1518" s="9"/>
      <c r="CA1518" s="2"/>
      <c r="CB1518" s="2"/>
      <c r="CC1518" s="2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</row>
    <row r="1519" spans="1:152" hidden="1" x14ac:dyDescent="0.45">
      <c r="A1519" t="s">
        <v>28</v>
      </c>
      <c r="C1519" s="1">
        <v>44314</v>
      </c>
      <c r="D1519" s="2"/>
      <c r="E1519" s="1"/>
      <c r="G1519">
        <v>111</v>
      </c>
      <c r="H1519" t="s">
        <v>11</v>
      </c>
      <c r="I1519" s="19">
        <v>14</v>
      </c>
      <c r="J1519">
        <v>500</v>
      </c>
      <c r="K1519" s="2">
        <f t="shared" si="23"/>
        <v>142.85714285714286</v>
      </c>
      <c r="L1519" s="2"/>
      <c r="M1519" s="9"/>
      <c r="N1519" s="9"/>
      <c r="O1519" s="9"/>
      <c r="P1519" s="9"/>
      <c r="Q1519" s="2"/>
      <c r="R1519" s="2"/>
      <c r="S1519" s="2"/>
      <c r="T1519" s="2"/>
      <c r="U1519" s="2"/>
      <c r="V1519" s="2"/>
      <c r="W1519" s="2"/>
      <c r="X1519" s="9"/>
      <c r="Y1519" s="9"/>
      <c r="Z1519" s="9"/>
      <c r="AA1519" s="9"/>
      <c r="AB1519" s="9"/>
      <c r="AC1519" s="2"/>
      <c r="AD1519" s="9"/>
      <c r="AE1519" s="9"/>
      <c r="AF1519" s="2"/>
      <c r="AG1519" s="32"/>
      <c r="AH1519" s="32"/>
      <c r="AI1519" s="32"/>
      <c r="AJ1519" s="32"/>
      <c r="AK1519" s="32"/>
      <c r="AL1519" s="32"/>
      <c r="AM1519" s="15"/>
      <c r="AN1519" s="9"/>
      <c r="AO1519" s="9"/>
      <c r="AP1519" s="9"/>
      <c r="AQ1519" s="2"/>
      <c r="AR1519" s="2"/>
      <c r="AS1519" s="2"/>
      <c r="AT1519" s="2"/>
      <c r="AU1519" s="2"/>
      <c r="AV1519" s="2">
        <v>79.547999999999988</v>
      </c>
      <c r="AW1519" s="2"/>
      <c r="AX1519" s="9"/>
      <c r="AY1519" s="2"/>
      <c r="AZ1519" s="2"/>
      <c r="BA1519" s="2"/>
      <c r="BB1519" s="9"/>
      <c r="BC1519" s="19">
        <v>41</v>
      </c>
      <c r="BD1519" s="2">
        <v>32.614679999999993</v>
      </c>
      <c r="BE1519" s="2"/>
      <c r="BF1519" s="19">
        <v>1.4367700440528632</v>
      </c>
      <c r="BG1519" s="19"/>
      <c r="BH1519" s="19"/>
      <c r="BI1519" s="19"/>
      <c r="BJ1519" s="19"/>
      <c r="BK1519" s="19"/>
      <c r="BL1519" s="19"/>
      <c r="BM1519" s="2"/>
      <c r="BN1519" s="28"/>
      <c r="BO1519" s="28"/>
      <c r="BP1519" s="2">
        <v>19.733333333333334</v>
      </c>
      <c r="BQ1519" s="28"/>
      <c r="BR1519" s="28"/>
      <c r="BS1519" s="28"/>
      <c r="BT1519" s="28"/>
      <c r="BU1519" s="28"/>
      <c r="BV1519" s="2"/>
      <c r="BW1519" s="9"/>
      <c r="BX1519" s="2"/>
      <c r="BY1519" s="2"/>
      <c r="BZ1519" s="9"/>
      <c r="CA1519" s="2"/>
      <c r="CB1519" s="2"/>
      <c r="CC1519" s="2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</row>
    <row r="1520" spans="1:152" hidden="1" x14ac:dyDescent="0.45">
      <c r="A1520" t="s">
        <v>28</v>
      </c>
      <c r="C1520" s="1">
        <v>44321</v>
      </c>
      <c r="D1520" s="2">
        <v>9</v>
      </c>
      <c r="E1520" s="1" t="s">
        <v>196</v>
      </c>
      <c r="F1520" t="s">
        <v>15</v>
      </c>
      <c r="G1520">
        <v>118</v>
      </c>
      <c r="H1520" t="s">
        <v>11</v>
      </c>
      <c r="I1520" s="19">
        <v>14</v>
      </c>
      <c r="J1520">
        <v>500</v>
      </c>
      <c r="K1520" s="2">
        <f t="shared" si="23"/>
        <v>142.85714285714286</v>
      </c>
      <c r="L1520" s="2"/>
      <c r="M1520" s="9"/>
      <c r="N1520" s="9"/>
      <c r="O1520" s="9"/>
      <c r="P1520" s="9"/>
      <c r="Q1520" s="2"/>
      <c r="R1520" s="2"/>
      <c r="S1520" s="2"/>
      <c r="T1520" s="2"/>
      <c r="U1520" s="2"/>
      <c r="V1520" s="2">
        <v>118</v>
      </c>
      <c r="W1520" s="2"/>
      <c r="X1520" s="9"/>
      <c r="Y1520" s="9"/>
      <c r="Z1520" s="9"/>
      <c r="AA1520" s="9"/>
      <c r="AB1520" s="9"/>
      <c r="AC1520" s="2"/>
      <c r="AD1520" s="9"/>
      <c r="AE1520" s="9"/>
      <c r="AF1520" s="2"/>
      <c r="AG1520" s="32"/>
      <c r="AH1520" s="32"/>
      <c r="AI1520" s="32"/>
      <c r="AJ1520" s="32"/>
      <c r="AK1520" s="32"/>
      <c r="AL1520" s="32"/>
      <c r="AM1520" s="15"/>
      <c r="AN1520" s="9"/>
      <c r="AO1520" s="9"/>
      <c r="AP1520" s="9"/>
      <c r="AQ1520" s="2"/>
      <c r="AR1520" s="2"/>
      <c r="AS1520" s="2"/>
      <c r="AT1520" s="2"/>
      <c r="AU1520" s="2"/>
      <c r="AV1520" s="2">
        <v>155.84666666666666</v>
      </c>
      <c r="AW1520" s="2"/>
      <c r="AX1520" s="9"/>
      <c r="AY1520" s="2"/>
      <c r="AZ1520" s="2"/>
      <c r="BA1520" s="2"/>
      <c r="BB1520" s="9"/>
      <c r="BC1520" s="19">
        <v>41</v>
      </c>
      <c r="BD1520" s="2">
        <v>63.897133333333329</v>
      </c>
      <c r="BE1520" s="2"/>
      <c r="BF1520" s="19">
        <v>2.8148516886930981</v>
      </c>
      <c r="BG1520" s="19"/>
      <c r="BH1520" s="19"/>
      <c r="BI1520" s="19"/>
      <c r="BJ1520" s="19"/>
      <c r="BK1520" s="19"/>
      <c r="BL1520" s="19"/>
      <c r="BM1520" s="2"/>
      <c r="BN1520" s="28"/>
      <c r="BO1520" s="28"/>
      <c r="BP1520" s="2">
        <v>40.13333333333334</v>
      </c>
      <c r="BQ1520" s="28"/>
      <c r="BR1520" s="28"/>
      <c r="BS1520" s="28"/>
      <c r="BT1520" s="28"/>
      <c r="BU1520" s="28"/>
      <c r="BV1520" s="2"/>
      <c r="BW1520" s="9"/>
      <c r="BX1520" s="2"/>
      <c r="BY1520" s="2"/>
      <c r="BZ1520" s="9"/>
      <c r="CA1520" s="2"/>
      <c r="CB1520" s="2"/>
      <c r="CC1520" s="2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</row>
    <row r="1521" spans="1:152" hidden="1" x14ac:dyDescent="0.45">
      <c r="A1521" t="s">
        <v>28</v>
      </c>
      <c r="C1521" s="1">
        <v>44322</v>
      </c>
      <c r="D1521" s="2"/>
      <c r="E1521" s="1"/>
      <c r="G1521">
        <v>119</v>
      </c>
      <c r="H1521" t="s">
        <v>11</v>
      </c>
      <c r="I1521" s="19">
        <v>14</v>
      </c>
      <c r="J1521">
        <v>500</v>
      </c>
      <c r="K1521" s="2">
        <f t="shared" si="23"/>
        <v>142.85714285714286</v>
      </c>
      <c r="L1521" s="2">
        <v>2400</v>
      </c>
      <c r="M1521" s="9"/>
      <c r="N1521" s="9"/>
      <c r="O1521" s="9"/>
      <c r="P1521" s="9"/>
      <c r="Q1521" s="2"/>
      <c r="R1521" s="2"/>
      <c r="S1521" s="2"/>
      <c r="T1521" s="2"/>
      <c r="U1521" s="2"/>
      <c r="V1521" s="2"/>
      <c r="W1521" s="2"/>
      <c r="X1521" s="9"/>
      <c r="Y1521" s="9"/>
      <c r="Z1521" s="9"/>
      <c r="AA1521" s="9"/>
      <c r="AB1521" s="9"/>
      <c r="AC1521" s="2"/>
      <c r="AD1521" s="9"/>
      <c r="AE1521" s="9"/>
      <c r="AF1521" s="2"/>
      <c r="AG1521" s="9"/>
      <c r="AH1521" s="9"/>
      <c r="AI1521" s="9"/>
      <c r="AJ1521" s="9"/>
      <c r="AK1521" s="9"/>
      <c r="AL1521" s="9"/>
      <c r="AM1521" s="15"/>
      <c r="AN1521" s="9"/>
      <c r="AO1521" s="9"/>
      <c r="AP1521" s="9"/>
      <c r="AQ1521" s="2"/>
      <c r="AR1521" s="2"/>
      <c r="AS1521" s="2"/>
      <c r="AT1521" s="2"/>
      <c r="AU1521" s="2"/>
      <c r="AV1521" s="2"/>
      <c r="AW1521" s="2"/>
      <c r="AX1521" s="9"/>
      <c r="AY1521" s="2"/>
      <c r="AZ1521" s="2"/>
      <c r="BA1521" s="2"/>
      <c r="BB1521" s="9"/>
      <c r="BC1521" s="19"/>
      <c r="BD1521" s="2"/>
      <c r="BE1521" s="2"/>
      <c r="BF1521" s="19"/>
      <c r="BG1521" s="19"/>
      <c r="BH1521" s="19"/>
      <c r="BI1521" s="19"/>
      <c r="BJ1521" s="19"/>
      <c r="BK1521" s="19"/>
      <c r="BL1521" s="19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9"/>
      <c r="BX1521" s="2"/>
      <c r="BY1521" s="2"/>
      <c r="BZ1521" s="9">
        <f>CD1521+CG1521+CJ1521+CM1521+CP1521+CS1521+CV1521+CY1521+DB1521+DE1521+DH1521+DK1521</f>
        <v>1.1960623248712055</v>
      </c>
      <c r="CA1521" s="2">
        <f>CF1521+CI1521+CL1521+CO1521+CR1521+CU1521+CX1521+DA1521+DD1521+DG1521+DJ1521+DM1521</f>
        <v>358.81869746136164</v>
      </c>
      <c r="CB1521" s="2"/>
      <c r="CC1521" s="2">
        <f>CF1521+CI1521+CL1521+CO1521+CR1521+CU1521</f>
        <v>243.49010230913069</v>
      </c>
      <c r="CD1521">
        <v>4.5571866060369552E-2</v>
      </c>
      <c r="CE1521">
        <v>300</v>
      </c>
      <c r="CF1521">
        <v>13.671559818110865</v>
      </c>
      <c r="CG1521">
        <v>0.12398687958141461</v>
      </c>
      <c r="CH1521">
        <v>300</v>
      </c>
      <c r="CI1521">
        <v>37.196063874424382</v>
      </c>
      <c r="CJ1521">
        <v>0.15766606971902333</v>
      </c>
      <c r="CK1521">
        <v>300</v>
      </c>
      <c r="CL1521">
        <v>47.299820915707002</v>
      </c>
      <c r="CM1521">
        <v>0.16371715216997618</v>
      </c>
      <c r="CN1521">
        <v>300</v>
      </c>
      <c r="CO1521">
        <v>49.115145650992844</v>
      </c>
      <c r="CP1521">
        <v>0.15786788095293477</v>
      </c>
      <c r="CQ1521">
        <v>300</v>
      </c>
      <c r="CR1521">
        <v>47.360364285880436</v>
      </c>
      <c r="CS1521">
        <v>0.16282382588005054</v>
      </c>
      <c r="CT1521">
        <v>300</v>
      </c>
      <c r="CU1521">
        <v>48.847147764015162</v>
      </c>
      <c r="CV1521">
        <v>0.18302838787166895</v>
      </c>
      <c r="CW1521">
        <v>300</v>
      </c>
      <c r="CX1521">
        <v>54.908516361500681</v>
      </c>
      <c r="CY1521">
        <v>0.2014002626357676</v>
      </c>
      <c r="CZ1521">
        <v>300</v>
      </c>
      <c r="DA1521">
        <v>60.42007879073028</v>
      </c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</row>
    <row r="1522" spans="1:152" hidden="1" x14ac:dyDescent="0.45">
      <c r="A1522" t="s">
        <v>28</v>
      </c>
      <c r="C1522" s="1">
        <v>44328</v>
      </c>
      <c r="D1522" s="2"/>
      <c r="E1522" s="1"/>
      <c r="G1522">
        <v>125</v>
      </c>
      <c r="H1522" t="s">
        <v>11</v>
      </c>
      <c r="I1522" s="19">
        <v>14</v>
      </c>
      <c r="J1522">
        <v>500</v>
      </c>
      <c r="K1522" s="2">
        <f t="shared" si="23"/>
        <v>142.85714285714286</v>
      </c>
      <c r="L1522" s="2"/>
      <c r="M1522" s="9"/>
      <c r="N1522" s="9"/>
      <c r="O1522" s="9"/>
      <c r="P1522" s="9"/>
      <c r="Q1522" s="2"/>
      <c r="R1522" s="2"/>
      <c r="S1522" s="2"/>
      <c r="T1522" s="2"/>
      <c r="U1522" s="2"/>
      <c r="V1522" s="2"/>
      <c r="W1522" s="2"/>
      <c r="X1522" s="9"/>
      <c r="Y1522" s="9"/>
      <c r="Z1522" s="9"/>
      <c r="AA1522" s="9"/>
      <c r="AB1522" s="9"/>
      <c r="AC1522" s="2"/>
      <c r="AD1522" s="9"/>
      <c r="AE1522" s="9"/>
      <c r="AF1522" s="2"/>
      <c r="AG1522" s="32"/>
      <c r="AH1522" s="32"/>
      <c r="AI1522" s="32"/>
      <c r="AJ1522" s="32"/>
      <c r="AK1522" s="32"/>
      <c r="AL1522" s="32"/>
      <c r="AM1522" s="15"/>
      <c r="AN1522" s="9"/>
      <c r="AO1522" s="9"/>
      <c r="AP1522" s="9"/>
      <c r="AQ1522" s="2"/>
      <c r="AR1522" s="2"/>
      <c r="AS1522" s="2"/>
      <c r="AT1522" s="2"/>
      <c r="AU1522" s="2"/>
      <c r="AV1522" s="2">
        <v>211.90533333333332</v>
      </c>
      <c r="AW1522" s="2"/>
      <c r="AX1522" s="9"/>
      <c r="AY1522" s="2"/>
      <c r="AZ1522" s="2"/>
      <c r="BA1522" s="2"/>
      <c r="BB1522" s="9"/>
      <c r="BC1522" s="19">
        <v>41</v>
      </c>
      <c r="BD1522" s="2">
        <v>86.88118666666665</v>
      </c>
      <c r="BE1522" s="2"/>
      <c r="BF1522" s="19">
        <v>3.8273650513950068</v>
      </c>
      <c r="BG1522" s="19"/>
      <c r="BH1522" s="19"/>
      <c r="BI1522" s="19"/>
      <c r="BJ1522" s="19"/>
      <c r="BK1522" s="19"/>
      <c r="BL1522" s="19"/>
      <c r="BM1522" s="2"/>
      <c r="BN1522" s="28"/>
      <c r="BO1522" s="28"/>
      <c r="BP1522" s="2">
        <v>46.533333333333339</v>
      </c>
      <c r="BQ1522" s="28"/>
      <c r="BR1522" s="28"/>
      <c r="BS1522" s="28"/>
      <c r="BT1522" s="28"/>
      <c r="BU1522" s="28"/>
      <c r="BV1522" s="2"/>
      <c r="BW1522" s="9"/>
      <c r="BX1522" s="2"/>
      <c r="BY1522" s="2"/>
      <c r="BZ1522" s="9"/>
      <c r="CA1522" s="2"/>
      <c r="CB1522" s="2"/>
      <c r="CC1522" s="2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  <c r="EL1522" s="9"/>
      <c r="EM1522" s="9"/>
      <c r="EN1522" s="9"/>
      <c r="EO1522" s="9"/>
      <c r="EP1522" s="9"/>
      <c r="EQ1522" s="9"/>
      <c r="ER1522" s="9"/>
      <c r="ES1522" s="9"/>
      <c r="ET1522" s="9"/>
      <c r="EU1522" s="9"/>
      <c r="EV1522" s="9"/>
    </row>
    <row r="1523" spans="1:152" hidden="1" x14ac:dyDescent="0.45">
      <c r="A1523" t="s">
        <v>28</v>
      </c>
      <c r="C1523" s="1">
        <v>44335</v>
      </c>
      <c r="D1523" s="2"/>
      <c r="E1523" s="1"/>
      <c r="G1523">
        <v>132</v>
      </c>
      <c r="H1523" t="s">
        <v>11</v>
      </c>
      <c r="I1523" s="19">
        <v>14</v>
      </c>
      <c r="J1523">
        <v>500</v>
      </c>
      <c r="K1523" s="2">
        <f t="shared" si="23"/>
        <v>142.85714285714286</v>
      </c>
      <c r="L1523" s="2"/>
      <c r="M1523" s="9"/>
      <c r="N1523" s="9"/>
      <c r="O1523" s="9"/>
      <c r="P1523" s="9"/>
      <c r="Q1523" s="2"/>
      <c r="R1523" s="2"/>
      <c r="S1523" s="2"/>
      <c r="T1523" s="2"/>
      <c r="U1523" s="2"/>
      <c r="V1523" s="2"/>
      <c r="W1523" s="2"/>
      <c r="X1523" s="9"/>
      <c r="Y1523" s="9"/>
      <c r="Z1523" s="9"/>
      <c r="AA1523" s="9"/>
      <c r="AB1523" s="9"/>
      <c r="AC1523" s="2"/>
      <c r="AD1523" s="9"/>
      <c r="AE1523" s="9"/>
      <c r="AF1523" s="2"/>
      <c r="AG1523" s="32"/>
      <c r="AH1523" s="32"/>
      <c r="AI1523" s="32"/>
      <c r="AJ1523" s="32"/>
      <c r="AK1523" s="32"/>
      <c r="AL1523" s="32"/>
      <c r="AM1523" s="15"/>
      <c r="AN1523" s="9"/>
      <c r="AO1523" s="9"/>
      <c r="AP1523" s="9"/>
      <c r="AQ1523" s="2"/>
      <c r="AR1523" s="2"/>
      <c r="AS1523" s="2"/>
      <c r="AT1523" s="2"/>
      <c r="AU1523" s="2"/>
      <c r="AV1523" s="2">
        <v>243.61199999999999</v>
      </c>
      <c r="AW1523" s="2"/>
      <c r="AX1523" s="9"/>
      <c r="AY1523" s="2"/>
      <c r="AZ1523" s="2"/>
      <c r="BA1523" s="2"/>
      <c r="BB1523" s="9"/>
      <c r="BC1523" s="19">
        <v>41</v>
      </c>
      <c r="BD1523" s="2">
        <v>99.880919999999989</v>
      </c>
      <c r="BE1523" s="2"/>
      <c r="BF1523" s="19">
        <v>4.4000405286343609</v>
      </c>
      <c r="BG1523" s="19"/>
      <c r="BH1523" s="19"/>
      <c r="BI1523" s="19"/>
      <c r="BJ1523" s="19"/>
      <c r="BK1523" s="19"/>
      <c r="BL1523" s="19"/>
      <c r="BM1523" s="2"/>
      <c r="BN1523" s="28"/>
      <c r="BO1523" s="28"/>
      <c r="BP1523" s="2">
        <v>54.933333333333337</v>
      </c>
      <c r="BQ1523" s="28"/>
      <c r="BR1523" s="28"/>
      <c r="BS1523" s="28"/>
      <c r="BT1523" s="28"/>
      <c r="BU1523" s="28"/>
      <c r="BV1523" s="2"/>
      <c r="BW1523" s="9"/>
      <c r="BX1523" s="2"/>
      <c r="BY1523" s="2"/>
      <c r="BZ1523" s="9"/>
      <c r="CA1523" s="2"/>
      <c r="CB1523" s="2"/>
      <c r="CC1523" s="2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</row>
    <row r="1524" spans="1:152" hidden="1" x14ac:dyDescent="0.45">
      <c r="A1524" t="s">
        <v>28</v>
      </c>
      <c r="C1524" s="1">
        <v>44342</v>
      </c>
      <c r="D1524" s="2"/>
      <c r="E1524" s="1"/>
      <c r="G1524">
        <v>139</v>
      </c>
      <c r="H1524" t="s">
        <v>11</v>
      </c>
      <c r="I1524" s="19">
        <v>14</v>
      </c>
      <c r="J1524">
        <v>500</v>
      </c>
      <c r="K1524" s="2">
        <f t="shared" si="23"/>
        <v>142.85714285714286</v>
      </c>
      <c r="L1524" s="2"/>
      <c r="M1524" s="9"/>
      <c r="N1524" s="9"/>
      <c r="O1524" s="9"/>
      <c r="P1524" s="9"/>
      <c r="Q1524" s="2"/>
      <c r="R1524" s="2"/>
      <c r="S1524" s="2"/>
      <c r="T1524" s="2"/>
      <c r="U1524" s="2"/>
      <c r="V1524" s="2"/>
      <c r="W1524" s="2"/>
      <c r="X1524" s="9"/>
      <c r="Y1524" s="9"/>
      <c r="Z1524" s="9"/>
      <c r="AA1524" s="9"/>
      <c r="AB1524" s="9"/>
      <c r="AC1524" s="2"/>
      <c r="AD1524" s="9"/>
      <c r="AE1524" s="9"/>
      <c r="AF1524" s="2"/>
      <c r="AG1524" s="32"/>
      <c r="AH1524" s="32"/>
      <c r="AI1524" s="32"/>
      <c r="AJ1524" s="32"/>
      <c r="AK1524" s="32"/>
      <c r="AL1524" s="32"/>
      <c r="AM1524" s="15"/>
      <c r="AN1524" s="9"/>
      <c r="AO1524" s="9"/>
      <c r="AP1524" s="9"/>
      <c r="AQ1524" s="2"/>
      <c r="AR1524" s="2"/>
      <c r="AS1524" s="2"/>
      <c r="AT1524" s="2"/>
      <c r="AU1524" s="2"/>
      <c r="AV1524" s="2">
        <v>271.15066666666667</v>
      </c>
      <c r="AW1524" s="2"/>
      <c r="AX1524" s="9"/>
      <c r="AY1524" s="2"/>
      <c r="AZ1524" s="2"/>
      <c r="BA1524" s="2"/>
      <c r="BB1524" s="9"/>
      <c r="BC1524" s="19">
        <v>41</v>
      </c>
      <c r="BD1524" s="2">
        <v>111.17177333333332</v>
      </c>
      <c r="BE1524" s="2"/>
      <c r="BF1524" s="19">
        <v>4.8974349486049924</v>
      </c>
      <c r="BG1524" s="19"/>
      <c r="BH1524" s="19"/>
      <c r="BI1524" s="19"/>
      <c r="BJ1524" s="19"/>
      <c r="BK1524" s="19"/>
      <c r="BL1524" s="19"/>
      <c r="BM1524" s="2"/>
      <c r="BN1524" s="28"/>
      <c r="BO1524" s="28"/>
      <c r="BP1524" s="2">
        <v>64.533333333333331</v>
      </c>
      <c r="BQ1524" s="28"/>
      <c r="BR1524" s="28"/>
      <c r="BS1524" s="28"/>
      <c r="BT1524" s="28"/>
      <c r="BU1524" s="28"/>
      <c r="BV1524" s="2"/>
      <c r="BW1524" s="9"/>
      <c r="BX1524" s="2"/>
      <c r="BY1524" s="2"/>
      <c r="BZ1524" s="9"/>
      <c r="CA1524" s="2"/>
      <c r="CB1524" s="2"/>
      <c r="CC1524" s="2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</row>
    <row r="1525" spans="1:152" hidden="1" x14ac:dyDescent="0.45">
      <c r="A1525" t="s">
        <v>28</v>
      </c>
      <c r="C1525" s="1">
        <v>44348</v>
      </c>
      <c r="D1525" s="2"/>
      <c r="E1525" s="1"/>
      <c r="G1525">
        <v>145</v>
      </c>
      <c r="H1525" t="s">
        <v>11</v>
      </c>
      <c r="I1525" s="19">
        <v>14</v>
      </c>
      <c r="J1525">
        <v>500</v>
      </c>
      <c r="K1525" s="2">
        <f t="shared" si="23"/>
        <v>142.85714285714286</v>
      </c>
      <c r="L1525" s="2"/>
      <c r="M1525" s="9"/>
      <c r="N1525" s="9"/>
      <c r="O1525" s="9"/>
      <c r="P1525" s="9"/>
      <c r="Q1525" s="2"/>
      <c r="R1525" s="2"/>
      <c r="S1525" s="2"/>
      <c r="T1525" s="2"/>
      <c r="U1525" s="2"/>
      <c r="V1525" s="2"/>
      <c r="W1525" s="2"/>
      <c r="X1525" s="9"/>
      <c r="Y1525" s="9"/>
      <c r="Z1525" s="9"/>
      <c r="AA1525" s="9"/>
      <c r="AB1525" s="9"/>
      <c r="AC1525" s="2"/>
      <c r="AD1525" s="9"/>
      <c r="AE1525" s="9"/>
      <c r="AF1525" s="2"/>
      <c r="AG1525" s="32"/>
      <c r="AH1525" s="32"/>
      <c r="AI1525" s="32"/>
      <c r="AJ1525" s="32"/>
      <c r="AK1525" s="32"/>
      <c r="AL1525" s="32"/>
      <c r="AM1525" s="15"/>
      <c r="AN1525" s="9"/>
      <c r="AO1525" s="9"/>
      <c r="AP1525" s="9"/>
      <c r="AQ1525" s="2"/>
      <c r="AR1525" s="2"/>
      <c r="AS1525" s="2"/>
      <c r="AT1525" s="2"/>
      <c r="AU1525" s="2"/>
      <c r="AV1525" s="2">
        <v>287.96799999999996</v>
      </c>
      <c r="AW1525" s="2"/>
      <c r="AX1525" s="9"/>
      <c r="AY1525" s="2"/>
      <c r="AZ1525" s="2"/>
      <c r="BA1525" s="2"/>
      <c r="BB1525" s="9"/>
      <c r="BC1525" s="19">
        <v>41</v>
      </c>
      <c r="BD1525" s="2">
        <v>118.06687999999998</v>
      </c>
      <c r="BE1525" s="2"/>
      <c r="BF1525" s="19">
        <v>5.2011841409691622</v>
      </c>
      <c r="BG1525" s="19"/>
      <c r="BH1525" s="19"/>
      <c r="BI1525" s="19"/>
      <c r="BJ1525" s="19"/>
      <c r="BK1525" s="19"/>
      <c r="BL1525" s="19"/>
      <c r="BM1525" s="2"/>
      <c r="BN1525" s="28"/>
      <c r="BO1525" s="28"/>
      <c r="BP1525" s="2">
        <v>70.666666666666657</v>
      </c>
      <c r="BQ1525" s="28"/>
      <c r="BR1525" s="28"/>
      <c r="BS1525" s="28"/>
      <c r="BT1525" s="28"/>
      <c r="BU1525" s="28"/>
      <c r="BV1525" s="2"/>
      <c r="BW1525" s="9"/>
      <c r="BX1525" s="2"/>
      <c r="BY1525" s="2"/>
      <c r="BZ1525" s="9"/>
      <c r="CA1525" s="2"/>
      <c r="CB1525" s="2"/>
      <c r="CC1525" s="2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  <c r="EL1525" s="9"/>
      <c r="EM1525" s="9"/>
      <c r="EN1525" s="9"/>
      <c r="EO1525" s="9"/>
      <c r="EP1525" s="9"/>
      <c r="EQ1525" s="9"/>
      <c r="ER1525" s="9"/>
      <c r="ES1525" s="9"/>
      <c r="ET1525" s="9"/>
      <c r="EU1525" s="9"/>
      <c r="EV1525" s="9"/>
    </row>
    <row r="1526" spans="1:152" hidden="1" x14ac:dyDescent="0.45">
      <c r="A1526" t="s">
        <v>28</v>
      </c>
      <c r="C1526" s="1">
        <v>44349</v>
      </c>
      <c r="D1526" s="2">
        <v>10</v>
      </c>
      <c r="E1526" s="1" t="s">
        <v>97</v>
      </c>
      <c r="F1526" t="s">
        <v>16</v>
      </c>
      <c r="G1526">
        <v>146</v>
      </c>
      <c r="H1526" t="s">
        <v>11</v>
      </c>
      <c r="I1526" s="19">
        <v>14</v>
      </c>
      <c r="J1526">
        <v>500</v>
      </c>
      <c r="K1526" s="2">
        <f t="shared" si="23"/>
        <v>142.85714285714286</v>
      </c>
      <c r="L1526" s="2"/>
      <c r="M1526" s="9"/>
      <c r="N1526" s="9"/>
      <c r="O1526" s="9"/>
      <c r="P1526" s="9"/>
      <c r="Q1526" s="2"/>
      <c r="R1526" s="2"/>
      <c r="S1526" s="2"/>
      <c r="T1526" s="2"/>
      <c r="U1526" s="2"/>
      <c r="V1526" s="2"/>
      <c r="W1526" s="2"/>
      <c r="X1526" s="9"/>
      <c r="Y1526" s="9"/>
      <c r="Z1526" s="9"/>
      <c r="AA1526" s="9"/>
      <c r="AB1526" s="9"/>
      <c r="AC1526" s="2"/>
      <c r="AD1526" s="9"/>
      <c r="AE1526" s="9"/>
      <c r="AF1526" s="2"/>
      <c r="AG1526" s="32"/>
      <c r="AH1526" s="32"/>
      <c r="AI1526" s="32"/>
      <c r="AJ1526" s="32"/>
      <c r="AK1526" s="32"/>
      <c r="AL1526" s="32"/>
      <c r="AM1526" s="15"/>
      <c r="AN1526" s="9"/>
      <c r="AO1526" s="9"/>
      <c r="AP1526" s="9"/>
      <c r="AQ1526" s="2"/>
      <c r="AR1526" s="2"/>
      <c r="AS1526" s="2"/>
      <c r="AT1526" s="2"/>
      <c r="AU1526" s="2"/>
      <c r="AV1526" s="2"/>
      <c r="AW1526" s="2"/>
      <c r="AX1526" s="9"/>
      <c r="AY1526" s="2"/>
      <c r="AZ1526" s="2"/>
      <c r="BA1526" s="2"/>
      <c r="BB1526" s="9"/>
      <c r="BC1526" s="19"/>
      <c r="BD1526" s="2"/>
      <c r="BE1526" s="2"/>
      <c r="BF1526" s="19"/>
      <c r="BG1526" s="19"/>
      <c r="BH1526" s="19"/>
      <c r="BI1526" s="19"/>
      <c r="BJ1526" s="19"/>
      <c r="BK1526" s="19"/>
      <c r="BL1526" s="19"/>
      <c r="BM1526" s="2"/>
      <c r="BN1526" s="28"/>
      <c r="BO1526" s="28"/>
      <c r="BP1526" s="2"/>
      <c r="BQ1526" s="28"/>
      <c r="BR1526" s="28"/>
      <c r="BS1526" s="28"/>
      <c r="BT1526" s="28"/>
      <c r="BU1526" s="28"/>
      <c r="BV1526" s="2"/>
      <c r="BW1526" s="9"/>
      <c r="BX1526" s="2"/>
      <c r="BY1526" s="2"/>
      <c r="BZ1526" s="9"/>
      <c r="CA1526" s="2"/>
      <c r="CB1526" s="2"/>
      <c r="CC1526" s="2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s="9"/>
      <c r="EQ1526" s="9"/>
      <c r="ER1526" s="9"/>
      <c r="ES1526" s="9"/>
      <c r="ET1526" s="9"/>
      <c r="EU1526" s="9"/>
      <c r="EV1526" s="9"/>
    </row>
    <row r="1527" spans="1:152" hidden="1" x14ac:dyDescent="0.45">
      <c r="A1527" t="s">
        <v>60</v>
      </c>
      <c r="C1527" s="1">
        <v>43839</v>
      </c>
      <c r="D1527" s="2">
        <v>1</v>
      </c>
      <c r="E1527" s="1" t="s">
        <v>198</v>
      </c>
      <c r="F1527" s="5" t="s">
        <v>10</v>
      </c>
      <c r="G1527">
        <v>0</v>
      </c>
      <c r="H1527" t="s">
        <v>26</v>
      </c>
      <c r="I1527" s="19">
        <v>8.25</v>
      </c>
      <c r="J1527">
        <v>1000</v>
      </c>
      <c r="K1527" s="2">
        <f t="shared" si="23"/>
        <v>121.21212121212122</v>
      </c>
      <c r="L1527" s="2"/>
      <c r="M1527" s="9"/>
      <c r="N1527" s="9"/>
      <c r="O1527" s="9"/>
      <c r="P1527" s="9"/>
      <c r="Q1527" s="2"/>
      <c r="R1527" s="2"/>
      <c r="S1527" s="2"/>
      <c r="T1527" s="2"/>
      <c r="U1527" s="2"/>
      <c r="V1527" s="2"/>
      <c r="W1527" s="2"/>
      <c r="X1527" s="9"/>
      <c r="Y1527" s="9"/>
      <c r="Z1527" s="9"/>
      <c r="AA1527" s="9"/>
      <c r="AB1527" s="9"/>
      <c r="AC1527" s="2"/>
      <c r="AD1527" s="9"/>
      <c r="AE1527" s="9"/>
      <c r="AF1527" s="2"/>
      <c r="AG1527" s="9"/>
      <c r="AH1527" s="9"/>
      <c r="AI1527" s="9"/>
      <c r="AJ1527" s="9"/>
      <c r="AK1527" s="9"/>
      <c r="AL1527" s="9"/>
      <c r="AM1527" s="15"/>
      <c r="AN1527" s="9"/>
      <c r="AO1527" s="9"/>
      <c r="AP1527" s="9"/>
      <c r="AQ1527" s="2"/>
      <c r="AR1527" s="2"/>
      <c r="AS1527" s="2"/>
      <c r="AT1527" s="2"/>
      <c r="AU1527" s="2"/>
      <c r="AV1527" s="2"/>
      <c r="AW1527" s="2"/>
      <c r="AX1527" s="9"/>
      <c r="AY1527" s="2"/>
      <c r="AZ1527" s="2"/>
      <c r="BA1527" s="2"/>
      <c r="BB1527" s="9"/>
      <c r="BC1527" s="19"/>
      <c r="BD1527" s="2"/>
      <c r="BE1527" s="2"/>
      <c r="BF1527" s="19"/>
      <c r="BG1527" s="19"/>
      <c r="BH1527" s="19"/>
      <c r="BI1527" s="19"/>
      <c r="BJ1527" s="19"/>
      <c r="BK1527" s="19"/>
      <c r="BL1527" s="19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9"/>
      <c r="BX1527" s="2"/>
      <c r="BY1527" s="2"/>
      <c r="BZ1527" s="9"/>
      <c r="CA1527" s="2"/>
      <c r="CB1527" s="2"/>
      <c r="CC1527" s="2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</row>
    <row r="1528" spans="1:152" hidden="1" x14ac:dyDescent="0.45">
      <c r="A1528" t="s">
        <v>60</v>
      </c>
      <c r="C1528" s="1">
        <v>43845</v>
      </c>
      <c r="D1528" s="2"/>
      <c r="E1528" s="1"/>
      <c r="G1528">
        <v>6</v>
      </c>
      <c r="H1528" t="s">
        <v>26</v>
      </c>
      <c r="I1528" s="19">
        <v>8.25</v>
      </c>
      <c r="J1528">
        <v>1000</v>
      </c>
      <c r="K1528" s="2">
        <f t="shared" si="23"/>
        <v>121.21212121212122</v>
      </c>
      <c r="L1528" s="2"/>
      <c r="M1528" s="9"/>
      <c r="N1528" s="9"/>
      <c r="O1528" s="9"/>
      <c r="P1528" s="9"/>
      <c r="Q1528" s="2"/>
      <c r="R1528" s="2"/>
      <c r="S1528" s="2"/>
      <c r="T1528" s="2"/>
      <c r="U1528" s="2"/>
      <c r="V1528" s="2"/>
      <c r="W1528" s="2"/>
      <c r="X1528" s="9"/>
      <c r="Y1528" s="9"/>
      <c r="Z1528" s="9"/>
      <c r="AA1528" s="9"/>
      <c r="AB1528" s="9"/>
      <c r="AC1528" s="2"/>
      <c r="AD1528" s="9"/>
      <c r="AE1528" s="9"/>
      <c r="AF1528" s="2"/>
      <c r="AG1528" s="9"/>
      <c r="AH1528" s="9"/>
      <c r="AI1528" s="9"/>
      <c r="AJ1528" s="9"/>
      <c r="AK1528" s="9"/>
      <c r="AL1528" s="9"/>
      <c r="AM1528" s="15"/>
      <c r="AN1528" s="9"/>
      <c r="AO1528" s="9"/>
      <c r="AP1528" s="9"/>
      <c r="AQ1528" s="2"/>
      <c r="AR1528" s="2"/>
      <c r="AS1528" s="2"/>
      <c r="AT1528" s="2"/>
      <c r="AU1528" s="2"/>
      <c r="AV1528" s="2"/>
      <c r="AW1528" s="2"/>
      <c r="AX1528" s="9"/>
      <c r="AY1528" s="2"/>
      <c r="AZ1528" s="2"/>
      <c r="BA1528" s="2"/>
      <c r="BB1528" s="9"/>
      <c r="BC1528" s="19"/>
      <c r="BD1528" s="2"/>
      <c r="BE1528" s="2"/>
      <c r="BF1528" s="19"/>
      <c r="BG1528" s="19"/>
      <c r="BH1528" s="19"/>
      <c r="BI1528" s="19"/>
      <c r="BJ1528" s="19"/>
      <c r="BK1528" s="19"/>
      <c r="BL1528" s="19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9"/>
      <c r="BX1528" s="2"/>
      <c r="BY1528" s="2"/>
      <c r="BZ1528" s="9">
        <v>1.0998343297193862</v>
      </c>
      <c r="CA1528" s="2">
        <f>CF1528+CI1528+CL1528+CO1528+CR1528+CU1528+CX1528+DA1528+DD1528+DG1528+DJ1528+DM1528</f>
        <v>330.79782934092236</v>
      </c>
      <c r="CB1528" s="2"/>
      <c r="CC1528" s="2">
        <f>CF1528+CI1528+CL1528+CO1528+CR1528+CU1528</f>
        <v>330.79782934092236</v>
      </c>
      <c r="CD1528" s="9">
        <v>0.13844340211369141</v>
      </c>
      <c r="CE1528" s="2">
        <v>150</v>
      </c>
      <c r="CF1528" s="9">
        <v>20.766510317053712</v>
      </c>
      <c r="CG1528" s="9">
        <v>0.16020269134856102</v>
      </c>
      <c r="CH1528" s="2">
        <v>150</v>
      </c>
      <c r="CI1528" s="9">
        <v>24.030403702284154</v>
      </c>
      <c r="CJ1528" s="9">
        <v>0.20611264528357057</v>
      </c>
      <c r="CK1528" s="2">
        <v>300</v>
      </c>
      <c r="CL1528" s="9">
        <v>61.83379358507117</v>
      </c>
      <c r="CM1528" s="9">
        <v>0.23334738528864915</v>
      </c>
      <c r="CN1528" s="2">
        <v>300</v>
      </c>
      <c r="CO1528" s="9">
        <v>70.004215586594739</v>
      </c>
      <c r="CP1528" s="9">
        <v>0.20958005753676606</v>
      </c>
      <c r="CQ1528" s="2">
        <v>300</v>
      </c>
      <c r="CR1528" s="9">
        <v>62.87401726102982</v>
      </c>
      <c r="CS1528" s="9">
        <v>0.15214814814814795</v>
      </c>
      <c r="CT1528" s="2">
        <v>600</v>
      </c>
      <c r="CU1528" s="9">
        <v>91.288888888888764</v>
      </c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>
        <v>14.75</v>
      </c>
      <c r="DO1528" s="9">
        <v>4.25</v>
      </c>
      <c r="DP1528" s="9"/>
      <c r="DQ1528" s="9">
        <v>2.5</v>
      </c>
      <c r="DR1528" s="9"/>
      <c r="DS1528" s="9">
        <v>5.625</v>
      </c>
      <c r="DT1528" s="9"/>
      <c r="DU1528" s="9">
        <v>1.125</v>
      </c>
      <c r="DV1528" s="9"/>
      <c r="DW1528" s="9">
        <v>1.25</v>
      </c>
      <c r="DX1528" s="9"/>
      <c r="DY1528" s="9"/>
      <c r="DZ1528" s="9"/>
      <c r="EA1528" s="9"/>
      <c r="EB1528" s="9"/>
      <c r="EC1528" s="9"/>
      <c r="ED1528" s="9"/>
      <c r="EE1528" s="9">
        <v>98.375</v>
      </c>
      <c r="EF1528" s="9">
        <v>14.125</v>
      </c>
      <c r="EG1528" s="9">
        <v>20</v>
      </c>
      <c r="EH1528" s="9">
        <v>20.875</v>
      </c>
      <c r="EI1528" s="9">
        <v>21.25</v>
      </c>
      <c r="EJ1528" s="9">
        <v>22.125</v>
      </c>
      <c r="EK1528" s="9"/>
      <c r="EL1528" s="9"/>
      <c r="EM1528" s="9"/>
      <c r="EN1528" s="9">
        <v>0.67625000000000002</v>
      </c>
      <c r="EO1528" s="9">
        <v>0.40875000000000006</v>
      </c>
      <c r="EP1528" s="9">
        <v>0.26749999999999996</v>
      </c>
      <c r="EQ1528" s="9"/>
      <c r="ER1528" s="9"/>
      <c r="ES1528" s="9"/>
      <c r="ET1528" s="9"/>
      <c r="EU1528" s="9"/>
      <c r="EV1528" s="9"/>
    </row>
    <row r="1529" spans="1:152" hidden="1" x14ac:dyDescent="0.45">
      <c r="A1529" t="s">
        <v>60</v>
      </c>
      <c r="C1529" s="1">
        <v>43867</v>
      </c>
      <c r="D1529" s="2"/>
      <c r="E1529" s="1"/>
      <c r="G1529">
        <v>28</v>
      </c>
      <c r="H1529" t="s">
        <v>26</v>
      </c>
      <c r="I1529" s="19">
        <v>8.25</v>
      </c>
      <c r="J1529">
        <v>1000</v>
      </c>
      <c r="K1529" s="2">
        <f t="shared" si="23"/>
        <v>121.21212121212122</v>
      </c>
      <c r="L1529" s="2"/>
      <c r="M1529" s="2">
        <v>219</v>
      </c>
      <c r="N1529" s="19">
        <v>5.6</v>
      </c>
      <c r="O1529" s="19"/>
      <c r="P1529" s="19"/>
      <c r="Q1529" s="2"/>
      <c r="R1529" s="2"/>
      <c r="S1529" s="2"/>
      <c r="T1529" s="2"/>
      <c r="U1529" s="2"/>
      <c r="V1529" s="2"/>
      <c r="W1529" s="2"/>
      <c r="X1529" s="9"/>
      <c r="Y1529" s="9"/>
      <c r="Z1529" s="9"/>
      <c r="AA1529" s="9"/>
      <c r="AB1529" s="9"/>
      <c r="AC1529" s="2"/>
      <c r="AD1529" s="9"/>
      <c r="AE1529" s="9"/>
      <c r="AF1529" s="2"/>
      <c r="AG1529" s="9"/>
      <c r="AH1529" s="9"/>
      <c r="AI1529" s="9"/>
      <c r="AJ1529" s="9"/>
      <c r="AK1529" s="9"/>
      <c r="AL1529" s="9"/>
      <c r="AM1529" s="15"/>
      <c r="AN1529" s="9"/>
      <c r="AO1529" s="9"/>
      <c r="AP1529" s="9"/>
      <c r="AQ1529" s="2"/>
      <c r="AR1529" s="2"/>
      <c r="AS1529" s="2"/>
      <c r="AT1529" s="2"/>
      <c r="AU1529" s="2"/>
      <c r="AV1529" s="2"/>
      <c r="AW1529" s="2"/>
      <c r="AX1529" s="9"/>
      <c r="AY1529" s="2"/>
      <c r="AZ1529" s="2"/>
      <c r="BA1529" s="2"/>
      <c r="BB1529" s="9"/>
      <c r="BC1529" s="19"/>
      <c r="BD1529" s="2"/>
      <c r="BE1529" s="2"/>
      <c r="BF1529" s="19"/>
      <c r="BG1529" s="19"/>
      <c r="BH1529" s="19"/>
      <c r="BI1529" s="19"/>
      <c r="BJ1529" s="19"/>
      <c r="BK1529" s="19"/>
      <c r="BL1529" s="19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9"/>
      <c r="BX1529" s="2"/>
      <c r="BY1529" s="2"/>
      <c r="BZ1529" s="9"/>
      <c r="CA1529" s="2"/>
      <c r="CB1529" s="2"/>
      <c r="CC1529" s="2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</row>
    <row r="1530" spans="1:152" hidden="1" x14ac:dyDescent="0.45">
      <c r="A1530" t="s">
        <v>60</v>
      </c>
      <c r="C1530" s="1">
        <v>43872</v>
      </c>
      <c r="D1530" s="2">
        <v>4</v>
      </c>
      <c r="E1530" t="s">
        <v>199</v>
      </c>
      <c r="F1530" s="5" t="s">
        <v>12</v>
      </c>
      <c r="G1530">
        <v>33</v>
      </c>
      <c r="H1530" t="s">
        <v>26</v>
      </c>
      <c r="I1530" s="19">
        <v>8.25</v>
      </c>
      <c r="J1530">
        <v>1000</v>
      </c>
      <c r="K1530" s="2">
        <f t="shared" si="23"/>
        <v>121.21212121212122</v>
      </c>
      <c r="L1530" s="2"/>
      <c r="M1530" s="2">
        <v>294.5</v>
      </c>
      <c r="N1530" s="19">
        <v>8.35</v>
      </c>
      <c r="O1530" s="19"/>
      <c r="P1530" s="19"/>
      <c r="Q1530" s="2"/>
      <c r="R1530" s="2">
        <v>33</v>
      </c>
      <c r="S1530" s="2"/>
      <c r="T1530" s="2"/>
      <c r="U1530" s="2"/>
      <c r="V1530" s="2"/>
      <c r="W1530" s="2"/>
      <c r="X1530" s="9"/>
      <c r="Y1530" s="9"/>
      <c r="Z1530" s="9"/>
      <c r="AA1530" s="9"/>
      <c r="AB1530" s="9"/>
      <c r="AC1530" s="2">
        <v>12.625</v>
      </c>
      <c r="AD1530" s="9"/>
      <c r="AE1530" s="9"/>
      <c r="AF1530" s="2">
        <v>17</v>
      </c>
      <c r="AG1530" s="9">
        <v>0.32439224999999999</v>
      </c>
      <c r="AH1530" s="9"/>
      <c r="AI1530" s="9"/>
      <c r="AJ1530" s="9"/>
      <c r="AK1530" s="9"/>
      <c r="AL1530" s="9"/>
      <c r="AM1530" s="15">
        <f>AG1530/AF1530</f>
        <v>1.908189705882353E-2</v>
      </c>
      <c r="AN1530" s="9"/>
      <c r="AO1530" s="9"/>
      <c r="AP1530" s="9"/>
      <c r="AQ1530" s="2">
        <v>7.7499999999999999E-2</v>
      </c>
      <c r="AR1530" s="2"/>
      <c r="AS1530" s="2"/>
      <c r="AT1530" s="2"/>
      <c r="AU1530" s="2"/>
      <c r="AV1530" s="2"/>
      <c r="AW1530" s="2">
        <v>7.7499999999999999E-2</v>
      </c>
      <c r="AX1530" s="9"/>
      <c r="AY1530" s="2"/>
      <c r="AZ1530" s="2">
        <f>AC1530+AF1530+AW1530</f>
        <v>29.702500000000001</v>
      </c>
      <c r="BA1530" s="2"/>
      <c r="BB1530" s="9">
        <f>AW1530/AZ1530</f>
        <v>2.6092079791263361E-3</v>
      </c>
      <c r="BC1530" s="19"/>
      <c r="BD1530" s="2"/>
      <c r="BE1530" s="2"/>
      <c r="BF1530" s="19"/>
      <c r="BG1530" s="19"/>
      <c r="BH1530" s="19"/>
      <c r="BI1530" s="19"/>
      <c r="BJ1530" s="9">
        <f>AC1530/AZ1530</f>
        <v>0.4250483965996128</v>
      </c>
      <c r="BK1530" s="9">
        <f>AF1530/AZ1530</f>
        <v>0.57234239542126086</v>
      </c>
      <c r="BL1530" s="9">
        <f>AW1530/AZ1530</f>
        <v>2.6092079791263361E-3</v>
      </c>
      <c r="BM1530" s="2">
        <v>5.75</v>
      </c>
      <c r="BN1530" s="2">
        <v>5.75</v>
      </c>
      <c r="BO1530" s="2"/>
      <c r="BP1530" s="2"/>
      <c r="BQ1530" s="2"/>
      <c r="BR1530" s="2"/>
      <c r="BS1530" s="2"/>
      <c r="BT1530" s="15">
        <f>AG1530/BM1530</f>
        <v>5.6416043478260867E-2</v>
      </c>
      <c r="BU1530" s="2"/>
      <c r="BV1530" s="2"/>
      <c r="BW1530" s="9"/>
      <c r="BX1530" s="2"/>
      <c r="BY1530" s="2"/>
      <c r="BZ1530" s="9"/>
      <c r="CA1530" s="2"/>
      <c r="CB1530" s="2"/>
      <c r="CC1530" s="2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</row>
    <row r="1531" spans="1:152" hidden="1" x14ac:dyDescent="0.45">
      <c r="A1531" t="s">
        <v>60</v>
      </c>
      <c r="C1531" s="1">
        <v>43880</v>
      </c>
      <c r="D1531" s="2"/>
      <c r="E1531" s="1"/>
      <c r="G1531">
        <v>41</v>
      </c>
      <c r="H1531" t="s">
        <v>26</v>
      </c>
      <c r="I1531" s="19">
        <v>8.25</v>
      </c>
      <c r="J1531">
        <v>1000</v>
      </c>
      <c r="K1531" s="2">
        <f t="shared" si="23"/>
        <v>121.21212121212122</v>
      </c>
      <c r="L1531" s="2"/>
      <c r="M1531" s="2">
        <v>462.25</v>
      </c>
      <c r="N1531" s="19">
        <v>11.45</v>
      </c>
      <c r="O1531" s="19"/>
      <c r="P1531" s="19"/>
      <c r="Q1531" s="2"/>
      <c r="R1531" s="2"/>
      <c r="S1531" s="2"/>
      <c r="T1531" s="2"/>
      <c r="U1531" s="2"/>
      <c r="V1531" s="2"/>
      <c r="W1531" s="2"/>
      <c r="X1531" s="9"/>
      <c r="Y1531" s="9"/>
      <c r="Z1531" s="9"/>
      <c r="AA1531" s="9"/>
      <c r="AB1531" s="9"/>
      <c r="AC1531" s="2"/>
      <c r="AD1531" s="9"/>
      <c r="AE1531" s="9"/>
      <c r="AF1531" s="2"/>
      <c r="AG1531" s="9"/>
      <c r="AH1531" s="9"/>
      <c r="AI1531" s="9"/>
      <c r="AJ1531" s="9"/>
      <c r="AK1531" s="9"/>
      <c r="AL1531" s="9"/>
      <c r="AM1531" s="15"/>
      <c r="AN1531" s="9"/>
      <c r="AO1531" s="9"/>
      <c r="AP1531" s="9"/>
      <c r="AQ1531" s="2"/>
      <c r="AR1531" s="2"/>
      <c r="AS1531" s="2"/>
      <c r="AT1531" s="2"/>
      <c r="AU1531" s="2"/>
      <c r="AV1531" s="2"/>
      <c r="AW1531" s="2"/>
      <c r="AX1531" s="9"/>
      <c r="AY1531" s="2"/>
      <c r="AZ1531" s="2"/>
      <c r="BA1531" s="2"/>
      <c r="BB1531" s="9"/>
      <c r="BC1531" s="19"/>
      <c r="BD1531" s="2"/>
      <c r="BE1531" s="2"/>
      <c r="BF1531" s="19"/>
      <c r="BG1531" s="19"/>
      <c r="BH1531" s="19"/>
      <c r="BI1531" s="19"/>
      <c r="BJ1531" s="19"/>
      <c r="BK1531" s="19"/>
      <c r="BL1531" s="19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9"/>
      <c r="BX1531" s="2"/>
      <c r="BY1531" s="2"/>
      <c r="BZ1531" s="9">
        <v>1.2931193391278621</v>
      </c>
      <c r="CA1531" s="2">
        <f>CF1531+CI1531+CL1531+CO1531+CR1531+CU1531+CX1531+DA1531+DD1531+DG1531+DJ1531+DM1531</f>
        <v>410.48958996606814</v>
      </c>
      <c r="CB1531" s="2"/>
      <c r="CC1531" s="2">
        <f>CF1531+CI1531+CL1531+CO1531+CR1531+CU1531</f>
        <v>410.48958996606814</v>
      </c>
      <c r="CD1531" s="9">
        <v>0.16659525212031778</v>
      </c>
      <c r="CE1531" s="2">
        <v>150</v>
      </c>
      <c r="CF1531" s="9">
        <f>CD1531*CE1531</f>
        <v>24.989287818047668</v>
      </c>
      <c r="CG1531" s="9">
        <v>0.17044892608420908</v>
      </c>
      <c r="CH1531" s="2">
        <v>150</v>
      </c>
      <c r="CI1531" s="9">
        <f>CG1531*CH1531</f>
        <v>25.567338912631364</v>
      </c>
      <c r="CJ1531" s="9">
        <v>0.22575522421576044</v>
      </c>
      <c r="CK1531" s="2">
        <v>300</v>
      </c>
      <c r="CL1531" s="9">
        <f>CJ1531*CK1531</f>
        <v>67.726567264728132</v>
      </c>
      <c r="CM1531" s="9">
        <v>0.24288272762725124</v>
      </c>
      <c r="CN1531" s="2">
        <v>300</v>
      </c>
      <c r="CO1531" s="9">
        <f>CM1531*CN1531</f>
        <v>72.864818288175371</v>
      </c>
      <c r="CP1531" s="9">
        <v>0.24373582588569515</v>
      </c>
      <c r="CQ1531" s="2">
        <v>300</v>
      </c>
      <c r="CR1531" s="9">
        <f>CP1531*CQ1531</f>
        <v>73.120747765708543</v>
      </c>
      <c r="CS1531" s="9">
        <v>0.24370138319462845</v>
      </c>
      <c r="CT1531" s="2">
        <v>600</v>
      </c>
      <c r="CU1531" s="9">
        <f>CS1531*CT1531</f>
        <v>146.22082991677706</v>
      </c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</row>
    <row r="1532" spans="1:152" hidden="1" x14ac:dyDescent="0.45">
      <c r="A1532" t="s">
        <v>60</v>
      </c>
      <c r="C1532" s="1">
        <v>43889</v>
      </c>
      <c r="D1532" s="2">
        <v>5</v>
      </c>
      <c r="E1532" t="s">
        <v>195</v>
      </c>
      <c r="F1532" s="5" t="s">
        <v>13</v>
      </c>
      <c r="G1532">
        <v>50</v>
      </c>
      <c r="H1532" t="s">
        <v>26</v>
      </c>
      <c r="I1532" s="19">
        <v>8.25</v>
      </c>
      <c r="J1532">
        <v>1000</v>
      </c>
      <c r="K1532" s="2">
        <f t="shared" si="23"/>
        <v>121.21212121212122</v>
      </c>
      <c r="L1532" s="2"/>
      <c r="M1532" s="2">
        <v>605.5</v>
      </c>
      <c r="N1532" s="19">
        <v>13.5</v>
      </c>
      <c r="O1532" s="19"/>
      <c r="P1532" s="19"/>
      <c r="Q1532" s="2"/>
      <c r="R1532" s="2"/>
      <c r="S1532" s="2">
        <v>50</v>
      </c>
      <c r="T1532" s="2"/>
      <c r="U1532" s="2"/>
      <c r="V1532" s="2"/>
      <c r="W1532" s="2"/>
      <c r="X1532" s="9"/>
      <c r="Y1532" s="9"/>
      <c r="Z1532" s="9"/>
      <c r="AA1532" s="9"/>
      <c r="AB1532" s="9"/>
      <c r="AC1532" s="2"/>
      <c r="AD1532" s="9"/>
      <c r="AE1532" s="9"/>
      <c r="AF1532" s="2"/>
      <c r="AG1532" s="9"/>
      <c r="AH1532" s="9"/>
      <c r="AI1532" s="9"/>
      <c r="AJ1532" s="9"/>
      <c r="AK1532" s="9"/>
      <c r="AL1532" s="9"/>
      <c r="AM1532" s="15"/>
      <c r="AN1532" s="9"/>
      <c r="AO1532" s="9"/>
      <c r="AP1532" s="9"/>
      <c r="AQ1532" s="2"/>
      <c r="AR1532" s="2"/>
      <c r="AS1532" s="2"/>
      <c r="AT1532" s="2"/>
      <c r="AU1532" s="2"/>
      <c r="AV1532" s="2"/>
      <c r="AW1532" s="2"/>
      <c r="AX1532" s="9"/>
      <c r="AY1532" s="2"/>
      <c r="AZ1532" s="2"/>
      <c r="BA1532" s="2"/>
      <c r="BB1532" s="9"/>
      <c r="BC1532" s="19"/>
      <c r="BD1532" s="2"/>
      <c r="BE1532" s="2"/>
      <c r="BF1532" s="19"/>
      <c r="BG1532" s="19"/>
      <c r="BH1532" s="19"/>
      <c r="BI1532" s="19"/>
      <c r="BJ1532" s="19"/>
      <c r="BK1532" s="19"/>
      <c r="BL1532" s="19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9"/>
      <c r="BX1532" s="2"/>
      <c r="BY1532" s="2"/>
      <c r="BZ1532" s="9"/>
      <c r="CA1532" s="2"/>
      <c r="CB1532" s="2"/>
      <c r="CC1532" s="2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s="9"/>
      <c r="EQ1532" s="9"/>
      <c r="ER1532" s="9"/>
      <c r="ES1532" s="9"/>
      <c r="ET1532" s="9"/>
      <c r="EU1532" s="9"/>
      <c r="EV1532" s="9"/>
    </row>
    <row r="1533" spans="1:152" hidden="1" x14ac:dyDescent="0.45">
      <c r="A1533" t="s">
        <v>60</v>
      </c>
      <c r="C1533" s="1">
        <v>43893</v>
      </c>
      <c r="D1533" s="2"/>
      <c r="E1533" s="1"/>
      <c r="G1533">
        <v>54</v>
      </c>
      <c r="H1533" t="s">
        <v>26</v>
      </c>
      <c r="I1533" s="19">
        <v>8.25</v>
      </c>
      <c r="J1533">
        <v>1000</v>
      </c>
      <c r="K1533" s="2">
        <f t="shared" si="23"/>
        <v>121.21212121212122</v>
      </c>
      <c r="L1533" s="2"/>
      <c r="M1533" s="9"/>
      <c r="N1533" s="9"/>
      <c r="O1533" s="9"/>
      <c r="P1533" s="9"/>
      <c r="Q1533" s="2"/>
      <c r="R1533" s="2"/>
      <c r="S1533" s="2"/>
      <c r="T1533" s="2"/>
      <c r="U1533" s="2"/>
      <c r="V1533" s="2"/>
      <c r="W1533" s="2"/>
      <c r="X1533" s="9"/>
      <c r="Y1533" s="9"/>
      <c r="Z1533" s="9"/>
      <c r="AA1533" s="9"/>
      <c r="AB1533" s="9"/>
      <c r="AC1533" s="2"/>
      <c r="AD1533" s="9"/>
      <c r="AE1533" s="9"/>
      <c r="AF1533" s="2"/>
      <c r="AG1533" s="9"/>
      <c r="AH1533" s="9"/>
      <c r="AI1533" s="9"/>
      <c r="AJ1533" s="9"/>
      <c r="AK1533" s="9"/>
      <c r="AL1533" s="9"/>
      <c r="AM1533" s="15"/>
      <c r="AN1533" s="9"/>
      <c r="AO1533" s="9"/>
      <c r="AP1533" s="9"/>
      <c r="AQ1533" s="2"/>
      <c r="AR1533" s="2"/>
      <c r="AS1533" s="2"/>
      <c r="AT1533" s="2"/>
      <c r="AU1533" s="2"/>
      <c r="AV1533" s="2"/>
      <c r="AW1533" s="2"/>
      <c r="AX1533" s="9"/>
      <c r="AY1533" s="2"/>
      <c r="AZ1533" s="2"/>
      <c r="BA1533" s="2"/>
      <c r="BB1533" s="9"/>
      <c r="BC1533" s="19"/>
      <c r="BD1533" s="2"/>
      <c r="BE1533" s="2"/>
      <c r="BF1533" s="19"/>
      <c r="BG1533" s="19"/>
      <c r="BH1533" s="19"/>
      <c r="BI1533" s="19"/>
      <c r="BJ1533" s="19"/>
      <c r="BK1533" s="19"/>
      <c r="BL1533" s="19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9"/>
      <c r="BX1533" s="2"/>
      <c r="BY1533" s="2"/>
      <c r="BZ1533" s="9">
        <v>1.5016690515561948</v>
      </c>
      <c r="CA1533" s="2">
        <f>CF1533+CI1533+CL1533+CO1533+CR1533+CU1533+CX1533+DA1533+DD1533+DG1533+DJ1533+DM1533</f>
        <v>461.90540639369652</v>
      </c>
      <c r="CB1533" s="2"/>
      <c r="CC1533" s="2">
        <f>CF1533+CI1533+CL1533+CO1533+CR1533+CU1533</f>
        <v>461.90540639369652</v>
      </c>
      <c r="CD1533" s="9">
        <v>0.23242709400058845</v>
      </c>
      <c r="CE1533" s="2">
        <v>150</v>
      </c>
      <c r="CF1533" s="9">
        <f>CD1533*CE1533</f>
        <v>34.864064100088264</v>
      </c>
      <c r="CG1533" s="9">
        <v>0.21838494786608248</v>
      </c>
      <c r="CH1533" s="2">
        <v>150</v>
      </c>
      <c r="CI1533" s="9">
        <f>CG1533*CH1533</f>
        <v>32.75774217991237</v>
      </c>
      <c r="CJ1533" s="9">
        <v>0.2486834573415313</v>
      </c>
      <c r="CK1533" s="2">
        <v>300</v>
      </c>
      <c r="CL1533" s="9">
        <f>CJ1533*CK1533</f>
        <v>74.605037202459386</v>
      </c>
      <c r="CM1533" s="9">
        <v>0.27535392156032623</v>
      </c>
      <c r="CN1533" s="2">
        <v>300</v>
      </c>
      <c r="CO1533" s="9">
        <f>CM1533*CN1533</f>
        <v>82.606176468097871</v>
      </c>
      <c r="CP1533" s="9">
        <v>0.26339797343153748</v>
      </c>
      <c r="CQ1533" s="2">
        <v>300</v>
      </c>
      <c r="CR1533" s="9">
        <f>CP1533*CQ1533</f>
        <v>79.019392029461244</v>
      </c>
      <c r="CS1533" s="9">
        <v>0.26342165735612894</v>
      </c>
      <c r="CT1533" s="2">
        <v>600</v>
      </c>
      <c r="CU1533" s="9">
        <f>CS1533*CT1533</f>
        <v>158.05299441367737</v>
      </c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</row>
    <row r="1534" spans="1:152" hidden="1" x14ac:dyDescent="0.45">
      <c r="A1534" t="s">
        <v>60</v>
      </c>
      <c r="C1534" s="1">
        <v>43895</v>
      </c>
      <c r="D1534" s="2"/>
      <c r="E1534" s="1"/>
      <c r="G1534">
        <v>56</v>
      </c>
      <c r="H1534" t="s">
        <v>26</v>
      </c>
      <c r="I1534" s="19">
        <v>8.25</v>
      </c>
      <c r="J1534">
        <v>1000</v>
      </c>
      <c r="K1534" s="2">
        <f t="shared" si="23"/>
        <v>121.21212121212122</v>
      </c>
      <c r="L1534" s="2"/>
      <c r="M1534" s="2">
        <v>672</v>
      </c>
      <c r="N1534" s="19">
        <v>15</v>
      </c>
      <c r="O1534" s="19"/>
      <c r="P1534" s="19"/>
      <c r="Q1534" s="2"/>
      <c r="R1534" s="2"/>
      <c r="S1534" s="2"/>
      <c r="T1534" s="2"/>
      <c r="U1534" s="2"/>
      <c r="V1534" s="2"/>
      <c r="W1534" s="2"/>
      <c r="X1534" s="9"/>
      <c r="Y1534" s="9"/>
      <c r="Z1534" s="9"/>
      <c r="AA1534" s="9"/>
      <c r="AB1534" s="9"/>
      <c r="AC1534" s="2"/>
      <c r="AD1534" s="9"/>
      <c r="AE1534" s="9"/>
      <c r="AF1534" s="2"/>
      <c r="AG1534" s="9"/>
      <c r="AH1534" s="9"/>
      <c r="AI1534" s="9"/>
      <c r="AJ1534" s="9"/>
      <c r="AK1534" s="9"/>
      <c r="AL1534" s="9"/>
      <c r="AM1534" s="15"/>
      <c r="AN1534" s="9"/>
      <c r="AO1534" s="9"/>
      <c r="AP1534" s="9"/>
      <c r="AQ1534" s="2"/>
      <c r="AR1534" s="2"/>
      <c r="AS1534" s="2"/>
      <c r="AT1534" s="2"/>
      <c r="AU1534" s="2"/>
      <c r="AV1534" s="2"/>
      <c r="AW1534" s="2"/>
      <c r="AX1534" s="9"/>
      <c r="AY1534" s="2"/>
      <c r="AZ1534" s="2"/>
      <c r="BA1534" s="2"/>
      <c r="BB1534" s="9"/>
      <c r="BC1534" s="19"/>
      <c r="BD1534" s="2"/>
      <c r="BE1534" s="2"/>
      <c r="BF1534" s="19"/>
      <c r="BG1534" s="19"/>
      <c r="BH1534" s="19"/>
      <c r="BI1534" s="19"/>
      <c r="BJ1534" s="19"/>
      <c r="BK1534" s="19"/>
      <c r="BL1534" s="19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9"/>
      <c r="BX1534" s="2"/>
      <c r="BY1534" s="2"/>
      <c r="BZ1534" s="9"/>
      <c r="CA1534" s="2"/>
      <c r="CB1534" s="2"/>
      <c r="CC1534" s="2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s="9"/>
      <c r="EQ1534" s="9"/>
      <c r="ER1534" s="9"/>
      <c r="ES1534" s="9"/>
      <c r="ET1534" s="9"/>
      <c r="EU1534" s="9"/>
      <c r="EV1534" s="9"/>
    </row>
    <row r="1535" spans="1:152" hidden="1" x14ac:dyDescent="0.45">
      <c r="A1535" t="s">
        <v>60</v>
      </c>
      <c r="C1535" s="1">
        <v>43900</v>
      </c>
      <c r="D1535" s="2"/>
      <c r="E1535" s="1"/>
      <c r="G1535">
        <v>61</v>
      </c>
      <c r="H1535" t="s">
        <v>26</v>
      </c>
      <c r="I1535" s="19">
        <v>8.25</v>
      </c>
      <c r="J1535">
        <v>1000</v>
      </c>
      <c r="K1535" s="2">
        <f t="shared" si="23"/>
        <v>121.21212121212122</v>
      </c>
      <c r="L1535" s="2"/>
      <c r="M1535" s="9"/>
      <c r="N1535" s="9"/>
      <c r="O1535" s="9"/>
      <c r="P1535" s="9"/>
      <c r="Q1535" s="2"/>
      <c r="R1535" s="2"/>
      <c r="S1535" s="2"/>
      <c r="T1535" s="2"/>
      <c r="U1535" s="2"/>
      <c r="V1535" s="2"/>
      <c r="W1535" s="2"/>
      <c r="X1535" s="9"/>
      <c r="Y1535" s="9"/>
      <c r="Z1535" s="9"/>
      <c r="AA1535" s="9"/>
      <c r="AB1535" s="9"/>
      <c r="AC1535" s="2">
        <v>123.54798998044964</v>
      </c>
      <c r="AD1535" s="9"/>
      <c r="AE1535" s="9"/>
      <c r="AF1535" s="2">
        <v>91.568222548061243</v>
      </c>
      <c r="AG1535" s="9">
        <v>1.9668821267151733</v>
      </c>
      <c r="AH1535" s="9"/>
      <c r="AI1535" s="9"/>
      <c r="AJ1535" s="9"/>
      <c r="AK1535" s="9"/>
      <c r="AL1535" s="9"/>
      <c r="AM1535" s="15">
        <f>AG1535/AF1535</f>
        <v>2.1479964031002344E-2</v>
      </c>
      <c r="AN1535" s="9"/>
      <c r="AO1535" s="9"/>
      <c r="AP1535" s="9"/>
      <c r="AQ1535" s="2">
        <v>12.902984685565331</v>
      </c>
      <c r="AR1535" s="2">
        <v>15.796320666340826</v>
      </c>
      <c r="AS1535" s="2"/>
      <c r="AT1535" s="2"/>
      <c r="AU1535" s="2"/>
      <c r="AV1535" s="2"/>
      <c r="AW1535" s="2">
        <v>28.699305351906155</v>
      </c>
      <c r="AX1535" s="9"/>
      <c r="AY1535" s="2"/>
      <c r="AZ1535" s="2">
        <f>AC1535+AF1535+AW1535</f>
        <v>243.81551788041705</v>
      </c>
      <c r="BA1535" s="2"/>
      <c r="BB1535" s="9">
        <f>AW1535/AZ1535</f>
        <v>0.11770910072254775</v>
      </c>
      <c r="BC1535" s="19"/>
      <c r="BD1535" s="2"/>
      <c r="BE1535" s="2"/>
      <c r="BF1535" s="19"/>
      <c r="BG1535" s="19"/>
      <c r="BH1535" s="19"/>
      <c r="BI1535" s="19"/>
      <c r="BJ1535" s="9">
        <f>AC1535/AZ1535</f>
        <v>0.50672734473383929</v>
      </c>
      <c r="BK1535" s="9">
        <f>AF1535/AZ1535</f>
        <v>0.37556355454361295</v>
      </c>
      <c r="BL1535" s="9">
        <f>AW1535/AZ1535</f>
        <v>0.11770910072254775</v>
      </c>
      <c r="BM1535" s="2">
        <v>178.47820951449987</v>
      </c>
      <c r="BN1535" s="2">
        <v>125.66055718475073</v>
      </c>
      <c r="BO1535" s="2">
        <v>22.163224991854023</v>
      </c>
      <c r="BP1535" s="2"/>
      <c r="BQ1535" s="2">
        <v>14.341662593678723</v>
      </c>
      <c r="BR1535" s="2"/>
      <c r="BS1535" s="2">
        <v>16.312764744216356</v>
      </c>
      <c r="BT1535" s="15">
        <f>AG1535/BM1535</f>
        <v>1.1020292796893956E-2</v>
      </c>
      <c r="BU1535" s="2"/>
      <c r="BV1535" s="2"/>
      <c r="BW1535" s="9"/>
      <c r="BX1535" s="2"/>
      <c r="BY1535" s="2"/>
      <c r="BZ1535" s="9"/>
      <c r="CA1535" s="2"/>
      <c r="CB1535" s="2"/>
      <c r="CC1535" s="2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</row>
    <row r="1536" spans="1:152" hidden="1" x14ac:dyDescent="0.45">
      <c r="A1536" t="s">
        <v>60</v>
      </c>
      <c r="C1536" s="1">
        <v>43901</v>
      </c>
      <c r="D1536" s="2"/>
      <c r="E1536" s="1"/>
      <c r="G1536">
        <v>62</v>
      </c>
      <c r="H1536" t="s">
        <v>26</v>
      </c>
      <c r="I1536" s="19">
        <v>8.25</v>
      </c>
      <c r="J1536">
        <v>1000</v>
      </c>
      <c r="K1536" s="2">
        <f t="shared" si="23"/>
        <v>121.21212121212122</v>
      </c>
      <c r="L1536" s="2"/>
      <c r="M1536" s="2">
        <v>719.5</v>
      </c>
      <c r="N1536" s="19">
        <v>16.350000000000001</v>
      </c>
      <c r="O1536" s="19"/>
      <c r="P1536" s="19"/>
      <c r="Q1536" s="2"/>
      <c r="R1536" s="2"/>
      <c r="S1536" s="2"/>
      <c r="T1536" s="2"/>
      <c r="U1536" s="2"/>
      <c r="V1536" s="2"/>
      <c r="W1536" s="2"/>
      <c r="X1536" s="9"/>
      <c r="Y1536" s="9"/>
      <c r="Z1536" s="9"/>
      <c r="AA1536" s="9"/>
      <c r="AB1536" s="9"/>
      <c r="AC1536" s="2"/>
      <c r="AD1536" s="9"/>
      <c r="AE1536" s="9"/>
      <c r="AF1536" s="2"/>
      <c r="AG1536" s="9"/>
      <c r="AH1536" s="9"/>
      <c r="AI1536" s="9"/>
      <c r="AJ1536" s="9"/>
      <c r="AK1536" s="9"/>
      <c r="AL1536" s="9"/>
      <c r="AM1536" s="15"/>
      <c r="AN1536" s="9"/>
      <c r="AO1536" s="9"/>
      <c r="AP1536" s="9"/>
      <c r="AQ1536" s="2"/>
      <c r="AR1536" s="2"/>
      <c r="AS1536" s="2"/>
      <c r="AT1536" s="2"/>
      <c r="AU1536" s="2"/>
      <c r="AV1536" s="2"/>
      <c r="AW1536" s="2"/>
      <c r="AX1536" s="9"/>
      <c r="AY1536" s="2"/>
      <c r="AZ1536" s="2"/>
      <c r="BA1536" s="2"/>
      <c r="BB1536" s="9"/>
      <c r="BC1536" s="19"/>
      <c r="BD1536" s="2"/>
      <c r="BE1536" s="2"/>
      <c r="BF1536" s="19"/>
      <c r="BG1536" s="19"/>
      <c r="BH1536" s="19"/>
      <c r="BI1536" s="19"/>
      <c r="BJ1536" s="19"/>
      <c r="BK1536" s="19"/>
      <c r="BL1536" s="19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9"/>
      <c r="BX1536" s="2"/>
      <c r="BY1536" s="2"/>
      <c r="BZ1536" s="9"/>
      <c r="CA1536" s="2"/>
      <c r="CB1536" s="2"/>
      <c r="CC1536" s="2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</row>
    <row r="1537" spans="1:152" hidden="1" x14ac:dyDescent="0.45">
      <c r="A1537" t="s">
        <v>60</v>
      </c>
      <c r="C1537" s="7">
        <v>43908</v>
      </c>
      <c r="D1537" s="2">
        <v>6</v>
      </c>
      <c r="E1537" s="1" t="s">
        <v>229</v>
      </c>
      <c r="F1537" t="s">
        <v>78</v>
      </c>
      <c r="G1537">
        <v>69</v>
      </c>
      <c r="H1537" t="s">
        <v>26</v>
      </c>
      <c r="I1537" s="19">
        <v>8.25</v>
      </c>
      <c r="J1537">
        <v>1000</v>
      </c>
      <c r="K1537" s="2">
        <f t="shared" si="23"/>
        <v>121.21212121212122</v>
      </c>
      <c r="L1537" s="2"/>
      <c r="M1537" s="2">
        <v>761.5</v>
      </c>
      <c r="N1537" s="19">
        <v>17.399999999999999</v>
      </c>
      <c r="O1537" s="19"/>
      <c r="P1537" s="19"/>
      <c r="Q1537" s="2"/>
      <c r="R1537" s="2"/>
      <c r="S1537" s="2"/>
      <c r="T1537" s="2">
        <v>69</v>
      </c>
      <c r="U1537" s="2"/>
      <c r="V1537" s="2"/>
      <c r="W1537" s="2"/>
      <c r="X1537" s="9"/>
      <c r="Y1537" s="9"/>
      <c r="Z1537" s="9"/>
      <c r="AA1537" s="9"/>
      <c r="AB1537" s="9"/>
      <c r="AC1537" s="2"/>
      <c r="AD1537" s="9"/>
      <c r="AE1537" s="9"/>
      <c r="AF1537" s="2"/>
      <c r="AG1537" s="9"/>
      <c r="AH1537" s="9"/>
      <c r="AI1537" s="9"/>
      <c r="AJ1537" s="9"/>
      <c r="AK1537" s="9"/>
      <c r="AL1537" s="9"/>
      <c r="AM1537" s="15"/>
      <c r="AN1537" s="9"/>
      <c r="AO1537" s="9"/>
      <c r="AP1537" s="9"/>
      <c r="AQ1537" s="2"/>
      <c r="AR1537" s="2"/>
      <c r="AS1537" s="2"/>
      <c r="AT1537" s="2"/>
      <c r="AU1537" s="2"/>
      <c r="AV1537" s="2"/>
      <c r="AW1537" s="2"/>
      <c r="AX1537" s="9"/>
      <c r="AY1537" s="2"/>
      <c r="AZ1537" s="2"/>
      <c r="BA1537" s="2"/>
      <c r="BB1537" s="9"/>
      <c r="BC1537" s="19"/>
      <c r="BD1537" s="2"/>
      <c r="BE1537" s="2"/>
      <c r="BF1537" s="19"/>
      <c r="BG1537" s="19"/>
      <c r="BH1537" s="19"/>
      <c r="BI1537" s="19"/>
      <c r="BJ1537" s="19"/>
      <c r="BK1537" s="19"/>
      <c r="BL1537" s="19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9"/>
      <c r="BX1537" s="2"/>
      <c r="BY1537" s="2"/>
      <c r="BZ1537" s="9"/>
      <c r="CA1537" s="2"/>
      <c r="CB1537" s="2"/>
      <c r="CC1537" s="2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</row>
    <row r="1538" spans="1:152" hidden="1" x14ac:dyDescent="0.45">
      <c r="A1538" t="s">
        <v>60</v>
      </c>
      <c r="C1538" s="1">
        <v>43909</v>
      </c>
      <c r="D1538" s="2"/>
      <c r="E1538" s="1"/>
      <c r="G1538">
        <v>70</v>
      </c>
      <c r="H1538" t="s">
        <v>26</v>
      </c>
      <c r="I1538" s="19">
        <v>8.25</v>
      </c>
      <c r="J1538">
        <v>1000</v>
      </c>
      <c r="K1538" s="2">
        <f t="shared" si="23"/>
        <v>121.21212121212122</v>
      </c>
      <c r="L1538" s="2"/>
      <c r="M1538" s="9"/>
      <c r="N1538" s="9"/>
      <c r="O1538" s="9"/>
      <c r="P1538" s="9"/>
      <c r="Q1538" s="2"/>
      <c r="R1538" s="2"/>
      <c r="S1538" s="2"/>
      <c r="T1538" s="2"/>
      <c r="U1538" s="2"/>
      <c r="V1538" s="2"/>
      <c r="W1538" s="2"/>
      <c r="X1538" s="9"/>
      <c r="Y1538" s="9"/>
      <c r="Z1538" s="9"/>
      <c r="AA1538" s="9"/>
      <c r="AB1538" s="9"/>
      <c r="AC1538" s="2"/>
      <c r="AD1538" s="9"/>
      <c r="AE1538" s="9"/>
      <c r="AF1538" s="2"/>
      <c r="AG1538" s="9"/>
      <c r="AH1538" s="9"/>
      <c r="AI1538" s="9"/>
      <c r="AJ1538" s="9"/>
      <c r="AK1538" s="9"/>
      <c r="AL1538" s="9"/>
      <c r="AM1538" s="15"/>
      <c r="AN1538" s="9"/>
      <c r="AO1538" s="9"/>
      <c r="AP1538" s="9"/>
      <c r="AQ1538" s="2"/>
      <c r="AR1538" s="2"/>
      <c r="AS1538" s="2"/>
      <c r="AT1538" s="2"/>
      <c r="AU1538" s="2"/>
      <c r="AV1538" s="2"/>
      <c r="AW1538" s="2"/>
      <c r="AX1538" s="9"/>
      <c r="AY1538" s="2"/>
      <c r="AZ1538" s="2"/>
      <c r="BA1538" s="2"/>
      <c r="BB1538" s="9"/>
      <c r="BC1538" s="19"/>
      <c r="BD1538" s="2"/>
      <c r="BE1538" s="2"/>
      <c r="BF1538" s="19"/>
      <c r="BG1538" s="19"/>
      <c r="BH1538" s="19"/>
      <c r="BI1538" s="19"/>
      <c r="BJ1538" s="19"/>
      <c r="BK1538" s="19"/>
      <c r="BL1538" s="19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9"/>
      <c r="BX1538" s="2"/>
      <c r="BY1538" s="2"/>
      <c r="BZ1538" s="9">
        <v>0.99367281283069109</v>
      </c>
      <c r="CA1538" s="2">
        <f>CF1538+CI1538+CL1538+CO1538+CR1538+CU1538+CX1538+DA1538+DD1538+DG1538+DJ1538+DM1538</f>
        <v>340.86493332542949</v>
      </c>
      <c r="CB1538" s="2"/>
      <c r="CC1538" s="2">
        <f>CF1538+CI1538+CL1538+CO1538+CR1538+CU1538</f>
        <v>340.86493332542949</v>
      </c>
      <c r="CD1538" s="9">
        <v>6.0091949164986981E-2</v>
      </c>
      <c r="CE1538" s="2">
        <v>150</v>
      </c>
      <c r="CF1538" s="9">
        <f>CD1538*CE1538</f>
        <v>9.0137923747480464</v>
      </c>
      <c r="CG1538" s="9">
        <v>0.11400953265702052</v>
      </c>
      <c r="CH1538" s="2">
        <v>150</v>
      </c>
      <c r="CI1538" s="9">
        <f>CG1538*CH1538</f>
        <v>17.101429898553079</v>
      </c>
      <c r="CJ1538" s="9">
        <v>0.17201889450000651</v>
      </c>
      <c r="CK1538" s="2">
        <v>300</v>
      </c>
      <c r="CL1538" s="9">
        <f>CJ1538*CK1538</f>
        <v>51.605668350001956</v>
      </c>
      <c r="CM1538" s="9">
        <v>0.19706854126746964</v>
      </c>
      <c r="CN1538" s="2">
        <v>300</v>
      </c>
      <c r="CO1538" s="9">
        <f>CM1538*CN1538</f>
        <v>59.120562380240891</v>
      </c>
      <c r="CP1538" s="9">
        <v>0.22088952274279633</v>
      </c>
      <c r="CQ1538" s="2">
        <v>300</v>
      </c>
      <c r="CR1538" s="9">
        <f>CP1538*CQ1538</f>
        <v>66.266856822838903</v>
      </c>
      <c r="CS1538" s="9">
        <v>0.22959437249841103</v>
      </c>
      <c r="CT1538" s="2">
        <v>600</v>
      </c>
      <c r="CU1538" s="9">
        <f>CS1538*CT1538</f>
        <v>137.75662349904661</v>
      </c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s="9"/>
      <c r="EQ1538" s="9"/>
      <c r="ER1538" s="9"/>
      <c r="ES1538" s="9"/>
      <c r="ET1538" s="9"/>
      <c r="EU1538" s="9"/>
      <c r="EV1538" s="9"/>
    </row>
    <row r="1539" spans="1:152" hidden="1" x14ac:dyDescent="0.45">
      <c r="A1539" t="s">
        <v>60</v>
      </c>
      <c r="C1539" s="1">
        <v>43915</v>
      </c>
      <c r="D1539" s="2"/>
      <c r="E1539" s="1"/>
      <c r="G1539">
        <v>76</v>
      </c>
      <c r="H1539" t="s">
        <v>26</v>
      </c>
      <c r="I1539" s="19">
        <v>8.25</v>
      </c>
      <c r="J1539">
        <v>1000</v>
      </c>
      <c r="K1539" s="2">
        <f t="shared" si="23"/>
        <v>121.21212121212122</v>
      </c>
      <c r="L1539" s="2"/>
      <c r="M1539" s="2">
        <v>783.75</v>
      </c>
      <c r="N1539" s="19">
        <v>17.7</v>
      </c>
      <c r="O1539" s="19"/>
      <c r="P1539" s="19"/>
      <c r="Q1539" s="2"/>
      <c r="R1539" s="2"/>
      <c r="S1539" s="2"/>
      <c r="T1539" s="2"/>
      <c r="U1539" s="2"/>
      <c r="V1539" s="2"/>
      <c r="W1539" s="2"/>
      <c r="X1539" s="9"/>
      <c r="Y1539" s="9"/>
      <c r="Z1539" s="9"/>
      <c r="AA1539" s="9"/>
      <c r="AB1539" s="9"/>
      <c r="AC1539" s="2"/>
      <c r="AD1539" s="9"/>
      <c r="AE1539" s="9"/>
      <c r="AF1539" s="2"/>
      <c r="AG1539" s="9"/>
      <c r="AH1539" s="9"/>
      <c r="AI1539" s="9"/>
      <c r="AJ1539" s="9"/>
      <c r="AK1539" s="9"/>
      <c r="AL1539" s="9"/>
      <c r="AM1539" s="15"/>
      <c r="AN1539" s="9"/>
      <c r="AO1539" s="9"/>
      <c r="AP1539" s="9"/>
      <c r="AQ1539" s="2"/>
      <c r="AR1539" s="2"/>
      <c r="AS1539" s="2"/>
      <c r="AT1539" s="2"/>
      <c r="AU1539" s="2"/>
      <c r="AV1539" s="2"/>
      <c r="AW1539" s="2"/>
      <c r="AX1539" s="9"/>
      <c r="AY1539" s="2"/>
      <c r="AZ1539" s="2"/>
      <c r="BA1539" s="2"/>
      <c r="BB1539" s="9"/>
      <c r="BC1539" s="19"/>
      <c r="BD1539" s="2"/>
      <c r="BE1539" s="2"/>
      <c r="BF1539" s="19"/>
      <c r="BG1539" s="19"/>
      <c r="BH1539" s="19"/>
      <c r="BI1539" s="19"/>
      <c r="BJ1539" s="19"/>
      <c r="BK1539" s="19"/>
      <c r="BL1539" s="19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9"/>
      <c r="BX1539" s="2"/>
      <c r="BY1539" s="2"/>
      <c r="BZ1539" s="9"/>
      <c r="CA1539" s="2"/>
      <c r="CB1539" s="2"/>
      <c r="CC1539" s="2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</row>
    <row r="1540" spans="1:152" hidden="1" x14ac:dyDescent="0.45">
      <c r="A1540" t="s">
        <v>60</v>
      </c>
      <c r="C1540" s="1">
        <v>43922</v>
      </c>
      <c r="D1540" s="2"/>
      <c r="E1540" s="1"/>
      <c r="G1540">
        <v>83</v>
      </c>
      <c r="H1540" t="s">
        <v>26</v>
      </c>
      <c r="I1540" s="19">
        <v>8.25</v>
      </c>
      <c r="J1540">
        <v>1000</v>
      </c>
      <c r="K1540" s="2">
        <f t="shared" si="23"/>
        <v>121.21212121212122</v>
      </c>
      <c r="L1540" s="2"/>
      <c r="M1540" s="9"/>
      <c r="N1540" s="9"/>
      <c r="O1540" s="9"/>
      <c r="P1540" s="9"/>
      <c r="Q1540" s="2"/>
      <c r="R1540" s="2"/>
      <c r="S1540" s="2"/>
      <c r="T1540" s="2"/>
      <c r="U1540" s="2"/>
      <c r="V1540" s="2"/>
      <c r="W1540" s="2"/>
      <c r="X1540" s="9"/>
      <c r="Y1540" s="9"/>
      <c r="Z1540" s="9"/>
      <c r="AA1540" s="9"/>
      <c r="AB1540" s="9"/>
      <c r="AC1540" s="2">
        <v>164.3228774127503</v>
      </c>
      <c r="AD1540" s="9"/>
      <c r="AE1540" s="9"/>
      <c r="AF1540" s="2">
        <v>128.89418973923677</v>
      </c>
      <c r="AG1540" s="9">
        <v>2.670820924667221</v>
      </c>
      <c r="AH1540" s="9"/>
      <c r="AI1540" s="9"/>
      <c r="AJ1540" s="9"/>
      <c r="AK1540" s="9"/>
      <c r="AL1540" s="9"/>
      <c r="AM1540" s="15">
        <f>AG1540/AF1540</f>
        <v>2.0721034284559334E-2</v>
      </c>
      <c r="AN1540" s="9"/>
      <c r="AO1540" s="9"/>
      <c r="AP1540" s="9"/>
      <c r="AQ1540" s="2">
        <v>1.7972704266511761</v>
      </c>
      <c r="AR1540" s="2"/>
      <c r="AS1540" s="2">
        <v>239.2840568934545</v>
      </c>
      <c r="AT1540" s="2"/>
      <c r="AU1540" s="2"/>
      <c r="AV1540" s="2"/>
      <c r="AW1540" s="2">
        <v>241.08132732010569</v>
      </c>
      <c r="AX1540" s="9"/>
      <c r="AY1540" s="2"/>
      <c r="AZ1540" s="2">
        <f>AC1540+AF1540+AW1540</f>
        <v>534.2983944720927</v>
      </c>
      <c r="BA1540" s="2"/>
      <c r="BB1540" s="9">
        <f>AW1540/AZ1540</f>
        <v>0.45121102704847782</v>
      </c>
      <c r="BC1540" s="19"/>
      <c r="BD1540" s="2"/>
      <c r="BE1540" s="2"/>
      <c r="BF1540" s="19"/>
      <c r="BG1540" s="19"/>
      <c r="BH1540" s="19"/>
      <c r="BI1540" s="19"/>
      <c r="BJ1540" s="9">
        <f>AC1540/AZ1540</f>
        <v>0.30754888862263491</v>
      </c>
      <c r="BK1540" s="9">
        <f>AF1540/AZ1540</f>
        <v>0.24124008432888736</v>
      </c>
      <c r="BL1540" s="9">
        <f>AW1540/AZ1540</f>
        <v>0.45121102704847782</v>
      </c>
      <c r="BM1540" s="2">
        <v>190.97814440361128</v>
      </c>
      <c r="BN1540" s="2">
        <v>13.960649690690861</v>
      </c>
      <c r="BO1540" s="2">
        <v>80.817930680576666</v>
      </c>
      <c r="BP1540" s="2"/>
      <c r="BQ1540" s="2">
        <v>7.1332554539239172</v>
      </c>
      <c r="BR1540" s="2"/>
      <c r="BS1540" s="2">
        <v>89.066308578419836</v>
      </c>
      <c r="BT1540" s="15">
        <f>AG1540/BM1540</f>
        <v>1.3984955885961145E-2</v>
      </c>
      <c r="BU1540" s="2"/>
      <c r="BV1540" s="2"/>
      <c r="BW1540" s="9"/>
      <c r="BX1540" s="2"/>
      <c r="BY1540" s="2"/>
      <c r="BZ1540" s="9">
        <v>1.1986579263286199</v>
      </c>
      <c r="CA1540" s="2">
        <f>CF1540+CI1540+CL1540+CO1540+CR1540+CU1540+CX1540+DA1540+DD1540+DG1540+DJ1540+DM1540</f>
        <v>411.01248408270737</v>
      </c>
      <c r="CB1540" s="2"/>
      <c r="CC1540" s="2">
        <f>CF1540+CI1540+CL1540+CO1540+CR1540+CU1540</f>
        <v>317.3094180866334</v>
      </c>
      <c r="CD1540" s="9">
        <v>0.10716651140951078</v>
      </c>
      <c r="CE1540" s="2">
        <v>150</v>
      </c>
      <c r="CF1540" s="9">
        <f>CD1540*CE1540</f>
        <v>16.074976711426618</v>
      </c>
      <c r="CG1540" s="9">
        <v>0.14297764729066217</v>
      </c>
      <c r="CH1540" s="2">
        <v>150</v>
      </c>
      <c r="CI1540" s="9">
        <f>CG1540*CH1540</f>
        <v>21.446647093599328</v>
      </c>
      <c r="CJ1540" s="9">
        <v>0.15889618007586465</v>
      </c>
      <c r="CK1540" s="2">
        <v>300</v>
      </c>
      <c r="CL1540" s="9">
        <f>CJ1540*CK1540</f>
        <v>47.66885402275939</v>
      </c>
      <c r="CM1540" s="9">
        <v>0.16524451893410042</v>
      </c>
      <c r="CN1540" s="2">
        <v>300</v>
      </c>
      <c r="CO1540" s="9">
        <f>CM1540*CN1540</f>
        <v>49.573355680230122</v>
      </c>
      <c r="CP1540" s="9">
        <v>0.17174552532786774</v>
      </c>
      <c r="CQ1540" s="2">
        <v>300</v>
      </c>
      <c r="CR1540" s="9">
        <f>CP1540*CQ1540</f>
        <v>51.523657598360323</v>
      </c>
      <c r="CS1540" s="9">
        <v>0.21836987830042937</v>
      </c>
      <c r="CT1540" s="2">
        <v>600</v>
      </c>
      <c r="CU1540" s="9">
        <f>CS1540*CT1540</f>
        <v>131.02192698025763</v>
      </c>
      <c r="CV1540" s="9">
        <v>0.23425766499018491</v>
      </c>
      <c r="CW1540" s="2">
        <v>400</v>
      </c>
      <c r="CX1540" s="9">
        <f>CV1540*CW1540</f>
        <v>93.70306599607396</v>
      </c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>
        <v>13.625</v>
      </c>
      <c r="DO1540" s="9">
        <v>0.8125</v>
      </c>
      <c r="DP1540" s="9"/>
      <c r="DQ1540" s="9">
        <v>1.5625</v>
      </c>
      <c r="DR1540" s="9"/>
      <c r="DS1540" s="9">
        <v>0.75</v>
      </c>
      <c r="DT1540" s="9"/>
      <c r="DU1540" s="9">
        <v>3.4375</v>
      </c>
      <c r="DV1540" s="9"/>
      <c r="DW1540" s="9">
        <v>4.5</v>
      </c>
      <c r="DX1540" s="9"/>
      <c r="DY1540" s="9">
        <v>2.0625</v>
      </c>
      <c r="DZ1540" s="9"/>
      <c r="EA1540" s="9">
        <v>0.5</v>
      </c>
      <c r="EB1540" s="9"/>
      <c r="EC1540" s="9"/>
      <c r="ED1540" s="9"/>
      <c r="EE1540" s="9">
        <v>85.8125</v>
      </c>
      <c r="EF1540" s="9">
        <v>11</v>
      </c>
      <c r="EG1540" s="9">
        <v>15.375</v>
      </c>
      <c r="EH1540" s="9">
        <v>9.75</v>
      </c>
      <c r="EI1540" s="9">
        <v>9.625</v>
      </c>
      <c r="EJ1540" s="9">
        <v>10.125</v>
      </c>
      <c r="EK1540" s="9"/>
      <c r="EL1540" s="9">
        <v>15</v>
      </c>
      <c r="EM1540" s="9">
        <v>14.9375</v>
      </c>
      <c r="EN1540" s="9">
        <v>0.70250000000000001</v>
      </c>
      <c r="EO1540" s="9">
        <v>0.42749999999999999</v>
      </c>
      <c r="EP1540" s="9">
        <v>0.27500000000000002</v>
      </c>
      <c r="EQ1540" s="9"/>
      <c r="ER1540" s="9"/>
      <c r="ES1540" s="9"/>
      <c r="ET1540" s="9"/>
      <c r="EU1540" s="9"/>
      <c r="EV1540" s="9"/>
    </row>
    <row r="1541" spans="1:152" hidden="1" x14ac:dyDescent="0.45">
      <c r="A1541" t="s">
        <v>60</v>
      </c>
      <c r="C1541" s="1">
        <v>43941</v>
      </c>
      <c r="D1541" s="2">
        <v>8</v>
      </c>
      <c r="E1541" t="s">
        <v>197</v>
      </c>
      <c r="F1541" s="5" t="s">
        <v>14</v>
      </c>
      <c r="G1541">
        <v>102</v>
      </c>
      <c r="H1541" t="s">
        <v>26</v>
      </c>
      <c r="I1541" s="19">
        <v>8.25</v>
      </c>
      <c r="J1541">
        <v>1000</v>
      </c>
      <c r="K1541" s="2">
        <f t="shared" si="23"/>
        <v>121.21212121212122</v>
      </c>
      <c r="L1541" s="2"/>
      <c r="M1541" s="9"/>
      <c r="N1541" s="9"/>
      <c r="O1541" s="9"/>
      <c r="P1541" s="9"/>
      <c r="Q1541" s="2"/>
      <c r="R1541" s="2"/>
      <c r="S1541" s="2"/>
      <c r="T1541" s="2"/>
      <c r="U1541" s="2">
        <v>102</v>
      </c>
      <c r="V1541" s="2"/>
      <c r="W1541" s="2"/>
      <c r="X1541" s="9"/>
      <c r="Y1541" s="9"/>
      <c r="Z1541" s="9"/>
      <c r="AA1541" s="9"/>
      <c r="AB1541" s="9"/>
      <c r="AC1541" s="2"/>
      <c r="AD1541" s="9"/>
      <c r="AE1541" s="9"/>
      <c r="AF1541" s="2"/>
      <c r="AG1541" s="9"/>
      <c r="AH1541" s="9"/>
      <c r="AI1541" s="9"/>
      <c r="AJ1541" s="9"/>
      <c r="AK1541" s="9"/>
      <c r="AL1541" s="9"/>
      <c r="AM1541" s="15"/>
      <c r="AN1541" s="9"/>
      <c r="AO1541" s="9"/>
      <c r="AP1541" s="9"/>
      <c r="AQ1541" s="2"/>
      <c r="AR1541" s="2"/>
      <c r="AS1541" s="2"/>
      <c r="AT1541" s="2"/>
      <c r="AU1541" s="2"/>
      <c r="AV1541" s="2"/>
      <c r="AW1541" s="2"/>
      <c r="AX1541" s="9"/>
      <c r="AY1541" s="2"/>
      <c r="AZ1541" s="2"/>
      <c r="BA1541" s="2"/>
      <c r="BB1541" s="9"/>
      <c r="BC1541" s="19"/>
      <c r="BD1541" s="2"/>
      <c r="BE1541" s="2"/>
      <c r="BF1541" s="19"/>
      <c r="BG1541" s="19"/>
      <c r="BH1541" s="19"/>
      <c r="BI1541" s="19"/>
      <c r="BJ1541" s="19"/>
      <c r="BK1541" s="19"/>
      <c r="BL1541" s="19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9"/>
      <c r="BX1541" s="2"/>
      <c r="BY1541" s="2"/>
      <c r="BZ1541" s="9"/>
      <c r="CA1541" s="2"/>
      <c r="CB1541" s="2"/>
      <c r="CC1541" s="2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</row>
    <row r="1542" spans="1:152" hidden="1" x14ac:dyDescent="0.45">
      <c r="A1542" t="s">
        <v>60</v>
      </c>
      <c r="C1542" s="1">
        <v>43950</v>
      </c>
      <c r="D1542" s="2">
        <v>9</v>
      </c>
      <c r="E1542" s="1" t="s">
        <v>196</v>
      </c>
      <c r="F1542" s="5" t="s">
        <v>15</v>
      </c>
      <c r="G1542">
        <v>111</v>
      </c>
      <c r="H1542" t="s">
        <v>26</v>
      </c>
      <c r="I1542" s="19">
        <v>8.25</v>
      </c>
      <c r="J1542">
        <v>1000</v>
      </c>
      <c r="K1542" s="2">
        <f t="shared" si="23"/>
        <v>121.21212121212122</v>
      </c>
      <c r="L1542" s="2"/>
      <c r="M1542" s="9"/>
      <c r="N1542" s="9"/>
      <c r="O1542" s="9"/>
      <c r="P1542" s="9"/>
      <c r="Q1542" s="2"/>
      <c r="R1542" s="2"/>
      <c r="S1542" s="2"/>
      <c r="T1542" s="2"/>
      <c r="U1542" s="2"/>
      <c r="V1542" s="2">
        <v>111</v>
      </c>
      <c r="W1542" s="2"/>
      <c r="X1542" s="9"/>
      <c r="Y1542" s="9"/>
      <c r="Z1542" s="9"/>
      <c r="AA1542" s="9"/>
      <c r="AB1542" s="9"/>
      <c r="AC1542" s="2"/>
      <c r="AD1542" s="9"/>
      <c r="AE1542" s="9"/>
      <c r="AF1542" s="2"/>
      <c r="AG1542" s="9"/>
      <c r="AH1542" s="9"/>
      <c r="AI1542" s="9"/>
      <c r="AJ1542" s="9"/>
      <c r="AK1542" s="9"/>
      <c r="AL1542" s="9"/>
      <c r="AM1542" s="15"/>
      <c r="AN1542" s="9"/>
      <c r="AO1542" s="9"/>
      <c r="AP1542" s="9"/>
      <c r="AQ1542" s="2"/>
      <c r="AR1542" s="2"/>
      <c r="AS1542" s="2"/>
      <c r="AT1542" s="2"/>
      <c r="AU1542" s="2"/>
      <c r="AV1542" s="2"/>
      <c r="AW1542" s="2"/>
      <c r="AX1542" s="9"/>
      <c r="AY1542" s="2"/>
      <c r="AZ1542" s="2"/>
      <c r="BA1542" s="2"/>
      <c r="BB1542" s="9"/>
      <c r="BC1542" s="19"/>
      <c r="BD1542" s="2"/>
      <c r="BE1542" s="2"/>
      <c r="BF1542" s="19"/>
      <c r="BG1542" s="19"/>
      <c r="BH1542" s="19"/>
      <c r="BI1542" s="19"/>
      <c r="BJ1542" s="19"/>
      <c r="BK1542" s="19"/>
      <c r="BL1542" s="19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9"/>
      <c r="BX1542" s="2"/>
      <c r="BY1542" s="2"/>
      <c r="BZ1542" s="9"/>
      <c r="CA1542" s="2"/>
      <c r="CB1542" s="2"/>
      <c r="CC1542" s="2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</row>
    <row r="1543" spans="1:152" hidden="1" x14ac:dyDescent="0.45">
      <c r="A1543" t="s">
        <v>60</v>
      </c>
      <c r="C1543" s="1">
        <v>43979</v>
      </c>
      <c r="D1543" s="2">
        <v>10</v>
      </c>
      <c r="E1543" s="1" t="s">
        <v>97</v>
      </c>
      <c r="F1543" s="5" t="s">
        <v>16</v>
      </c>
      <c r="G1543">
        <v>140</v>
      </c>
      <c r="H1543" t="s">
        <v>26</v>
      </c>
      <c r="I1543" s="19">
        <v>8.25</v>
      </c>
      <c r="J1543">
        <v>1000</v>
      </c>
      <c r="K1543" s="2">
        <f t="shared" si="23"/>
        <v>121.21212121212122</v>
      </c>
      <c r="L1543" s="2"/>
      <c r="M1543" s="9"/>
      <c r="N1543" s="9"/>
      <c r="O1543" s="9"/>
      <c r="P1543" s="9"/>
      <c r="Q1543" s="2"/>
      <c r="R1543" s="2"/>
      <c r="S1543" s="2"/>
      <c r="T1543" s="2"/>
      <c r="U1543" s="2"/>
      <c r="V1543" s="2"/>
      <c r="W1543" s="2"/>
      <c r="X1543" s="9"/>
      <c r="Y1543" s="9"/>
      <c r="Z1543" s="9"/>
      <c r="AA1543" s="9"/>
      <c r="AB1543" s="9"/>
      <c r="AC1543" s="2"/>
      <c r="AD1543" s="9"/>
      <c r="AE1543" s="9"/>
      <c r="AF1543" s="2"/>
      <c r="AG1543" s="9"/>
      <c r="AH1543" s="9"/>
      <c r="AI1543" s="9"/>
      <c r="AJ1543" s="9"/>
      <c r="AK1543" s="9"/>
      <c r="AL1543" s="9"/>
      <c r="AM1543" s="15"/>
      <c r="AN1543" s="9"/>
      <c r="AO1543" s="9"/>
      <c r="AP1543" s="9"/>
      <c r="AQ1543" s="2"/>
      <c r="AR1543" s="2"/>
      <c r="AS1543" s="2"/>
      <c r="AT1543" s="2"/>
      <c r="AU1543" s="2"/>
      <c r="AV1543" s="2">
        <v>232.5</v>
      </c>
      <c r="AW1543" s="2"/>
      <c r="AX1543" s="9"/>
      <c r="AY1543" s="2"/>
      <c r="AZ1543" s="2"/>
      <c r="BA1543" s="2"/>
      <c r="BB1543" s="9"/>
      <c r="BC1543" s="19">
        <v>42</v>
      </c>
      <c r="BD1543" s="2">
        <v>97.649999999999991</v>
      </c>
      <c r="BE1543" s="2"/>
      <c r="BF1543" s="19">
        <v>4.3017621145374445</v>
      </c>
      <c r="BG1543" s="19"/>
      <c r="BH1543" s="19"/>
      <c r="BI1543" s="19"/>
      <c r="BJ1543" s="19"/>
      <c r="BK1543" s="19"/>
      <c r="BL1543" s="19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9"/>
      <c r="BX1543" s="2"/>
      <c r="BY1543" s="2"/>
      <c r="BZ1543" s="9"/>
      <c r="CA1543" s="2"/>
      <c r="CB1543" s="2"/>
      <c r="CC1543" s="2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</row>
    <row r="1544" spans="1:152" hidden="1" x14ac:dyDescent="0.45">
      <c r="A1544" t="s">
        <v>60</v>
      </c>
      <c r="C1544" s="1">
        <v>44028</v>
      </c>
      <c r="D1544" s="2"/>
      <c r="E1544" s="1"/>
      <c r="G1544">
        <v>189</v>
      </c>
      <c r="H1544" t="s">
        <v>26</v>
      </c>
      <c r="I1544" s="19">
        <v>8.25</v>
      </c>
      <c r="J1544">
        <v>1000</v>
      </c>
      <c r="K1544" s="2">
        <f t="shared" si="23"/>
        <v>121.21212121212122</v>
      </c>
      <c r="L1544" s="2"/>
      <c r="M1544" s="9"/>
      <c r="N1544" s="9"/>
      <c r="O1544" s="9"/>
      <c r="P1544" s="9"/>
      <c r="Q1544" s="2"/>
      <c r="R1544" s="2"/>
      <c r="S1544" s="2"/>
      <c r="T1544" s="2"/>
      <c r="U1544" s="2"/>
      <c r="V1544" s="2"/>
      <c r="W1544" s="2"/>
      <c r="X1544" s="9"/>
      <c r="Y1544" s="9"/>
      <c r="Z1544" s="9"/>
      <c r="AA1544" s="9"/>
      <c r="AB1544" s="9"/>
      <c r="AC1544" s="2"/>
      <c r="AD1544" s="9"/>
      <c r="AE1544" s="9"/>
      <c r="AF1544" s="2"/>
      <c r="AG1544" s="9"/>
      <c r="AH1544" s="9"/>
      <c r="AI1544" s="9"/>
      <c r="AJ1544" s="9"/>
      <c r="AK1544" s="9"/>
      <c r="AL1544" s="9"/>
      <c r="AM1544" s="15"/>
      <c r="AN1544" s="9"/>
      <c r="AO1544" s="9"/>
      <c r="AP1544" s="9"/>
      <c r="AQ1544" s="2"/>
      <c r="AR1544" s="2"/>
      <c r="AS1544" s="2"/>
      <c r="AT1544" s="2"/>
      <c r="AU1544" s="2"/>
      <c r="AV1544" s="2"/>
      <c r="AW1544" s="2"/>
      <c r="AX1544" s="9"/>
      <c r="AY1544" s="2"/>
      <c r="AZ1544" s="2"/>
      <c r="BA1544" s="2"/>
      <c r="BB1544" s="9"/>
      <c r="BC1544" s="19"/>
      <c r="BD1544" s="2"/>
      <c r="BE1544" s="2"/>
      <c r="BF1544" s="19"/>
      <c r="BG1544" s="19"/>
      <c r="BH1544" s="19"/>
      <c r="BI1544" s="19"/>
      <c r="BJ1544" s="19"/>
      <c r="BK1544" s="19"/>
      <c r="BL1544" s="19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9"/>
      <c r="BX1544" s="2"/>
      <c r="BY1544" s="2"/>
      <c r="BZ1544" s="9">
        <v>0.89676090936018449</v>
      </c>
      <c r="CA1544" s="2">
        <f>CF1544+CI1544+CL1544+CO1544+CR1544+CU1544+CX1544+DA1544+DD1544+DG1544+DJ1544+DM1544</f>
        <v>307.05628464605115</v>
      </c>
      <c r="CB1544" s="2"/>
      <c r="CC1544" s="2">
        <f>CF1544+CI1544+CL1544+CO1544+CR1544+CU1544</f>
        <v>203.07717561006132</v>
      </c>
      <c r="CD1544" s="9">
        <v>4.6392758944915125E-2</v>
      </c>
      <c r="CE1544" s="2">
        <v>150</v>
      </c>
      <c r="CF1544" s="9">
        <f>CD1544*CE1544</f>
        <v>6.9589138417372691</v>
      </c>
      <c r="CG1544" s="9">
        <v>7.1343437764975925E-2</v>
      </c>
      <c r="CH1544" s="2">
        <v>150</v>
      </c>
      <c r="CI1544" s="9">
        <f>CG1544*CH1544</f>
        <v>10.701515664746388</v>
      </c>
      <c r="CJ1544" s="9">
        <v>0.10352273779794946</v>
      </c>
      <c r="CK1544" s="2">
        <v>300</v>
      </c>
      <c r="CL1544" s="9">
        <f>CJ1544*CK1544</f>
        <v>31.05682133938484</v>
      </c>
      <c r="CM1544" s="9">
        <v>0.1194060748806632</v>
      </c>
      <c r="CN1544" s="2">
        <v>300</v>
      </c>
      <c r="CO1544" s="9">
        <f>CM1544*CN1544</f>
        <v>35.821822464198959</v>
      </c>
      <c r="CP1544" s="9">
        <v>0.12187738150300462</v>
      </c>
      <c r="CQ1544" s="2">
        <v>300</v>
      </c>
      <c r="CR1544" s="9">
        <f>CP1544*CQ1544</f>
        <v>36.563214450901384</v>
      </c>
      <c r="CS1544" s="9">
        <v>0.13662481308182081</v>
      </c>
      <c r="CT1544" s="2">
        <v>600</v>
      </c>
      <c r="CU1544" s="9">
        <f>CS1544*CT1544</f>
        <v>81.974887849092482</v>
      </c>
      <c r="CV1544" s="9">
        <v>0.14700997419933209</v>
      </c>
      <c r="CW1544" s="2">
        <v>400</v>
      </c>
      <c r="CX1544" s="9">
        <f>CV1544*CW1544</f>
        <v>58.803989679732837</v>
      </c>
      <c r="CY1544" s="9">
        <v>0.15058373118752338</v>
      </c>
      <c r="CZ1544" s="2">
        <v>300</v>
      </c>
      <c r="DA1544" s="9">
        <f>CY1544*CZ1544</f>
        <v>45.175119356257014</v>
      </c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>
        <v>9.5416666666666661</v>
      </c>
      <c r="DO1544" s="9">
        <v>1.3333333333333333</v>
      </c>
      <c r="DP1544" s="9"/>
      <c r="DQ1544" s="9">
        <v>1.1666666666666667</v>
      </c>
      <c r="DR1544" s="9"/>
      <c r="DS1544" s="9">
        <v>0.91666666666666663</v>
      </c>
      <c r="DT1544" s="9"/>
      <c r="DU1544" s="9">
        <v>1</v>
      </c>
      <c r="DV1544" s="9"/>
      <c r="DW1544" s="9">
        <v>1.9166666666666667</v>
      </c>
      <c r="DX1544" s="9"/>
      <c r="DY1544" s="9">
        <v>1.7083333333333335</v>
      </c>
      <c r="DZ1544" s="9"/>
      <c r="EA1544" s="9">
        <v>0.83333333333333337</v>
      </c>
      <c r="EB1544" s="9"/>
      <c r="EC1544" s="9">
        <v>0.66666666666666663</v>
      </c>
      <c r="ED1544" s="9"/>
      <c r="EE1544" s="9">
        <v>51.666666666666657</v>
      </c>
      <c r="EF1544" s="9">
        <v>6.666666666666667</v>
      </c>
      <c r="EG1544" s="9">
        <v>6</v>
      </c>
      <c r="EH1544" s="9">
        <v>6.833333333333333</v>
      </c>
      <c r="EI1544" s="9">
        <v>6.833333333333333</v>
      </c>
      <c r="EJ1544" s="9">
        <v>6</v>
      </c>
      <c r="EK1544" s="9">
        <v>6.5</v>
      </c>
      <c r="EL1544" s="9">
        <v>6.166666666666667</v>
      </c>
      <c r="EM1544" s="9">
        <v>6.666666666666667</v>
      </c>
      <c r="EN1544" s="9">
        <v>0.46666666666666667</v>
      </c>
      <c r="EO1544" s="9">
        <v>0.25</v>
      </c>
      <c r="EP1544" s="9">
        <v>0.21666666666666667</v>
      </c>
      <c r="EQ1544" s="9"/>
      <c r="ER1544" s="9"/>
      <c r="ES1544" s="9"/>
      <c r="ET1544" s="9"/>
      <c r="EU1544" s="9"/>
      <c r="EV1544" s="9"/>
    </row>
    <row r="1545" spans="1:152" hidden="1" x14ac:dyDescent="0.45">
      <c r="A1545" t="s">
        <v>60</v>
      </c>
      <c r="C1545" s="1">
        <v>44040</v>
      </c>
      <c r="D1545" s="2"/>
      <c r="E1545" s="1"/>
      <c r="G1545">
        <v>201</v>
      </c>
      <c r="H1545" t="s">
        <v>26</v>
      </c>
      <c r="I1545" s="19">
        <v>8.25</v>
      </c>
      <c r="J1545">
        <v>1000</v>
      </c>
      <c r="K1545" s="2">
        <f t="shared" si="23"/>
        <v>121.21212121212122</v>
      </c>
      <c r="L1545" s="2"/>
      <c r="M1545" s="9"/>
      <c r="N1545" s="9"/>
      <c r="O1545" s="9"/>
      <c r="P1545" s="9"/>
      <c r="Q1545" s="2"/>
      <c r="R1545" s="2"/>
      <c r="S1545" s="2"/>
      <c r="T1545" s="2"/>
      <c r="U1545" s="2"/>
      <c r="V1545" s="2"/>
      <c r="W1545" s="2"/>
      <c r="X1545" s="9"/>
      <c r="Y1545" s="9"/>
      <c r="Z1545" s="9"/>
      <c r="AA1545" s="9"/>
      <c r="AB1545" s="9"/>
      <c r="AC1545" s="2"/>
      <c r="AD1545" s="9"/>
      <c r="AE1545" s="9"/>
      <c r="AF1545" s="2"/>
      <c r="AG1545" s="9"/>
      <c r="AH1545" s="9"/>
      <c r="AI1545" s="9"/>
      <c r="AJ1545" s="9"/>
      <c r="AK1545" s="9"/>
      <c r="AL1545" s="9"/>
      <c r="AM1545" s="15"/>
      <c r="AN1545" s="9"/>
      <c r="AO1545" s="9"/>
      <c r="AP1545" s="9"/>
      <c r="AQ1545" s="2"/>
      <c r="AR1545" s="2"/>
      <c r="AS1545" s="2"/>
      <c r="AT1545" s="2"/>
      <c r="AU1545" s="2"/>
      <c r="AV1545" s="2"/>
      <c r="AW1545" s="2"/>
      <c r="AX1545" s="9"/>
      <c r="AY1545" s="2"/>
      <c r="AZ1545" s="2"/>
      <c r="BA1545" s="2"/>
      <c r="BB1545" s="9"/>
      <c r="BC1545" s="19"/>
      <c r="BD1545" s="2"/>
      <c r="BE1545" s="2"/>
      <c r="BF1545" s="19"/>
      <c r="BG1545" s="19"/>
      <c r="BH1545" s="19"/>
      <c r="BI1545" s="19"/>
      <c r="BJ1545" s="19"/>
      <c r="BK1545" s="19"/>
      <c r="BL1545" s="19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9"/>
      <c r="BX1545" s="2"/>
      <c r="BY1545" s="2"/>
      <c r="BZ1545" s="9">
        <v>0.85771199217808491</v>
      </c>
      <c r="CA1545" s="2">
        <f>CF1545+CI1545+CL1545+CO1545+CR1545+CU1545+CX1545+DA1545+DD1545+DG1545+DJ1545+DM1545</f>
        <v>290.67898872803892</v>
      </c>
      <c r="CB1545" s="2"/>
      <c r="CC1545" s="2">
        <f>CF1545+CI1545+CL1545+CO1545+CR1545+CU1545</f>
        <v>189.92239800696535</v>
      </c>
      <c r="CD1545" s="9">
        <v>4.3303553702600792E-2</v>
      </c>
      <c r="CE1545" s="2">
        <v>150</v>
      </c>
      <c r="CF1545" s="9">
        <f>CD1545*CE1545</f>
        <v>6.4955330553901192</v>
      </c>
      <c r="CG1545" s="9">
        <v>7.5436619718309755E-2</v>
      </c>
      <c r="CH1545" s="2">
        <v>150</v>
      </c>
      <c r="CI1545" s="9">
        <f>CG1545*CH1545</f>
        <v>11.315492957746462</v>
      </c>
      <c r="CJ1545" s="9">
        <v>0.10616920194829534</v>
      </c>
      <c r="CK1545" s="2">
        <v>300</v>
      </c>
      <c r="CL1545" s="9">
        <f>CJ1545*CK1545</f>
        <v>31.850760584488601</v>
      </c>
      <c r="CM1545" s="9">
        <v>0.11480318347058049</v>
      </c>
      <c r="CN1545" s="2">
        <v>300</v>
      </c>
      <c r="CO1545" s="9">
        <f>CM1545*CN1545</f>
        <v>34.440955041174149</v>
      </c>
      <c r="CP1545" s="9">
        <v>0.10682222624652914</v>
      </c>
      <c r="CQ1545" s="2">
        <v>300</v>
      </c>
      <c r="CR1545" s="9">
        <f>CP1545*CQ1545</f>
        <v>32.046667873958739</v>
      </c>
      <c r="CS1545" s="9">
        <v>0.12295498082367881</v>
      </c>
      <c r="CT1545" s="2">
        <v>600</v>
      </c>
      <c r="CU1545" s="9">
        <f>CS1545*CT1545</f>
        <v>73.772988494207283</v>
      </c>
      <c r="CV1545" s="9">
        <v>0.1428992284064641</v>
      </c>
      <c r="CW1545" s="2">
        <v>400</v>
      </c>
      <c r="CX1545" s="9">
        <f>CV1545*CW1545</f>
        <v>57.15969136258564</v>
      </c>
      <c r="CY1545" s="9">
        <v>0.14532299786162645</v>
      </c>
      <c r="CZ1545" s="2">
        <v>300</v>
      </c>
      <c r="DA1545" s="9">
        <f>CY1545*CZ1545</f>
        <v>43.596899358487931</v>
      </c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>
        <v>25.5</v>
      </c>
      <c r="DO1545" s="9">
        <v>1</v>
      </c>
      <c r="DP1545" s="9"/>
      <c r="DQ1545" s="9">
        <v>1</v>
      </c>
      <c r="DR1545" s="9"/>
      <c r="DS1545" s="9">
        <v>2</v>
      </c>
      <c r="DT1545" s="9"/>
      <c r="DU1545" s="9">
        <v>6</v>
      </c>
      <c r="DV1545" s="9"/>
      <c r="DW1545" s="9">
        <v>7</v>
      </c>
      <c r="DX1545" s="9"/>
      <c r="DY1545" s="9">
        <v>5.5</v>
      </c>
      <c r="DZ1545" s="9"/>
      <c r="EA1545" s="9">
        <v>2</v>
      </c>
      <c r="EB1545" s="9"/>
      <c r="EC1545" s="9">
        <v>1</v>
      </c>
      <c r="ED1545" s="9"/>
      <c r="EE1545" s="9">
        <v>51.5</v>
      </c>
      <c r="EF1545" s="9">
        <v>6</v>
      </c>
      <c r="EG1545" s="9">
        <v>7</v>
      </c>
      <c r="EH1545" s="9">
        <v>11</v>
      </c>
      <c r="EI1545" s="9">
        <v>5</v>
      </c>
      <c r="EJ1545" s="9">
        <v>6</v>
      </c>
      <c r="EK1545" s="9">
        <v>7.5</v>
      </c>
      <c r="EL1545" s="9">
        <v>4</v>
      </c>
      <c r="EM1545" s="9">
        <v>5</v>
      </c>
      <c r="EN1545" s="9">
        <v>0.58000000000000007</v>
      </c>
      <c r="EO1545" s="9">
        <v>0.28000000000000003</v>
      </c>
      <c r="EP1545" s="9">
        <v>0.3</v>
      </c>
      <c r="EQ1545" s="9"/>
      <c r="ER1545" s="9"/>
      <c r="ES1545" s="9"/>
      <c r="ET1545" s="9"/>
      <c r="EU1545" s="9"/>
      <c r="EV1545" s="9"/>
    </row>
    <row r="1546" spans="1:152" hidden="1" x14ac:dyDescent="0.45">
      <c r="A1546" t="s">
        <v>173</v>
      </c>
      <c r="C1546" s="1">
        <v>43511</v>
      </c>
      <c r="D1546" s="2">
        <v>1</v>
      </c>
      <c r="E1546" s="1" t="s">
        <v>198</v>
      </c>
      <c r="F1546" t="s">
        <v>10</v>
      </c>
      <c r="G1546">
        <v>0</v>
      </c>
      <c r="H1546" t="s">
        <v>24</v>
      </c>
      <c r="I1546" s="19">
        <v>10.4</v>
      </c>
      <c r="J1546">
        <v>1000</v>
      </c>
      <c r="K1546" s="2">
        <f t="shared" si="23"/>
        <v>96.15384615384616</v>
      </c>
      <c r="L1546" s="2"/>
      <c r="M1546" s="9"/>
      <c r="N1546" s="9"/>
      <c r="O1546" s="9"/>
      <c r="P1546" s="9"/>
      <c r="Q1546" s="2"/>
      <c r="R1546" s="2"/>
      <c r="S1546" s="2"/>
      <c r="T1546" s="2"/>
      <c r="U1546" s="2"/>
      <c r="V1546" s="2"/>
      <c r="W1546" s="2"/>
      <c r="X1546" s="9"/>
      <c r="Y1546" s="9"/>
      <c r="Z1546" s="9"/>
      <c r="AA1546" s="9"/>
      <c r="AB1546" s="9"/>
      <c r="AC1546" s="2"/>
      <c r="AD1546" s="9"/>
      <c r="AE1546" s="9"/>
      <c r="AF1546" s="2"/>
      <c r="AG1546" s="9"/>
      <c r="AH1546" s="9"/>
      <c r="AI1546" s="9"/>
      <c r="AJ1546" s="9"/>
      <c r="AK1546" s="9"/>
      <c r="AL1546" s="9"/>
      <c r="AM1546" s="15"/>
      <c r="AN1546" s="9"/>
      <c r="AO1546" s="9"/>
      <c r="AP1546" s="9"/>
      <c r="AQ1546" s="2"/>
      <c r="AR1546" s="2"/>
      <c r="AS1546" s="2"/>
      <c r="AT1546" s="2"/>
      <c r="AU1546" s="2"/>
      <c r="AV1546" s="2"/>
      <c r="AW1546" s="2"/>
      <c r="AX1546" s="9"/>
      <c r="AY1546" s="2"/>
      <c r="AZ1546" s="2"/>
      <c r="BA1546" s="2"/>
      <c r="BB1546" s="9"/>
      <c r="BC1546" s="19"/>
      <c r="BD1546" s="2"/>
      <c r="BE1546" s="2"/>
      <c r="BF1546" s="19"/>
      <c r="BG1546" s="19"/>
      <c r="BH1546" s="19"/>
      <c r="BI1546" s="19"/>
      <c r="BJ1546" s="19"/>
      <c r="BK1546" s="19"/>
      <c r="BL1546" s="19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9"/>
      <c r="BX1546" s="2"/>
      <c r="BY1546" s="2"/>
      <c r="BZ1546" s="9"/>
      <c r="CA1546" s="2"/>
      <c r="CB1546" s="2"/>
      <c r="CC1546" s="2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</row>
    <row r="1547" spans="1:152" hidden="1" x14ac:dyDescent="0.45">
      <c r="A1547" t="s">
        <v>173</v>
      </c>
      <c r="C1547" s="1">
        <v>43538</v>
      </c>
      <c r="D1547" s="2">
        <v>4</v>
      </c>
      <c r="E1547" t="s">
        <v>199</v>
      </c>
      <c r="F1547" t="s">
        <v>12</v>
      </c>
      <c r="G1547">
        <v>27</v>
      </c>
      <c r="H1547" t="s">
        <v>24</v>
      </c>
      <c r="I1547" s="19">
        <v>10.4</v>
      </c>
      <c r="J1547">
        <v>1000</v>
      </c>
      <c r="K1547" s="2">
        <f t="shared" si="23"/>
        <v>96.15384615384616</v>
      </c>
      <c r="L1547" s="2"/>
      <c r="M1547" s="2">
        <v>361.25</v>
      </c>
      <c r="N1547" s="19">
        <v>8.3125</v>
      </c>
      <c r="O1547" s="19"/>
      <c r="P1547" s="19"/>
      <c r="Q1547" s="2"/>
      <c r="R1547" s="2">
        <v>27</v>
      </c>
      <c r="S1547" s="2"/>
      <c r="T1547" s="2"/>
      <c r="U1547" s="2"/>
      <c r="V1547" s="2"/>
      <c r="W1547" s="2"/>
      <c r="X1547" s="19">
        <v>7.1875</v>
      </c>
      <c r="Y1547" s="19">
        <v>2.0625</v>
      </c>
      <c r="Z1547" s="9"/>
      <c r="AA1547" s="9"/>
      <c r="AB1547" s="9"/>
      <c r="AC1547" s="2"/>
      <c r="AD1547" s="9"/>
      <c r="AE1547" s="9"/>
      <c r="AF1547" s="2"/>
      <c r="AG1547" s="9"/>
      <c r="AH1547" s="9"/>
      <c r="AI1547" s="9"/>
      <c r="AJ1547" s="9"/>
      <c r="AK1547" s="9"/>
      <c r="AL1547" s="9"/>
      <c r="AM1547" s="15"/>
      <c r="AN1547" s="9"/>
      <c r="AO1547" s="9"/>
      <c r="AP1547" s="9"/>
      <c r="AQ1547" s="2"/>
      <c r="AR1547" s="2"/>
      <c r="AS1547" s="2"/>
      <c r="AT1547" s="2"/>
      <c r="AU1547" s="2"/>
      <c r="AV1547" s="2"/>
      <c r="AW1547" s="2"/>
      <c r="AX1547" s="9"/>
      <c r="AY1547" s="2"/>
      <c r="AZ1547" s="2"/>
      <c r="BA1547" s="2"/>
      <c r="BB1547" s="9"/>
      <c r="BC1547" s="19"/>
      <c r="BD1547" s="2"/>
      <c r="BE1547" s="2"/>
      <c r="BF1547" s="19"/>
      <c r="BG1547" s="19"/>
      <c r="BH1547" s="19"/>
      <c r="BI1547" s="19"/>
      <c r="BJ1547" s="19"/>
      <c r="BK1547" s="19"/>
      <c r="BL1547" s="19"/>
      <c r="BU1547" s="2"/>
      <c r="BV1547" s="2"/>
      <c r="BW1547" s="9"/>
      <c r="BX1547" s="2"/>
      <c r="BY1547" s="2"/>
      <c r="BZ1547" s="9"/>
      <c r="CA1547" s="2"/>
      <c r="CB1547" s="2"/>
      <c r="CC1547" s="2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</row>
    <row r="1548" spans="1:152" hidden="1" x14ac:dyDescent="0.45">
      <c r="A1548" t="s">
        <v>173</v>
      </c>
      <c r="C1548" s="1">
        <v>43545</v>
      </c>
      <c r="D1548" s="2"/>
      <c r="E1548" s="1"/>
      <c r="G1548">
        <v>34</v>
      </c>
      <c r="H1548" t="s">
        <v>24</v>
      </c>
      <c r="I1548" s="19">
        <v>10.4</v>
      </c>
      <c r="J1548">
        <v>1000</v>
      </c>
      <c r="K1548" s="2">
        <f t="shared" si="23"/>
        <v>96.15384615384616</v>
      </c>
      <c r="L1548" s="2"/>
      <c r="M1548" s="2">
        <v>538.75</v>
      </c>
      <c r="N1548" s="19">
        <v>10.6875</v>
      </c>
      <c r="O1548" s="19"/>
      <c r="P1548" s="19"/>
      <c r="Q1548" s="2"/>
      <c r="R1548" s="2"/>
      <c r="S1548" s="2"/>
      <c r="T1548" s="2"/>
      <c r="U1548" s="2"/>
      <c r="V1548" s="2"/>
      <c r="W1548" s="2"/>
      <c r="X1548" s="19">
        <v>6.9375</v>
      </c>
      <c r="Y1548" s="19">
        <v>4.75</v>
      </c>
      <c r="Z1548" s="9"/>
      <c r="AA1548" s="9"/>
      <c r="AB1548" s="9"/>
      <c r="AC1548" s="2"/>
      <c r="AD1548" s="9"/>
      <c r="AE1548" s="9"/>
      <c r="AF1548" s="2"/>
      <c r="AG1548" s="9"/>
      <c r="AH1548" s="9"/>
      <c r="AI1548" s="9"/>
      <c r="AJ1548" s="9"/>
      <c r="AK1548" s="9"/>
      <c r="AL1548" s="9"/>
      <c r="AM1548" s="15"/>
      <c r="AN1548" s="9"/>
      <c r="AO1548" s="9"/>
      <c r="AP1548" s="9"/>
      <c r="AQ1548" s="2"/>
      <c r="AR1548" s="2"/>
      <c r="AS1548" s="2"/>
      <c r="AT1548" s="2"/>
      <c r="AU1548" s="2"/>
      <c r="AV1548" s="2"/>
      <c r="AW1548" s="2"/>
      <c r="AX1548" s="9"/>
      <c r="AY1548" s="2"/>
      <c r="AZ1548" s="2"/>
      <c r="BA1548" s="2"/>
      <c r="BB1548" s="9"/>
      <c r="BC1548" s="19"/>
      <c r="BD1548" s="2"/>
      <c r="BE1548" s="2"/>
      <c r="BF1548" s="19"/>
      <c r="BG1548" s="19"/>
      <c r="BH1548" s="19"/>
      <c r="BI1548" s="19"/>
      <c r="BJ1548" s="19"/>
      <c r="BK1548" s="19"/>
      <c r="BL1548" s="19"/>
      <c r="BU1548" s="2"/>
      <c r="BV1548" s="2"/>
      <c r="BW1548" s="9"/>
      <c r="BX1548" s="2"/>
      <c r="BY1548" s="2"/>
      <c r="BZ1548" s="9"/>
      <c r="CA1548" s="2"/>
      <c r="CB1548" s="2"/>
      <c r="CC1548" s="2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</row>
    <row r="1549" spans="1:152" hidden="1" x14ac:dyDescent="0.45">
      <c r="A1549" t="s">
        <v>173</v>
      </c>
      <c r="C1549" s="1">
        <v>43551</v>
      </c>
      <c r="D1549" s="2"/>
      <c r="E1549" s="1"/>
      <c r="G1549">
        <v>40</v>
      </c>
      <c r="H1549" t="s">
        <v>24</v>
      </c>
      <c r="I1549" s="19">
        <v>10.4</v>
      </c>
      <c r="J1549">
        <v>1000</v>
      </c>
      <c r="K1549" s="2">
        <f t="shared" si="23"/>
        <v>96.15384615384616</v>
      </c>
      <c r="L1549" s="2"/>
      <c r="M1549" s="2">
        <v>687.5</v>
      </c>
      <c r="N1549" s="19">
        <v>12.8125</v>
      </c>
      <c r="O1549" s="19"/>
      <c r="P1549" s="19"/>
      <c r="Q1549" s="2"/>
      <c r="R1549" s="2"/>
      <c r="S1549" s="2"/>
      <c r="T1549" s="2"/>
      <c r="U1549" s="2"/>
      <c r="V1549" s="2"/>
      <c r="W1549" s="2"/>
      <c r="X1549" s="19">
        <v>7.3125</v>
      </c>
      <c r="Y1549" s="19">
        <v>6.4375</v>
      </c>
      <c r="Z1549" s="9"/>
      <c r="AA1549" s="9"/>
      <c r="AB1549" s="9"/>
      <c r="AC1549" s="2"/>
      <c r="AD1549" s="9"/>
      <c r="AE1549" s="9"/>
      <c r="AF1549" s="2"/>
      <c r="AG1549" s="9"/>
      <c r="AH1549" s="9"/>
      <c r="AI1549" s="9"/>
      <c r="AJ1549" s="9"/>
      <c r="AK1549" s="9"/>
      <c r="AL1549" s="9"/>
      <c r="AM1549" s="15"/>
      <c r="AN1549" s="9"/>
      <c r="AO1549" s="9"/>
      <c r="AP1549" s="9"/>
      <c r="AQ1549" s="2"/>
      <c r="AR1549" s="2"/>
      <c r="AS1549" s="2"/>
      <c r="AT1549" s="2"/>
      <c r="AU1549" s="2"/>
      <c r="AV1549" s="2"/>
      <c r="AW1549" s="2"/>
      <c r="AX1549" s="9"/>
      <c r="AY1549" s="2"/>
      <c r="AZ1549" s="2"/>
      <c r="BA1549" s="2"/>
      <c r="BB1549" s="9"/>
      <c r="BC1549" s="19"/>
      <c r="BD1549" s="2"/>
      <c r="BE1549" s="2"/>
      <c r="BF1549" s="19"/>
      <c r="BG1549" s="19"/>
      <c r="BH1549" s="19"/>
      <c r="BI1549" s="19"/>
      <c r="BJ1549" s="19"/>
      <c r="BK1549" s="19"/>
      <c r="BL1549" s="19"/>
      <c r="BU1549" s="2"/>
      <c r="BV1549" s="2"/>
      <c r="BW1549" s="9"/>
      <c r="BX1549" s="2"/>
      <c r="BY1549" s="2"/>
      <c r="BZ1549" s="9"/>
      <c r="CA1549" s="2"/>
      <c r="CB1549" s="2"/>
      <c r="CC1549" s="2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</row>
    <row r="1550" spans="1:152" hidden="1" x14ac:dyDescent="0.45">
      <c r="A1550" t="s">
        <v>173</v>
      </c>
      <c r="C1550" s="1">
        <v>43553</v>
      </c>
      <c r="D1550" s="2"/>
      <c r="E1550" s="1"/>
      <c r="G1550">
        <v>42</v>
      </c>
      <c r="H1550" t="s">
        <v>24</v>
      </c>
      <c r="I1550" s="19">
        <v>10.4</v>
      </c>
      <c r="J1550">
        <v>1000</v>
      </c>
      <c r="K1550" s="2">
        <f t="shared" si="23"/>
        <v>96.15384615384616</v>
      </c>
      <c r="L1550" s="2"/>
      <c r="M1550" s="9"/>
      <c r="N1550" s="9"/>
      <c r="O1550" s="9"/>
      <c r="P1550" s="9"/>
      <c r="Q1550" s="2"/>
      <c r="R1550" s="2"/>
      <c r="S1550" s="2"/>
      <c r="T1550" s="2"/>
      <c r="U1550" s="2"/>
      <c r="V1550" s="2"/>
      <c r="W1550" s="2"/>
      <c r="X1550" s="9"/>
      <c r="Y1550" s="9"/>
      <c r="Z1550" s="9"/>
      <c r="AA1550" s="9"/>
      <c r="AB1550" s="9"/>
      <c r="AC1550" s="2">
        <v>129.77333333333334</v>
      </c>
      <c r="AD1550" s="9"/>
      <c r="AE1550" s="9"/>
      <c r="AF1550" s="2">
        <v>106.30999999999999</v>
      </c>
      <c r="AG1550" s="9">
        <v>2.0015993333333331</v>
      </c>
      <c r="AH1550" s="9"/>
      <c r="AI1550" s="9"/>
      <c r="AJ1550" s="9"/>
      <c r="AK1550" s="9"/>
      <c r="AL1550" s="9"/>
      <c r="AM1550" s="15">
        <f>AG1550/AF1550</f>
        <v>1.8827949706832221E-2</v>
      </c>
      <c r="AN1550" s="9"/>
      <c r="AO1550" s="9"/>
      <c r="AP1550" s="9"/>
      <c r="AQ1550" s="2">
        <v>5.746666666666667</v>
      </c>
      <c r="AR1550" s="2"/>
      <c r="AS1550" s="2"/>
      <c r="AT1550" s="2"/>
      <c r="AU1550" s="2"/>
      <c r="AV1550" s="2"/>
      <c r="AW1550" s="2">
        <f>AQ1550+AR1550+AS1550+AV1550</f>
        <v>5.746666666666667</v>
      </c>
      <c r="AX1550" s="9"/>
      <c r="AY1550" s="2"/>
      <c r="AZ1550" s="2">
        <f>AC1550+AF1550+AW1550</f>
        <v>241.82999999999998</v>
      </c>
      <c r="BA1550" s="2"/>
      <c r="BB1550" s="9">
        <f>AW1550/AZ1550</f>
        <v>2.3763249665743155E-2</v>
      </c>
      <c r="BC1550" s="19"/>
      <c r="BD1550" s="2"/>
      <c r="BE1550" s="2"/>
      <c r="BF1550" s="19"/>
      <c r="BG1550" s="19"/>
      <c r="BH1550" s="19"/>
      <c r="BI1550" s="19"/>
      <c r="BJ1550" s="9">
        <f>AC1550/AZ1550</f>
        <v>0.53663041530551769</v>
      </c>
      <c r="BK1550" s="9">
        <f>AF1550/AZ1550</f>
        <v>0.43960633502873919</v>
      </c>
      <c r="BL1550" s="9">
        <f>AW1550/AZ1550</f>
        <v>2.3763249665743155E-2</v>
      </c>
      <c r="BM1550" s="2">
        <f>BN1550+BO1550+BP1550+BQ1550+BR1550+BS1550</f>
        <v>82</v>
      </c>
      <c r="BN1550" s="2">
        <v>78.333333333333329</v>
      </c>
      <c r="BO1550" s="2"/>
      <c r="BP1550" s="2"/>
      <c r="BQ1550" s="2"/>
      <c r="BR1550" s="2"/>
      <c r="BS1550" s="2">
        <v>3.6666666666666665</v>
      </c>
      <c r="BT1550" s="15">
        <f>AG1550/BM1550</f>
        <v>2.4409747967479672E-2</v>
      </c>
      <c r="BU1550" s="2"/>
      <c r="BV1550" s="2"/>
      <c r="BW1550" s="9"/>
      <c r="BX1550" s="2"/>
      <c r="BY1550" s="2"/>
      <c r="BZ1550" s="9"/>
      <c r="CA1550" s="2"/>
      <c r="CB1550" s="2"/>
      <c r="CC1550" s="2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</row>
    <row r="1551" spans="1:152" hidden="1" x14ac:dyDescent="0.45">
      <c r="A1551" t="s">
        <v>173</v>
      </c>
      <c r="C1551" s="1">
        <v>43555</v>
      </c>
      <c r="D1551" s="2">
        <v>5</v>
      </c>
      <c r="E1551" t="s">
        <v>195</v>
      </c>
      <c r="F1551" t="s">
        <v>13</v>
      </c>
      <c r="G1551">
        <v>44</v>
      </c>
      <c r="H1551" t="s">
        <v>24</v>
      </c>
      <c r="I1551" s="19">
        <v>10.4</v>
      </c>
      <c r="J1551">
        <v>1000</v>
      </c>
      <c r="K1551" s="2">
        <f t="shared" si="23"/>
        <v>96.15384615384616</v>
      </c>
      <c r="L1551" s="2"/>
      <c r="M1551" s="9"/>
      <c r="N1551" s="9"/>
      <c r="O1551" s="9"/>
      <c r="P1551" s="9"/>
      <c r="Q1551" s="2"/>
      <c r="R1551" s="2"/>
      <c r="S1551" s="2">
        <v>44</v>
      </c>
      <c r="T1551" s="2"/>
      <c r="U1551" s="2"/>
      <c r="V1551" s="2"/>
      <c r="W1551" s="2"/>
      <c r="X1551" s="9"/>
      <c r="Y1551" s="9"/>
      <c r="Z1551" s="9"/>
      <c r="AA1551" s="9"/>
      <c r="AB1551" s="9"/>
      <c r="AD1551" s="9"/>
      <c r="AE1551" s="9"/>
      <c r="AM1551" s="15"/>
      <c r="AN1551" s="9"/>
      <c r="AO1551" s="9"/>
      <c r="AP1551" s="9"/>
      <c r="AT1551" s="2"/>
      <c r="AU1551" s="2"/>
      <c r="AW1551" s="2"/>
      <c r="AX1551" s="9"/>
      <c r="AY1551" s="2"/>
      <c r="AZ1551" s="2"/>
      <c r="BA1551" s="2"/>
      <c r="BB1551" s="9"/>
      <c r="BC1551" s="19"/>
      <c r="BD1551" s="2"/>
      <c r="BE1551" s="2"/>
      <c r="BF1551" s="19"/>
      <c r="BG1551" s="19"/>
      <c r="BH1551" s="19"/>
      <c r="BI1551" s="19"/>
      <c r="BJ1551" s="19"/>
      <c r="BK1551" s="19"/>
      <c r="BL1551" s="19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9"/>
      <c r="BX1551" s="2"/>
      <c r="BY1551" s="2"/>
      <c r="BZ1551" s="9"/>
      <c r="CA1551" s="2"/>
      <c r="CB1551" s="2"/>
      <c r="CC1551" s="2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  <c r="EL1551" s="9"/>
      <c r="EM1551" s="9"/>
      <c r="EN1551" s="9"/>
      <c r="EO1551" s="9"/>
      <c r="EP1551" s="9"/>
      <c r="EQ1551" s="9"/>
      <c r="ER1551" s="9"/>
      <c r="ES1551" s="9"/>
      <c r="ET1551" s="9"/>
      <c r="EU1551" s="9"/>
      <c r="EV1551" s="9"/>
    </row>
    <row r="1552" spans="1:152" hidden="1" x14ac:dyDescent="0.45">
      <c r="A1552" t="s">
        <v>173</v>
      </c>
      <c r="C1552" s="1">
        <v>43558</v>
      </c>
      <c r="D1552" s="2"/>
      <c r="E1552" s="1"/>
      <c r="G1552">
        <v>47</v>
      </c>
      <c r="H1552" t="s">
        <v>24</v>
      </c>
      <c r="I1552" s="19">
        <v>10.4</v>
      </c>
      <c r="J1552">
        <v>1000</v>
      </c>
      <c r="K1552" s="2">
        <f t="shared" si="23"/>
        <v>96.15384615384616</v>
      </c>
      <c r="L1552" s="2"/>
      <c r="M1552" s="2">
        <v>866.875</v>
      </c>
      <c r="N1552" s="19">
        <v>14.1875</v>
      </c>
      <c r="O1552" s="19"/>
      <c r="P1552" s="19"/>
      <c r="Q1552" s="2"/>
      <c r="R1552" s="2"/>
      <c r="S1552" s="2"/>
      <c r="T1552" s="2"/>
      <c r="U1552" s="2"/>
      <c r="V1552" s="2"/>
      <c r="W1552" s="2"/>
      <c r="X1552" s="9"/>
      <c r="Y1552" s="9"/>
      <c r="Z1552" s="19">
        <v>7.125</v>
      </c>
      <c r="AA1552" s="9"/>
      <c r="AB1552" s="19">
        <v>7.25</v>
      </c>
      <c r="AD1552" s="9"/>
      <c r="AE1552" s="9"/>
      <c r="AM1552" s="15"/>
      <c r="AN1552" s="9"/>
      <c r="AO1552" s="9"/>
      <c r="AP1552" s="9"/>
      <c r="AT1552" s="2"/>
      <c r="AU1552" s="2"/>
      <c r="AW1552" s="2"/>
      <c r="AX1552" s="9"/>
      <c r="AY1552" s="2"/>
      <c r="AZ1552" s="2"/>
      <c r="BA1552" s="2"/>
      <c r="BB1552" s="9"/>
      <c r="BC1552" s="19"/>
      <c r="BD1552" s="2"/>
      <c r="BE1552" s="2"/>
      <c r="BF1552" s="19"/>
      <c r="BG1552" s="19"/>
      <c r="BH1552" s="19"/>
      <c r="BI1552" s="19"/>
      <c r="BJ1552" s="19"/>
      <c r="BK1552" s="19"/>
      <c r="BL1552" s="19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9"/>
      <c r="BX1552" s="2"/>
      <c r="BY1552" s="2"/>
      <c r="BZ1552" s="9"/>
      <c r="CA1552" s="2"/>
      <c r="CB1552" s="2"/>
      <c r="CC1552" s="2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</row>
    <row r="1553" spans="1:152" hidden="1" x14ac:dyDescent="0.45">
      <c r="A1553" t="s">
        <v>173</v>
      </c>
      <c r="C1553" s="1">
        <v>43567</v>
      </c>
      <c r="D1553" s="2"/>
      <c r="E1553" s="1"/>
      <c r="G1553">
        <v>56</v>
      </c>
      <c r="H1553" t="s">
        <v>24</v>
      </c>
      <c r="I1553" s="19">
        <v>10.4</v>
      </c>
      <c r="J1553">
        <v>1000</v>
      </c>
      <c r="K1553" s="2">
        <f t="shared" si="23"/>
        <v>96.15384615384616</v>
      </c>
      <c r="L1553" s="2"/>
      <c r="M1553" s="2">
        <v>1010.625</v>
      </c>
      <c r="N1553" s="19">
        <v>16.375</v>
      </c>
      <c r="O1553" s="19"/>
      <c r="P1553" s="19"/>
      <c r="Q1553" s="2"/>
      <c r="R1553" s="2"/>
      <c r="S1553" s="2"/>
      <c r="T1553" s="2"/>
      <c r="U1553" s="2"/>
      <c r="V1553" s="2"/>
      <c r="W1553" s="2"/>
      <c r="X1553" s="9"/>
      <c r="Y1553" s="9"/>
      <c r="Z1553" s="9"/>
      <c r="AA1553" s="19">
        <v>8.375</v>
      </c>
      <c r="AB1553" s="19">
        <v>11</v>
      </c>
      <c r="AC1553" s="2"/>
      <c r="AD1553" s="9"/>
      <c r="AE1553" s="9"/>
      <c r="AF1553" s="2"/>
      <c r="AG1553" s="9"/>
      <c r="AH1553" s="9"/>
      <c r="AI1553" s="9"/>
      <c r="AJ1553" s="9"/>
      <c r="AK1553" s="9"/>
      <c r="AL1553" s="9"/>
      <c r="AM1553" s="15"/>
      <c r="AN1553" s="9"/>
      <c r="AO1553" s="9"/>
      <c r="AP1553" s="9"/>
      <c r="AQ1553" s="2"/>
      <c r="AR1553" s="2"/>
      <c r="AS1553" s="2"/>
      <c r="AT1553" s="2"/>
      <c r="AU1553" s="2"/>
      <c r="AV1553" s="2"/>
      <c r="AW1553" s="2"/>
      <c r="AX1553" s="9"/>
      <c r="AY1553" s="2"/>
      <c r="AZ1553" s="2"/>
      <c r="BA1553" s="2"/>
      <c r="BB1553" s="9"/>
      <c r="BC1553" s="19"/>
      <c r="BD1553" s="2"/>
      <c r="BE1553" s="2"/>
      <c r="BF1553" s="19"/>
      <c r="BG1553" s="19"/>
      <c r="BH1553" s="19"/>
      <c r="BI1553" s="19"/>
      <c r="BJ1553" s="19"/>
      <c r="BK1553" s="19"/>
      <c r="BL1553" s="19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9"/>
      <c r="BX1553" s="2"/>
      <c r="BY1553" s="2"/>
      <c r="BZ1553" s="9"/>
      <c r="CA1553" s="2"/>
      <c r="CB1553" s="2"/>
      <c r="CC1553" s="2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</row>
    <row r="1554" spans="1:152" hidden="1" x14ac:dyDescent="0.45">
      <c r="A1554" t="s">
        <v>173</v>
      </c>
      <c r="C1554" s="1">
        <v>43570</v>
      </c>
      <c r="D1554" s="2"/>
      <c r="E1554" s="1"/>
      <c r="G1554">
        <v>59</v>
      </c>
      <c r="H1554" t="s">
        <v>24</v>
      </c>
      <c r="I1554" s="19">
        <v>10.4</v>
      </c>
      <c r="J1554">
        <v>1000</v>
      </c>
      <c r="K1554" s="2">
        <f t="shared" si="23"/>
        <v>96.15384615384616</v>
      </c>
      <c r="L1554" s="2"/>
      <c r="M1554" s="9"/>
      <c r="N1554" s="9"/>
      <c r="O1554" s="9"/>
      <c r="P1554" s="9"/>
      <c r="Q1554" s="2"/>
      <c r="R1554" s="2"/>
      <c r="S1554" s="2"/>
      <c r="T1554" s="2"/>
      <c r="U1554" s="2"/>
      <c r="V1554" s="2"/>
      <c r="W1554" s="2"/>
      <c r="X1554" s="9"/>
      <c r="Y1554" s="9"/>
      <c r="Z1554" s="9"/>
      <c r="AA1554" s="9"/>
      <c r="AB1554" s="9"/>
      <c r="AC1554" s="2">
        <v>266.41499999999996</v>
      </c>
      <c r="AD1554" s="9"/>
      <c r="AE1554" s="9"/>
      <c r="AF1554" s="2">
        <v>197.0922222222222</v>
      </c>
      <c r="AG1554" s="9">
        <v>3.5354219444444444</v>
      </c>
      <c r="AH1554" s="9"/>
      <c r="AI1554" s="9"/>
      <c r="AJ1554" s="9"/>
      <c r="AK1554" s="9"/>
      <c r="AL1554" s="9"/>
      <c r="AM1554" s="15">
        <f>AG1554/AF1554</f>
        <v>1.7937906958389475E-2</v>
      </c>
      <c r="AN1554" s="9"/>
      <c r="AO1554" s="9"/>
      <c r="AP1554" s="9"/>
      <c r="AQ1554" s="2">
        <v>12.608888888888886</v>
      </c>
      <c r="AR1554" s="2">
        <v>3.9172222222222217</v>
      </c>
      <c r="AS1554" s="2"/>
      <c r="AT1554" s="2"/>
      <c r="AU1554" s="2"/>
      <c r="AV1554" s="2">
        <v>29.683333333333334</v>
      </c>
      <c r="AW1554" s="2">
        <f>AQ1554+AR1554+AS1554+AV1554</f>
        <v>46.209444444444443</v>
      </c>
      <c r="AX1554" s="9"/>
      <c r="AY1554" s="2"/>
      <c r="AZ1554" s="2">
        <f>AC1554+AF1554+AW1554</f>
        <v>509.71666666666658</v>
      </c>
      <c r="BA1554" s="2"/>
      <c r="BB1554" s="9">
        <f>AW1554/AZ1554</f>
        <v>9.0657118878679888E-2</v>
      </c>
      <c r="BC1554" s="19"/>
      <c r="BD1554" s="2"/>
      <c r="BE1554" s="2"/>
      <c r="BF1554" s="19"/>
      <c r="BG1554" s="19"/>
      <c r="BH1554" s="19"/>
      <c r="BI1554" s="19"/>
      <c r="BJ1554" s="9">
        <f>AC1554/AZ1554</f>
        <v>0.52267272667821996</v>
      </c>
      <c r="BK1554" s="9">
        <f>AF1554/AZ1554</f>
        <v>0.38667015444310021</v>
      </c>
      <c r="BL1554" s="9">
        <f>AW1554/AZ1554</f>
        <v>9.0657118878679888E-2</v>
      </c>
      <c r="BM1554" s="2">
        <f>BN1554+BO1554+BP1554+BQ1554+BR1554+BS1554</f>
        <v>194.55555555555554</v>
      </c>
      <c r="BN1554" s="2">
        <v>116.6111111111111</v>
      </c>
      <c r="BO1554" s="2">
        <v>55.888888888888886</v>
      </c>
      <c r="BP1554" s="2"/>
      <c r="BQ1554" s="2">
        <v>13.055555555555555</v>
      </c>
      <c r="BR1554" s="2"/>
      <c r="BS1554" s="2">
        <v>9</v>
      </c>
      <c r="BT1554" s="15">
        <f>AG1554/BM1554</f>
        <v>1.8171786122215879E-2</v>
      </c>
      <c r="BU1554" s="2"/>
      <c r="BV1554" s="2"/>
      <c r="BW1554" s="9"/>
      <c r="BX1554" s="2"/>
      <c r="BY1554" s="2"/>
      <c r="BZ1554" s="9"/>
      <c r="CA1554" s="2"/>
      <c r="CB1554" s="2"/>
      <c r="CC1554" s="2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</row>
    <row r="1555" spans="1:152" hidden="1" x14ac:dyDescent="0.45">
      <c r="A1555" t="s">
        <v>173</v>
      </c>
      <c r="C1555" s="1">
        <v>43571</v>
      </c>
      <c r="D1555" s="2"/>
      <c r="E1555" s="1"/>
      <c r="G1555">
        <v>60</v>
      </c>
      <c r="H1555" t="s">
        <v>24</v>
      </c>
      <c r="I1555" s="19">
        <v>10.4</v>
      </c>
      <c r="J1555">
        <v>1000</v>
      </c>
      <c r="K1555" s="2">
        <f t="shared" si="23"/>
        <v>96.15384615384616</v>
      </c>
      <c r="L1555" s="2"/>
      <c r="M1555" s="2">
        <v>1066.25</v>
      </c>
      <c r="N1555" s="19">
        <v>17.8125</v>
      </c>
      <c r="O1555" s="19"/>
      <c r="P1555" s="19"/>
      <c r="Q1555" s="2"/>
      <c r="R1555" s="2"/>
      <c r="S1555" s="2"/>
      <c r="T1555" s="2"/>
      <c r="U1555" s="2"/>
      <c r="V1555" s="2"/>
      <c r="W1555" s="2"/>
      <c r="X1555" s="9"/>
      <c r="Y1555" s="9"/>
      <c r="Z1555" s="9"/>
      <c r="AA1555" s="19">
        <v>8.5</v>
      </c>
      <c r="AB1555" s="19">
        <v>13</v>
      </c>
      <c r="AD1555" s="9"/>
      <c r="AE1555" s="9"/>
      <c r="AM1555" s="15"/>
      <c r="AN1555" s="9"/>
      <c r="AO1555" s="9"/>
      <c r="AP1555" s="9"/>
      <c r="AQ1555" s="2"/>
      <c r="AR1555" s="2"/>
      <c r="AS1555" s="2"/>
      <c r="AT1555" s="2"/>
      <c r="AU1555" s="2"/>
      <c r="AW1555" s="2"/>
      <c r="AX1555" s="9"/>
      <c r="AY1555" s="2"/>
      <c r="AZ1555" s="2"/>
      <c r="BA1555" s="2"/>
      <c r="BB1555" s="9"/>
      <c r="BC1555" s="19"/>
      <c r="BD1555" s="2"/>
      <c r="BE1555" s="2"/>
      <c r="BF1555" s="19"/>
      <c r="BG1555" s="19"/>
      <c r="BH1555" s="19"/>
      <c r="BI1555" s="19"/>
      <c r="BJ1555" s="19"/>
      <c r="BK1555" s="19"/>
      <c r="BL1555" s="19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9"/>
      <c r="BX1555" s="2"/>
      <c r="BY1555" s="2"/>
      <c r="BZ1555" s="9"/>
      <c r="CA1555" s="2"/>
      <c r="CB1555" s="2"/>
      <c r="CC1555" s="2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</row>
    <row r="1556" spans="1:152" hidden="1" x14ac:dyDescent="0.45">
      <c r="A1556" t="s">
        <v>173</v>
      </c>
      <c r="C1556" s="1">
        <v>43585</v>
      </c>
      <c r="D1556" s="2"/>
      <c r="E1556" s="1"/>
      <c r="G1556">
        <v>74</v>
      </c>
      <c r="H1556" t="s">
        <v>24</v>
      </c>
      <c r="I1556" s="19">
        <v>10.4</v>
      </c>
      <c r="J1556">
        <v>1000</v>
      </c>
      <c r="K1556" s="2">
        <f t="shared" si="23"/>
        <v>96.15384615384616</v>
      </c>
      <c r="L1556" s="2"/>
      <c r="M1556" s="2">
        <v>1206.875</v>
      </c>
      <c r="N1556" s="19">
        <v>20</v>
      </c>
      <c r="O1556" s="19"/>
      <c r="P1556" s="19"/>
      <c r="Q1556" s="2"/>
      <c r="R1556" s="2"/>
      <c r="S1556" s="2"/>
      <c r="T1556" s="2"/>
      <c r="U1556" s="2"/>
      <c r="V1556" s="2"/>
      <c r="W1556" s="2"/>
      <c r="X1556" s="9"/>
      <c r="Y1556" s="9"/>
      <c r="Z1556" s="9"/>
      <c r="AA1556" s="19">
        <v>9.0625</v>
      </c>
      <c r="AB1556" s="19">
        <v>16.5</v>
      </c>
      <c r="AC1556" s="2"/>
      <c r="AD1556" s="9"/>
      <c r="AE1556" s="9"/>
      <c r="AF1556" s="2"/>
      <c r="AG1556" s="9"/>
      <c r="AH1556" s="9"/>
      <c r="AI1556" s="9"/>
      <c r="AJ1556" s="9"/>
      <c r="AK1556" s="9"/>
      <c r="AL1556" s="9"/>
      <c r="AM1556" s="15"/>
      <c r="AN1556" s="9"/>
      <c r="AO1556" s="9"/>
      <c r="AP1556" s="9"/>
      <c r="AQ1556" s="2"/>
      <c r="AR1556" s="2"/>
      <c r="AS1556" s="2"/>
      <c r="AT1556" s="2"/>
      <c r="AU1556" s="2"/>
      <c r="AV1556" s="2"/>
      <c r="AW1556" s="2"/>
      <c r="AX1556" s="9"/>
      <c r="AY1556" s="2"/>
      <c r="AZ1556" s="2"/>
      <c r="BA1556" s="2"/>
      <c r="BB1556" s="9"/>
      <c r="BC1556" s="19"/>
      <c r="BD1556" s="2"/>
      <c r="BE1556" s="2"/>
      <c r="BF1556" s="19"/>
      <c r="BG1556" s="19"/>
      <c r="BH1556" s="19"/>
      <c r="BI1556" s="19"/>
      <c r="BJ1556" s="19"/>
      <c r="BK1556" s="19"/>
      <c r="BL1556" s="19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9"/>
      <c r="BX1556" s="2"/>
      <c r="BY1556" s="2"/>
      <c r="BZ1556" s="9"/>
      <c r="CA1556" s="2"/>
      <c r="CB1556" s="2"/>
      <c r="CC1556" s="2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</row>
    <row r="1557" spans="1:152" hidden="1" x14ac:dyDescent="0.45">
      <c r="A1557" t="s">
        <v>173</v>
      </c>
      <c r="C1557" s="1">
        <v>43592</v>
      </c>
      <c r="D1557" s="2"/>
      <c r="E1557" s="1"/>
      <c r="G1557">
        <v>81</v>
      </c>
      <c r="H1557" t="s">
        <v>24</v>
      </c>
      <c r="I1557" s="19">
        <v>10.4</v>
      </c>
      <c r="J1557">
        <v>1000</v>
      </c>
      <c r="K1557" s="2">
        <f t="shared" si="23"/>
        <v>96.15384615384616</v>
      </c>
      <c r="L1557" s="2"/>
      <c r="M1557" s="2">
        <v>1270.625</v>
      </c>
      <c r="N1557" s="19">
        <v>21.5625</v>
      </c>
      <c r="O1557" s="19"/>
      <c r="P1557" s="19"/>
      <c r="Q1557" s="2"/>
      <c r="R1557" s="2"/>
      <c r="S1557" s="2"/>
      <c r="T1557" s="2"/>
      <c r="U1557" s="2"/>
      <c r="V1557" s="2"/>
      <c r="W1557" s="2"/>
      <c r="X1557" s="9"/>
      <c r="Y1557" s="9"/>
      <c r="Z1557" s="9"/>
      <c r="AA1557" s="19">
        <v>8.8125</v>
      </c>
      <c r="AB1557" s="19">
        <v>18.875</v>
      </c>
      <c r="AC1557" s="2"/>
      <c r="AD1557" s="9"/>
      <c r="AE1557" s="9"/>
      <c r="AF1557" s="2"/>
      <c r="AG1557" s="9"/>
      <c r="AH1557" s="9"/>
      <c r="AI1557" s="9"/>
      <c r="AJ1557" s="9"/>
      <c r="AK1557" s="9"/>
      <c r="AL1557" s="9"/>
      <c r="AM1557" s="15"/>
      <c r="AN1557" s="9"/>
      <c r="AO1557" s="9"/>
      <c r="AP1557" s="9"/>
      <c r="AQ1557" s="2"/>
      <c r="AR1557" s="2"/>
      <c r="AS1557" s="2"/>
      <c r="AT1557" s="2"/>
      <c r="AU1557" s="2"/>
      <c r="AV1557" s="2"/>
      <c r="AW1557" s="2"/>
      <c r="AX1557" s="9"/>
      <c r="AY1557" s="2"/>
      <c r="AZ1557" s="2"/>
      <c r="BA1557" s="2"/>
      <c r="BB1557" s="9"/>
      <c r="BC1557" s="19"/>
      <c r="BD1557" s="2"/>
      <c r="BE1557" s="2"/>
      <c r="BF1557" s="19"/>
      <c r="BG1557" s="19"/>
      <c r="BH1557" s="19"/>
      <c r="BI1557" s="19"/>
      <c r="BJ1557" s="19"/>
      <c r="BK1557" s="19"/>
      <c r="BL1557" s="19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9"/>
      <c r="BX1557" s="2"/>
      <c r="BY1557" s="2"/>
      <c r="BZ1557" s="9"/>
      <c r="CA1557" s="2"/>
      <c r="CB1557" s="2"/>
      <c r="CC1557" s="2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</row>
    <row r="1558" spans="1:152" hidden="1" x14ac:dyDescent="0.45">
      <c r="A1558" t="s">
        <v>173</v>
      </c>
      <c r="C1558" s="1">
        <v>43640</v>
      </c>
      <c r="D1558" s="2"/>
      <c r="E1558" s="1"/>
      <c r="G1558">
        <v>129</v>
      </c>
      <c r="H1558" t="s">
        <v>24</v>
      </c>
      <c r="I1558" s="19">
        <v>10.4</v>
      </c>
      <c r="J1558">
        <v>1000</v>
      </c>
      <c r="K1558" s="2">
        <f t="shared" si="23"/>
        <v>96.15384615384616</v>
      </c>
      <c r="L1558" s="2"/>
      <c r="M1558" s="9"/>
      <c r="N1558" s="9"/>
      <c r="O1558" s="9"/>
      <c r="P1558" s="9"/>
      <c r="Q1558" s="2"/>
      <c r="R1558" s="2"/>
      <c r="S1558" s="2"/>
      <c r="T1558" s="2"/>
      <c r="U1558" s="2"/>
      <c r="V1558" s="2"/>
      <c r="W1558" s="2"/>
      <c r="X1558" s="9"/>
      <c r="Y1558" s="9"/>
      <c r="Z1558" s="9"/>
      <c r="AA1558" s="9"/>
      <c r="AB1558" s="9"/>
      <c r="AC1558" s="2">
        <v>655.0056315628816</v>
      </c>
      <c r="AD1558" s="9"/>
      <c r="AE1558" s="9"/>
      <c r="AF1558" s="2">
        <v>294.57140018315022</v>
      </c>
      <c r="AG1558" s="9">
        <v>4.0222821435592193</v>
      </c>
      <c r="AH1558" s="9"/>
      <c r="AI1558" s="9"/>
      <c r="AJ1558" s="9"/>
      <c r="AK1558" s="9"/>
      <c r="AL1558" s="9"/>
      <c r="AM1558" s="15">
        <f>AG1558/AF1558</f>
        <v>1.3654693364862846E-2</v>
      </c>
      <c r="AN1558" s="9"/>
      <c r="AO1558" s="9"/>
      <c r="AP1558" s="9"/>
      <c r="AQ1558" s="2"/>
      <c r="AR1558" s="2"/>
      <c r="AS1558" s="2">
        <v>522.55417673992679</v>
      </c>
      <c r="AT1558" s="2"/>
      <c r="AU1558" s="2"/>
      <c r="AV1558" s="2">
        <v>285.32984340659345</v>
      </c>
      <c r="AW1558" s="2">
        <f>AQ1558+AR1558+AS1558+AV1558</f>
        <v>807.88402014652024</v>
      </c>
      <c r="AX1558" s="9"/>
      <c r="AY1558" s="2"/>
      <c r="AZ1558" s="2">
        <f>AC1558+AF1558+AW1558</f>
        <v>1757.461051892552</v>
      </c>
      <c r="BA1558" s="2"/>
      <c r="BB1558" s="9">
        <f>AW1558/AZ1558</f>
        <v>0.4596881502873344</v>
      </c>
      <c r="BC1558" s="19"/>
      <c r="BD1558" s="2"/>
      <c r="BE1558" s="2"/>
      <c r="BF1558" s="19"/>
      <c r="BG1558" s="19"/>
      <c r="BH1558" s="19"/>
      <c r="BI1558" s="19"/>
      <c r="BJ1558" s="9">
        <f>AC1558/AZ1558</f>
        <v>0.37269994169004633</v>
      </c>
      <c r="BK1558" s="9">
        <f>AF1558/AZ1558</f>
        <v>0.16761190802261933</v>
      </c>
      <c r="BL1558" s="9">
        <f>AW1558/AZ1558</f>
        <v>0.4596881502873344</v>
      </c>
      <c r="BM1558" s="2">
        <f>BN1558+BO1558+BP1558+BQ1558+BR1558+BS1558</f>
        <v>161.13366910866912</v>
      </c>
      <c r="BN1558" s="2"/>
      <c r="BO1558" s="2">
        <v>118.35402930402932</v>
      </c>
      <c r="BP1558" s="2">
        <v>42.779639804639807</v>
      </c>
      <c r="BQ1558" s="2"/>
      <c r="BR1558" s="2"/>
      <c r="BS1558" s="2"/>
      <c r="BT1558" s="2"/>
      <c r="BU1558" s="2"/>
      <c r="BV1558" s="2"/>
      <c r="BW1558" s="9"/>
      <c r="BX1558" s="2"/>
      <c r="BY1558" s="2"/>
      <c r="BZ1558" s="9"/>
      <c r="CA1558" s="2"/>
      <c r="CB1558" s="2"/>
      <c r="CC1558" s="2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</row>
    <row r="1559" spans="1:152" hidden="1" x14ac:dyDescent="0.45">
      <c r="A1559" t="s">
        <v>173</v>
      </c>
      <c r="C1559" s="1">
        <v>43641</v>
      </c>
      <c r="D1559" s="2">
        <v>9</v>
      </c>
      <c r="E1559" s="1" t="s">
        <v>196</v>
      </c>
      <c r="F1559" t="s">
        <v>15</v>
      </c>
      <c r="G1559">
        <v>130</v>
      </c>
      <c r="H1559" t="s">
        <v>24</v>
      </c>
      <c r="I1559" s="19">
        <v>10.4</v>
      </c>
      <c r="J1559">
        <v>1000</v>
      </c>
      <c r="K1559" s="2">
        <f t="shared" si="23"/>
        <v>96.15384615384616</v>
      </c>
      <c r="L1559" s="2"/>
      <c r="M1559" s="9"/>
      <c r="N1559" s="9"/>
      <c r="O1559" s="9"/>
      <c r="P1559" s="9"/>
      <c r="Q1559" s="2"/>
      <c r="R1559" s="2"/>
      <c r="S1559" s="2"/>
      <c r="T1559" s="2"/>
      <c r="U1559" s="2"/>
      <c r="V1559" s="2">
        <v>130</v>
      </c>
      <c r="W1559" s="2"/>
      <c r="X1559" s="9"/>
      <c r="Y1559" s="9"/>
      <c r="Z1559" s="9"/>
      <c r="AA1559" s="9"/>
      <c r="AB1559" s="9"/>
      <c r="AC1559" s="2"/>
      <c r="AD1559" s="9"/>
      <c r="AE1559" s="9"/>
      <c r="AF1559" s="2"/>
      <c r="AG1559" s="9"/>
      <c r="AH1559" s="9"/>
      <c r="AI1559" s="9"/>
      <c r="AJ1559" s="9"/>
      <c r="AK1559" s="9"/>
      <c r="AL1559" s="9"/>
      <c r="AM1559" s="15"/>
      <c r="AN1559" s="9"/>
      <c r="AO1559" s="9"/>
      <c r="AP1559" s="9"/>
      <c r="AQ1559" s="2"/>
      <c r="AR1559" s="2"/>
      <c r="AS1559" s="2"/>
      <c r="AT1559" s="2"/>
      <c r="AU1559" s="2"/>
      <c r="AV1559" s="2"/>
      <c r="AW1559" s="2"/>
      <c r="AX1559" s="9"/>
      <c r="AY1559" s="2"/>
      <c r="AZ1559" s="2"/>
      <c r="BA1559" s="2"/>
      <c r="BB1559" s="9"/>
      <c r="BC1559" s="19"/>
      <c r="BD1559" s="2"/>
      <c r="BE1559" s="2"/>
      <c r="BF1559" s="19"/>
      <c r="BG1559" s="19"/>
      <c r="BH1559" s="19"/>
      <c r="BI1559" s="19"/>
      <c r="BJ1559" s="19"/>
      <c r="BK1559" s="19"/>
      <c r="BL1559" s="19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9"/>
      <c r="BX1559" s="2"/>
      <c r="BY1559" s="2"/>
      <c r="BZ1559" s="9"/>
      <c r="CA1559" s="2"/>
      <c r="CB1559" s="2"/>
      <c r="CC1559" s="2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</row>
    <row r="1560" spans="1:152" hidden="1" x14ac:dyDescent="0.45">
      <c r="A1560" t="s">
        <v>173</v>
      </c>
      <c r="C1560" s="1">
        <v>43691</v>
      </c>
      <c r="D1560" s="2">
        <v>10</v>
      </c>
      <c r="E1560" s="1" t="s">
        <v>97</v>
      </c>
      <c r="F1560" t="s">
        <v>16</v>
      </c>
      <c r="G1560">
        <v>180</v>
      </c>
      <c r="H1560" t="s">
        <v>24</v>
      </c>
      <c r="I1560" s="19">
        <v>10.4</v>
      </c>
      <c r="J1560">
        <v>1000</v>
      </c>
      <c r="K1560" s="2">
        <f t="shared" si="23"/>
        <v>96.15384615384616</v>
      </c>
      <c r="L1560" s="2"/>
      <c r="M1560" s="9"/>
      <c r="N1560" s="9"/>
      <c r="O1560" s="9"/>
      <c r="P1560" s="9"/>
      <c r="Q1560" s="2"/>
      <c r="R1560" s="2"/>
      <c r="S1560" s="2"/>
      <c r="T1560" s="2"/>
      <c r="U1560" s="2"/>
      <c r="V1560" s="2"/>
      <c r="W1560" s="2"/>
      <c r="X1560" s="9"/>
      <c r="Y1560" s="9"/>
      <c r="Z1560" s="9"/>
      <c r="AA1560" s="9"/>
      <c r="AB1560" s="9"/>
      <c r="AC1560" s="2"/>
      <c r="AD1560" s="9"/>
      <c r="AE1560" s="9"/>
      <c r="AF1560" s="2"/>
      <c r="AG1560" s="9"/>
      <c r="AH1560" s="9"/>
      <c r="AI1560" s="9"/>
      <c r="AJ1560" s="9"/>
      <c r="AK1560" s="9"/>
      <c r="AL1560" s="9"/>
      <c r="AM1560" s="15"/>
      <c r="AN1560" s="9"/>
      <c r="AO1560" s="9"/>
      <c r="AP1560" s="9"/>
      <c r="AQ1560" s="2"/>
      <c r="AR1560" s="2"/>
      <c r="AS1560" s="2"/>
      <c r="AT1560" s="2"/>
      <c r="AU1560" s="2"/>
      <c r="AV1560" s="2">
        <v>523.73737373737379</v>
      </c>
      <c r="AW1560" s="2"/>
      <c r="AX1560" s="9"/>
      <c r="AY1560" s="2"/>
      <c r="AZ1560" s="2"/>
      <c r="BA1560" s="2"/>
      <c r="BB1560" s="9"/>
      <c r="BC1560" s="19">
        <v>37.96</v>
      </c>
      <c r="BD1560" s="2">
        <v>198.81070707070708</v>
      </c>
      <c r="BE1560" s="2"/>
      <c r="BF1560" s="19">
        <v>8.7581809282249825</v>
      </c>
      <c r="BG1560" s="19"/>
      <c r="BH1560" s="19"/>
      <c r="BI1560" s="19"/>
      <c r="BJ1560" s="19"/>
      <c r="BK1560" s="19"/>
      <c r="BL1560" s="19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9"/>
      <c r="BX1560" s="2"/>
      <c r="BY1560" s="2"/>
      <c r="BZ1560" s="9"/>
      <c r="CA1560" s="2"/>
      <c r="CB1560" s="2"/>
      <c r="CC1560" s="2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</row>
    <row r="1561" spans="1:152" hidden="1" x14ac:dyDescent="0.45">
      <c r="A1561" t="s">
        <v>174</v>
      </c>
      <c r="C1561" s="1">
        <v>43511</v>
      </c>
      <c r="D1561" s="2">
        <v>1</v>
      </c>
      <c r="E1561" s="1" t="s">
        <v>198</v>
      </c>
      <c r="F1561" t="s">
        <v>10</v>
      </c>
      <c r="G1561">
        <v>0</v>
      </c>
      <c r="H1561" t="s">
        <v>25</v>
      </c>
      <c r="I1561" s="19">
        <v>10.4</v>
      </c>
      <c r="J1561">
        <v>1000</v>
      </c>
      <c r="K1561" s="2">
        <f t="shared" si="23"/>
        <v>96.15384615384616</v>
      </c>
      <c r="L1561" s="2"/>
      <c r="M1561" s="9"/>
      <c r="N1561" s="9"/>
      <c r="O1561" s="9"/>
      <c r="P1561" s="9"/>
      <c r="Q1561" s="2"/>
      <c r="R1561" s="2"/>
      <c r="S1561" s="2"/>
      <c r="T1561" s="2"/>
      <c r="U1561" s="2"/>
      <c r="V1561" s="2"/>
      <c r="W1561" s="2"/>
      <c r="X1561" s="9"/>
      <c r="Y1561" s="9"/>
      <c r="Z1561" s="9"/>
      <c r="AA1561" s="9"/>
      <c r="AB1561" s="9"/>
      <c r="AC1561" s="2"/>
      <c r="AD1561" s="9"/>
      <c r="AE1561" s="9"/>
      <c r="AF1561" s="2"/>
      <c r="AG1561" s="9"/>
      <c r="AH1561" s="9"/>
      <c r="AI1561" s="9"/>
      <c r="AJ1561" s="9"/>
      <c r="AK1561" s="9"/>
      <c r="AL1561" s="9"/>
      <c r="AM1561" s="15"/>
      <c r="AN1561" s="9"/>
      <c r="AO1561" s="9"/>
      <c r="AP1561" s="9"/>
      <c r="AQ1561" s="2"/>
      <c r="AR1561" s="2"/>
      <c r="AS1561" s="2"/>
      <c r="AT1561" s="2"/>
      <c r="AU1561" s="2"/>
      <c r="AV1561" s="2"/>
      <c r="AW1561" s="2"/>
      <c r="AX1561" s="9"/>
      <c r="AY1561" s="2"/>
      <c r="AZ1561" s="2"/>
      <c r="BA1561" s="2"/>
      <c r="BB1561" s="9"/>
      <c r="BC1561" s="19"/>
      <c r="BD1561" s="2"/>
      <c r="BE1561" s="2"/>
      <c r="BF1561" s="19"/>
      <c r="BG1561" s="19"/>
      <c r="BH1561" s="19"/>
      <c r="BI1561" s="19"/>
      <c r="BJ1561" s="19"/>
      <c r="BK1561" s="19"/>
      <c r="BL1561" s="19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9"/>
      <c r="BX1561" s="2"/>
      <c r="BY1561" s="2"/>
      <c r="BZ1561" s="9"/>
      <c r="CA1561" s="2"/>
      <c r="CB1561" s="2"/>
      <c r="CC1561" s="2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</row>
    <row r="1562" spans="1:152" hidden="1" x14ac:dyDescent="0.45">
      <c r="A1562" t="s">
        <v>174</v>
      </c>
      <c r="C1562" s="1">
        <v>43538</v>
      </c>
      <c r="D1562" s="2">
        <v>4</v>
      </c>
      <c r="E1562" t="s">
        <v>199</v>
      </c>
      <c r="F1562" t="s">
        <v>12</v>
      </c>
      <c r="G1562">
        <v>27</v>
      </c>
      <c r="H1562" t="s">
        <v>25</v>
      </c>
      <c r="I1562" s="19">
        <v>10.4</v>
      </c>
      <c r="J1562">
        <v>1000</v>
      </c>
      <c r="K1562" s="2">
        <f t="shared" si="23"/>
        <v>96.15384615384616</v>
      </c>
      <c r="L1562" s="2"/>
      <c r="M1562" s="2">
        <v>357.14285714285717</v>
      </c>
      <c r="N1562" s="19">
        <v>8.6428571428571423</v>
      </c>
      <c r="O1562" s="19"/>
      <c r="P1562" s="19"/>
      <c r="Q1562" s="2"/>
      <c r="R1562" s="2">
        <v>27</v>
      </c>
      <c r="S1562" s="2"/>
      <c r="T1562" s="2"/>
      <c r="U1562" s="2"/>
      <c r="V1562" s="2"/>
      <c r="W1562" s="2"/>
      <c r="X1562" s="19">
        <v>6.2142857142857144</v>
      </c>
      <c r="Y1562" s="19">
        <v>2</v>
      </c>
      <c r="Z1562" s="9"/>
      <c r="AA1562" s="9"/>
      <c r="AB1562" s="9"/>
      <c r="AC1562" s="2"/>
      <c r="AD1562" s="9"/>
      <c r="AE1562" s="9"/>
      <c r="AF1562" s="2"/>
      <c r="AG1562" s="9"/>
      <c r="AH1562" s="9"/>
      <c r="AI1562" s="9"/>
      <c r="AJ1562" s="9"/>
      <c r="AK1562" s="9"/>
      <c r="AL1562" s="9"/>
      <c r="AM1562" s="15"/>
      <c r="AN1562" s="9"/>
      <c r="AO1562" s="9"/>
      <c r="AP1562" s="9"/>
      <c r="AT1562" s="2"/>
      <c r="AU1562" s="2"/>
      <c r="AV1562" s="2"/>
      <c r="AW1562" s="2"/>
      <c r="AX1562" s="9"/>
      <c r="AY1562" s="2"/>
      <c r="AZ1562" s="2"/>
      <c r="BA1562" s="2"/>
      <c r="BB1562" s="9"/>
      <c r="BC1562" s="19"/>
      <c r="BD1562" s="2"/>
      <c r="BE1562" s="2"/>
      <c r="BF1562" s="19"/>
      <c r="BG1562" s="19"/>
      <c r="BH1562" s="19"/>
      <c r="BI1562" s="19"/>
      <c r="BJ1562" s="19"/>
      <c r="BK1562" s="19"/>
      <c r="BL1562" s="19"/>
      <c r="BU1562" s="2"/>
      <c r="BV1562" s="2"/>
      <c r="BW1562" s="9"/>
      <c r="BX1562" s="2"/>
      <c r="BY1562" s="2"/>
      <c r="BZ1562" s="9"/>
      <c r="CA1562" s="2"/>
      <c r="CB1562" s="2"/>
      <c r="CC1562" s="2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</row>
    <row r="1563" spans="1:152" hidden="1" x14ac:dyDescent="0.45">
      <c r="A1563" t="s">
        <v>174</v>
      </c>
      <c r="C1563" s="1">
        <v>43545</v>
      </c>
      <c r="D1563" s="2"/>
      <c r="E1563" s="1"/>
      <c r="G1563">
        <v>34</v>
      </c>
      <c r="H1563" t="s">
        <v>25</v>
      </c>
      <c r="I1563" s="19">
        <v>10.4</v>
      </c>
      <c r="J1563">
        <v>1000</v>
      </c>
      <c r="K1563" s="2">
        <f t="shared" si="23"/>
        <v>96.15384615384616</v>
      </c>
      <c r="L1563" s="2"/>
      <c r="M1563" s="2">
        <v>508.57142857142856</v>
      </c>
      <c r="N1563" s="19">
        <v>10.714285714285714</v>
      </c>
      <c r="O1563" s="19"/>
      <c r="P1563" s="19"/>
      <c r="Q1563" s="2"/>
      <c r="R1563" s="2"/>
      <c r="S1563" s="2"/>
      <c r="T1563" s="2"/>
      <c r="U1563" s="2"/>
      <c r="V1563" s="2"/>
      <c r="W1563" s="2"/>
      <c r="X1563" s="19">
        <v>7.2142857142857144</v>
      </c>
      <c r="Y1563" s="19">
        <v>4.4285714285714288</v>
      </c>
      <c r="Z1563" s="9"/>
      <c r="AA1563" s="9"/>
      <c r="AB1563" s="9"/>
      <c r="AC1563" s="2"/>
      <c r="AD1563" s="9"/>
      <c r="AE1563" s="9"/>
      <c r="AF1563" s="2"/>
      <c r="AG1563" s="9"/>
      <c r="AH1563" s="9"/>
      <c r="AI1563" s="9"/>
      <c r="AJ1563" s="9"/>
      <c r="AK1563" s="9"/>
      <c r="AL1563" s="9"/>
      <c r="AM1563" s="15"/>
      <c r="AN1563" s="9"/>
      <c r="AO1563" s="9"/>
      <c r="AP1563" s="9"/>
      <c r="AT1563" s="2"/>
      <c r="AU1563" s="2"/>
      <c r="AV1563" s="2"/>
      <c r="AW1563" s="2"/>
      <c r="AX1563" s="9"/>
      <c r="AY1563" s="2"/>
      <c r="AZ1563" s="2"/>
      <c r="BA1563" s="2"/>
      <c r="BB1563" s="9"/>
      <c r="BC1563" s="19"/>
      <c r="BD1563" s="2"/>
      <c r="BE1563" s="2"/>
      <c r="BF1563" s="19"/>
      <c r="BG1563" s="19"/>
      <c r="BH1563" s="19"/>
      <c r="BI1563" s="19"/>
      <c r="BJ1563" s="19"/>
      <c r="BK1563" s="19"/>
      <c r="BL1563" s="19"/>
      <c r="BU1563" s="2"/>
      <c r="BV1563" s="2"/>
      <c r="BW1563" s="9"/>
      <c r="BX1563" s="2"/>
      <c r="BY1563" s="2"/>
      <c r="BZ1563" s="9"/>
      <c r="CA1563" s="2"/>
      <c r="CB1563" s="2"/>
      <c r="CC1563" s="2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  <c r="EL1563" s="9"/>
      <c r="EM1563" s="9"/>
      <c r="EN1563" s="9"/>
      <c r="EO1563" s="9"/>
      <c r="EP1563" s="9"/>
      <c r="EQ1563" s="9"/>
      <c r="ER1563" s="9"/>
      <c r="ES1563" s="9"/>
      <c r="ET1563" s="9"/>
      <c r="EU1563" s="9"/>
      <c r="EV1563" s="9"/>
    </row>
    <row r="1564" spans="1:152" hidden="1" x14ac:dyDescent="0.45">
      <c r="A1564" t="s">
        <v>174</v>
      </c>
      <c r="C1564" s="1">
        <v>43551</v>
      </c>
      <c r="D1564" s="2"/>
      <c r="E1564" s="1"/>
      <c r="G1564">
        <v>40</v>
      </c>
      <c r="H1564" t="s">
        <v>25</v>
      </c>
      <c r="I1564" s="19">
        <v>10.4</v>
      </c>
      <c r="J1564">
        <v>1000</v>
      </c>
      <c r="K1564" s="2">
        <f t="shared" ref="K1564:K1627" si="24">1000000/I1564/J1564</f>
        <v>96.15384615384616</v>
      </c>
      <c r="L1564" s="2"/>
      <c r="M1564" s="2">
        <v>660.71428571428567</v>
      </c>
      <c r="N1564" s="19">
        <v>12.5</v>
      </c>
      <c r="O1564" s="19"/>
      <c r="P1564" s="19"/>
      <c r="Q1564" s="2"/>
      <c r="R1564" s="2"/>
      <c r="S1564" s="2"/>
      <c r="T1564" s="2"/>
      <c r="U1564" s="2"/>
      <c r="V1564" s="2"/>
      <c r="W1564" s="2"/>
      <c r="X1564" s="19">
        <v>7.4285714285714288</v>
      </c>
      <c r="Y1564" s="19">
        <v>6.0714285714285712</v>
      </c>
      <c r="Z1564" s="9"/>
      <c r="AA1564" s="9"/>
      <c r="AB1564" s="9"/>
      <c r="AC1564" s="2"/>
      <c r="AD1564" s="9"/>
      <c r="AE1564" s="9"/>
      <c r="AF1564" s="2"/>
      <c r="AG1564" s="9"/>
      <c r="AH1564" s="9"/>
      <c r="AI1564" s="9"/>
      <c r="AJ1564" s="9"/>
      <c r="AK1564" s="9"/>
      <c r="AL1564" s="9"/>
      <c r="AM1564" s="15"/>
      <c r="AN1564" s="9"/>
      <c r="AO1564" s="9"/>
      <c r="AP1564" s="9"/>
      <c r="AT1564" s="2"/>
      <c r="AU1564" s="2"/>
      <c r="AV1564" s="2"/>
      <c r="AW1564" s="2"/>
      <c r="AX1564" s="9"/>
      <c r="AY1564" s="2"/>
      <c r="AZ1564" s="2"/>
      <c r="BA1564" s="2"/>
      <c r="BB1564" s="9"/>
      <c r="BC1564" s="19"/>
      <c r="BD1564" s="2"/>
      <c r="BE1564" s="2"/>
      <c r="BF1564" s="19"/>
      <c r="BG1564" s="19"/>
      <c r="BH1564" s="19"/>
      <c r="BI1564" s="19"/>
      <c r="BJ1564" s="19"/>
      <c r="BK1564" s="19"/>
      <c r="BL1564" s="19"/>
      <c r="BU1564" s="2"/>
      <c r="BV1564" s="2"/>
      <c r="BW1564" s="9"/>
      <c r="BX1564" s="2"/>
      <c r="BY1564" s="2"/>
      <c r="BZ1564" s="9"/>
      <c r="CA1564" s="2"/>
      <c r="CB1564" s="2"/>
      <c r="CC1564" s="2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</row>
    <row r="1565" spans="1:152" hidden="1" x14ac:dyDescent="0.45">
      <c r="A1565" t="s">
        <v>174</v>
      </c>
      <c r="C1565" s="1">
        <v>43553</v>
      </c>
      <c r="D1565" s="2"/>
      <c r="E1565" s="1"/>
      <c r="G1565">
        <v>42</v>
      </c>
      <c r="H1565" t="s">
        <v>25</v>
      </c>
      <c r="I1565" s="19">
        <v>10.4</v>
      </c>
      <c r="J1565">
        <v>1000</v>
      </c>
      <c r="K1565" s="2">
        <f t="shared" si="24"/>
        <v>96.15384615384616</v>
      </c>
      <c r="L1565" s="2"/>
      <c r="M1565" s="9"/>
      <c r="N1565" s="9"/>
      <c r="O1565" s="9"/>
      <c r="P1565" s="9"/>
      <c r="Q1565" s="2"/>
      <c r="R1565" s="2"/>
      <c r="S1565" s="2"/>
      <c r="T1565" s="2"/>
      <c r="U1565" s="2"/>
      <c r="V1565" s="2"/>
      <c r="W1565" s="2"/>
      <c r="X1565" s="9"/>
      <c r="Y1565" s="9"/>
      <c r="Z1565" s="9"/>
      <c r="AA1565" s="9"/>
      <c r="AB1565" s="9"/>
      <c r="AC1565" s="2">
        <v>118.20333333333332</v>
      </c>
      <c r="AD1565" s="9"/>
      <c r="AE1565" s="9"/>
      <c r="AF1565" s="2">
        <v>97.463333333333324</v>
      </c>
      <c r="AG1565" s="9">
        <v>1.7682276666666665</v>
      </c>
      <c r="AH1565" s="9"/>
      <c r="AI1565" s="9"/>
      <c r="AJ1565" s="9"/>
      <c r="AK1565" s="9"/>
      <c r="AL1565" s="9"/>
      <c r="AM1565" s="15">
        <f>AG1565/AF1565</f>
        <v>1.8142491193269265E-2</v>
      </c>
      <c r="AN1565" s="9"/>
      <c r="AO1565" s="9"/>
      <c r="AP1565" s="9"/>
      <c r="AQ1565" s="2">
        <v>3.1566666666666667</v>
      </c>
      <c r="AR1565" s="2"/>
      <c r="AS1565" s="2"/>
      <c r="AT1565" s="2"/>
      <c r="AU1565" s="2"/>
      <c r="AV1565" s="2"/>
      <c r="AW1565" s="2">
        <f>AQ1565+AR1565+AS1565+AV1565</f>
        <v>3.1566666666666667</v>
      </c>
      <c r="AX1565" s="9"/>
      <c r="AY1565" s="2"/>
      <c r="AZ1565" s="2">
        <f>AC1565+AF1565+AW1565</f>
        <v>218.8233333333333</v>
      </c>
      <c r="BA1565" s="2"/>
      <c r="BB1565" s="9">
        <f>AW1565/AZ1565</f>
        <v>1.4425640166344239E-2</v>
      </c>
      <c r="BC1565" s="19"/>
      <c r="BD1565" s="2"/>
      <c r="BE1565" s="2"/>
      <c r="BF1565" s="19"/>
      <c r="BG1565" s="19"/>
      <c r="BH1565" s="19"/>
      <c r="BI1565" s="19"/>
      <c r="BJ1565" s="9">
        <f>AC1565/AZ1565</f>
        <v>0.54017700732706753</v>
      </c>
      <c r="BK1565" s="9">
        <f>AF1565/AZ1565</f>
        <v>0.4453973525065883</v>
      </c>
      <c r="BL1565" s="9">
        <f>AW1565/AZ1565</f>
        <v>1.4425640166344239E-2</v>
      </c>
      <c r="BM1565" s="2">
        <f>BN1565+BO1565+BP1565+BQ1565+BR1565+BS1565</f>
        <v>60.333333333333336</v>
      </c>
      <c r="BN1565" s="2">
        <v>53.333333333333336</v>
      </c>
      <c r="BO1565" s="2"/>
      <c r="BP1565" s="2"/>
      <c r="BQ1565" s="2"/>
      <c r="BR1565" s="2"/>
      <c r="BS1565" s="2">
        <v>7</v>
      </c>
      <c r="BT1565" s="15">
        <f>AG1565/BM1565</f>
        <v>2.9307640883977897E-2</v>
      </c>
      <c r="BU1565" s="2"/>
      <c r="BV1565" s="2"/>
      <c r="BW1565" s="9"/>
      <c r="BX1565" s="2"/>
      <c r="BY1565" s="2"/>
      <c r="BZ1565" s="9"/>
      <c r="CA1565" s="2"/>
      <c r="CB1565" s="2"/>
      <c r="CC1565" s="2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</row>
    <row r="1566" spans="1:152" hidden="1" x14ac:dyDescent="0.45">
      <c r="A1566" t="s">
        <v>174</v>
      </c>
      <c r="C1566" s="1">
        <v>43555</v>
      </c>
      <c r="D1566" s="2">
        <v>5</v>
      </c>
      <c r="E1566" t="s">
        <v>195</v>
      </c>
      <c r="F1566" t="s">
        <v>13</v>
      </c>
      <c r="G1566">
        <v>44</v>
      </c>
      <c r="H1566" t="s">
        <v>25</v>
      </c>
      <c r="I1566" s="19">
        <v>10.4</v>
      </c>
      <c r="J1566">
        <v>1000</v>
      </c>
      <c r="K1566" s="2">
        <f t="shared" si="24"/>
        <v>96.15384615384616</v>
      </c>
      <c r="L1566" s="2"/>
      <c r="M1566" s="9"/>
      <c r="N1566" s="9"/>
      <c r="O1566" s="9"/>
      <c r="P1566" s="9"/>
      <c r="Q1566" s="2"/>
      <c r="R1566" s="2"/>
      <c r="S1566" s="2">
        <v>44</v>
      </c>
      <c r="T1566" s="2"/>
      <c r="U1566" s="2"/>
      <c r="V1566" s="2"/>
      <c r="W1566" s="2"/>
      <c r="X1566" s="9"/>
      <c r="Y1566" s="9"/>
      <c r="Z1566" s="9"/>
      <c r="AA1566" s="9"/>
      <c r="AB1566" s="9"/>
      <c r="AD1566" s="9"/>
      <c r="AE1566" s="9"/>
      <c r="AM1566" s="15"/>
      <c r="AN1566" s="9"/>
      <c r="AO1566" s="9"/>
      <c r="AP1566" s="9"/>
      <c r="AQ1566" s="2"/>
      <c r="AR1566" s="2"/>
      <c r="AS1566" s="2"/>
      <c r="AT1566" s="2"/>
      <c r="AU1566" s="2"/>
      <c r="AW1566" s="2"/>
      <c r="AX1566" s="9"/>
      <c r="AY1566" s="2"/>
      <c r="AZ1566" s="2"/>
      <c r="BA1566" s="2"/>
      <c r="BB1566" s="9"/>
      <c r="BC1566" s="19"/>
      <c r="BD1566" s="2"/>
      <c r="BE1566" s="2"/>
      <c r="BF1566" s="19"/>
      <c r="BG1566" s="19"/>
      <c r="BH1566" s="19"/>
      <c r="BI1566" s="19"/>
      <c r="BJ1566" s="19"/>
      <c r="BK1566" s="19"/>
      <c r="BL1566" s="19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9"/>
      <c r="BX1566" s="2"/>
      <c r="BY1566" s="2"/>
      <c r="BZ1566" s="9"/>
      <c r="CA1566" s="2"/>
      <c r="CB1566" s="2"/>
      <c r="CC1566" s="2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  <c r="EL1566" s="9"/>
      <c r="EM1566" s="9"/>
      <c r="EN1566" s="9"/>
      <c r="EO1566" s="9"/>
      <c r="EP1566" s="9"/>
      <c r="EQ1566" s="9"/>
      <c r="ER1566" s="9"/>
      <c r="ES1566" s="9"/>
      <c r="ET1566" s="9"/>
      <c r="EU1566" s="9"/>
      <c r="EV1566" s="9"/>
    </row>
    <row r="1567" spans="1:152" hidden="1" x14ac:dyDescent="0.45">
      <c r="A1567" t="s">
        <v>174</v>
      </c>
      <c r="C1567" s="1">
        <v>43558</v>
      </c>
      <c r="D1567" s="2"/>
      <c r="E1567" s="1"/>
      <c r="G1567">
        <v>47</v>
      </c>
      <c r="H1567" t="s">
        <v>25</v>
      </c>
      <c r="I1567" s="19">
        <v>10.4</v>
      </c>
      <c r="J1567">
        <v>1000</v>
      </c>
      <c r="K1567" s="2">
        <f t="shared" si="24"/>
        <v>96.15384615384616</v>
      </c>
      <c r="L1567" s="2"/>
      <c r="M1567" s="2">
        <v>845</v>
      </c>
      <c r="N1567" s="19">
        <v>14.5</v>
      </c>
      <c r="O1567" s="19"/>
      <c r="P1567" s="19"/>
      <c r="Q1567" s="2"/>
      <c r="R1567" s="2"/>
      <c r="S1567" s="2"/>
      <c r="T1567" s="2"/>
      <c r="U1567" s="2"/>
      <c r="V1567" s="2"/>
      <c r="W1567" s="2"/>
      <c r="X1567" s="9"/>
      <c r="Y1567" s="9"/>
      <c r="Z1567" s="19">
        <v>7.416666666666667</v>
      </c>
      <c r="AA1567" s="9"/>
      <c r="AB1567" s="19">
        <v>7</v>
      </c>
      <c r="AD1567" s="9"/>
      <c r="AE1567" s="9"/>
      <c r="AM1567" s="15"/>
      <c r="AN1567" s="9"/>
      <c r="AO1567" s="9"/>
      <c r="AP1567" s="9"/>
      <c r="AQ1567" s="2"/>
      <c r="AR1567" s="2"/>
      <c r="AS1567" s="2"/>
      <c r="AT1567" s="2"/>
      <c r="AU1567" s="2"/>
      <c r="AW1567" s="2"/>
      <c r="AX1567" s="9"/>
      <c r="AY1567" s="2"/>
      <c r="AZ1567" s="2"/>
      <c r="BA1567" s="2"/>
      <c r="BB1567" s="9"/>
      <c r="BC1567" s="19"/>
      <c r="BD1567" s="2"/>
      <c r="BE1567" s="2"/>
      <c r="BF1567" s="19"/>
      <c r="BG1567" s="19"/>
      <c r="BH1567" s="19"/>
      <c r="BI1567" s="19"/>
      <c r="BJ1567" s="19"/>
      <c r="BK1567" s="19"/>
      <c r="BL1567" s="19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9"/>
      <c r="BX1567" s="2"/>
      <c r="BY1567" s="2"/>
      <c r="BZ1567" s="9"/>
      <c r="CA1567" s="2"/>
      <c r="CB1567" s="2"/>
      <c r="CC1567" s="2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</row>
    <row r="1568" spans="1:152" hidden="1" x14ac:dyDescent="0.45">
      <c r="A1568" t="s">
        <v>174</v>
      </c>
      <c r="C1568" s="1">
        <v>43567</v>
      </c>
      <c r="D1568" s="2"/>
      <c r="E1568" s="1"/>
      <c r="G1568">
        <v>56</v>
      </c>
      <c r="H1568" t="s">
        <v>25</v>
      </c>
      <c r="I1568" s="19">
        <v>10.4</v>
      </c>
      <c r="J1568">
        <v>1000</v>
      </c>
      <c r="K1568" s="2">
        <f t="shared" si="24"/>
        <v>96.15384615384616</v>
      </c>
      <c r="L1568" s="2"/>
      <c r="M1568" s="2">
        <v>1022.1428571428571</v>
      </c>
      <c r="N1568" s="19">
        <v>16.642857142857142</v>
      </c>
      <c r="O1568" s="19"/>
      <c r="P1568" s="19"/>
      <c r="Q1568" s="2"/>
      <c r="R1568" s="2"/>
      <c r="S1568" s="2"/>
      <c r="T1568" s="2"/>
      <c r="U1568" s="2"/>
      <c r="V1568" s="2"/>
      <c r="W1568" s="2"/>
      <c r="X1568" s="9"/>
      <c r="Y1568" s="9"/>
      <c r="Z1568" s="9"/>
      <c r="AA1568" s="19">
        <v>9</v>
      </c>
      <c r="AB1568" s="19">
        <v>9.7142857142857135</v>
      </c>
      <c r="AC1568" s="2"/>
      <c r="AD1568" s="9"/>
      <c r="AE1568" s="9"/>
      <c r="AF1568" s="2"/>
      <c r="AG1568" s="9"/>
      <c r="AH1568" s="9"/>
      <c r="AI1568" s="9"/>
      <c r="AJ1568" s="9"/>
      <c r="AK1568" s="9"/>
      <c r="AL1568" s="9"/>
      <c r="AM1568" s="15"/>
      <c r="AN1568" s="9"/>
      <c r="AO1568" s="9"/>
      <c r="AP1568" s="9"/>
      <c r="AQ1568" s="2"/>
      <c r="AR1568" s="2"/>
      <c r="AS1568" s="2"/>
      <c r="AT1568" s="2"/>
      <c r="AU1568" s="2"/>
      <c r="AV1568" s="2"/>
      <c r="AW1568" s="2"/>
      <c r="AX1568" s="9"/>
      <c r="AY1568" s="2"/>
      <c r="AZ1568" s="2"/>
      <c r="BA1568" s="2"/>
      <c r="BB1568" s="9"/>
      <c r="BC1568" s="19"/>
      <c r="BD1568" s="2"/>
      <c r="BE1568" s="2"/>
      <c r="BF1568" s="19"/>
      <c r="BG1568" s="19"/>
      <c r="BH1568" s="19"/>
      <c r="BI1568" s="19"/>
      <c r="BJ1568" s="19"/>
      <c r="BK1568" s="19"/>
      <c r="BL1568" s="19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9"/>
      <c r="BX1568" s="2"/>
      <c r="BY1568" s="2"/>
      <c r="BZ1568" s="9"/>
      <c r="CA1568" s="2"/>
      <c r="CB1568" s="2"/>
      <c r="CC1568" s="2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</row>
    <row r="1569" spans="1:152" hidden="1" x14ac:dyDescent="0.45">
      <c r="A1569" t="s">
        <v>174</v>
      </c>
      <c r="C1569" s="1">
        <v>43570</v>
      </c>
      <c r="D1569" s="2"/>
      <c r="E1569" s="1"/>
      <c r="G1569">
        <v>59</v>
      </c>
      <c r="H1569" t="s">
        <v>25</v>
      </c>
      <c r="I1569" s="19">
        <v>10.4</v>
      </c>
      <c r="J1569">
        <v>1000</v>
      </c>
      <c r="K1569" s="2">
        <f t="shared" si="24"/>
        <v>96.15384615384616</v>
      </c>
      <c r="L1569" s="2"/>
      <c r="M1569" s="9"/>
      <c r="N1569" s="9"/>
      <c r="O1569" s="9"/>
      <c r="P1569" s="9"/>
      <c r="Q1569" s="2"/>
      <c r="R1569" s="2"/>
      <c r="S1569" s="2"/>
      <c r="T1569" s="2"/>
      <c r="U1569" s="2"/>
      <c r="V1569" s="2"/>
      <c r="W1569" s="2"/>
      <c r="X1569" s="9"/>
      <c r="Y1569" s="9"/>
      <c r="Z1569" s="9"/>
      <c r="AA1569" s="9"/>
      <c r="AB1569" s="9"/>
      <c r="AC1569" s="2">
        <v>246.65650401069516</v>
      </c>
      <c r="AD1569" s="9"/>
      <c r="AE1569" s="9"/>
      <c r="AF1569" s="2">
        <v>178.86477606951871</v>
      </c>
      <c r="AG1569" s="9">
        <v>3.3222244018493758</v>
      </c>
      <c r="AH1569" s="9"/>
      <c r="AI1569" s="9"/>
      <c r="AJ1569" s="9"/>
      <c r="AK1569" s="9"/>
      <c r="AL1569" s="9"/>
      <c r="AM1569" s="15">
        <f>AG1569/AF1569</f>
        <v>1.8573944377724427E-2</v>
      </c>
      <c r="AN1569" s="9"/>
      <c r="AO1569" s="9"/>
      <c r="AP1569" s="9"/>
      <c r="AQ1569" s="2">
        <v>15.682516711229946</v>
      </c>
      <c r="AR1569" s="2">
        <v>1.4965909090909086</v>
      </c>
      <c r="AS1569" s="2"/>
      <c r="AT1569" s="2"/>
      <c r="AU1569" s="2"/>
      <c r="AV1569" s="2">
        <v>5.6138859180035645</v>
      </c>
      <c r="AW1569" s="2">
        <f>AQ1569+AR1569+AS1569+AV1569</f>
        <v>22.792993538324421</v>
      </c>
      <c r="AX1569" s="9"/>
      <c r="AY1569" s="2"/>
      <c r="AZ1569" s="2">
        <f>AC1569+AF1569+AW1569</f>
        <v>448.31427361853827</v>
      </c>
      <c r="BA1569" s="2"/>
      <c r="BB1569" s="9">
        <f>AW1569/AZ1569</f>
        <v>5.0841552186934223E-2</v>
      </c>
      <c r="BC1569" s="19"/>
      <c r="BD1569" s="2"/>
      <c r="BE1569" s="2"/>
      <c r="BF1569" s="19"/>
      <c r="BG1569" s="19"/>
      <c r="BH1569" s="19"/>
      <c r="BI1569" s="19"/>
      <c r="BJ1569" s="9">
        <f>AC1569/AZ1569</f>
        <v>0.55018659571069173</v>
      </c>
      <c r="BK1569" s="9">
        <f>AF1569/AZ1569</f>
        <v>0.39897185210237407</v>
      </c>
      <c r="BL1569" s="9">
        <f>AW1569/AZ1569</f>
        <v>5.0841552186934223E-2</v>
      </c>
      <c r="BM1569" s="2">
        <f>BN1569+BO1569+BP1569+BQ1569+BR1569+BS1569</f>
        <v>198.79862967914437</v>
      </c>
      <c r="BN1569" s="2">
        <v>160.3534982174688</v>
      </c>
      <c r="BO1569" s="2">
        <v>10.493538324420676</v>
      </c>
      <c r="BP1569" s="2"/>
      <c r="BQ1569" s="2">
        <v>3.7244318181818179</v>
      </c>
      <c r="BR1569" s="2"/>
      <c r="BS1569" s="2">
        <v>24.227161319073087</v>
      </c>
      <c r="BT1569" s="15">
        <f>AG1569/BM1569</f>
        <v>1.6711505543128523E-2</v>
      </c>
      <c r="BU1569" s="2"/>
      <c r="BV1569" s="2"/>
      <c r="BW1569" s="9"/>
      <c r="BX1569" s="2"/>
      <c r="BY1569" s="2"/>
      <c r="BZ1569" s="9"/>
      <c r="CA1569" s="2"/>
      <c r="CB1569" s="2"/>
      <c r="CC1569" s="2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</row>
    <row r="1570" spans="1:152" hidden="1" x14ac:dyDescent="0.45">
      <c r="A1570" t="s">
        <v>174</v>
      </c>
      <c r="C1570" s="1">
        <v>43571</v>
      </c>
      <c r="D1570" s="2"/>
      <c r="E1570" s="1"/>
      <c r="G1570">
        <v>60</v>
      </c>
      <c r="H1570" t="s">
        <v>25</v>
      </c>
      <c r="I1570" s="19">
        <v>10.4</v>
      </c>
      <c r="J1570">
        <v>1000</v>
      </c>
      <c r="K1570" s="2">
        <f t="shared" si="24"/>
        <v>96.15384615384616</v>
      </c>
      <c r="L1570" s="2"/>
      <c r="M1570" s="2">
        <v>1085</v>
      </c>
      <c r="N1570" s="19">
        <v>18.357142857142858</v>
      </c>
      <c r="O1570" s="19"/>
      <c r="P1570" s="19"/>
      <c r="Q1570" s="2"/>
      <c r="R1570" s="2"/>
      <c r="S1570" s="2"/>
      <c r="T1570" s="2"/>
      <c r="U1570" s="2"/>
      <c r="V1570" s="2"/>
      <c r="W1570" s="2"/>
      <c r="X1570" s="9"/>
      <c r="Y1570" s="9"/>
      <c r="Z1570" s="9"/>
      <c r="AA1570" s="19">
        <v>9.9</v>
      </c>
      <c r="AB1570" s="19">
        <v>11.2</v>
      </c>
      <c r="AD1570" s="9"/>
      <c r="AE1570" s="9"/>
      <c r="AM1570" s="15"/>
      <c r="AN1570" s="9"/>
      <c r="AO1570" s="9"/>
      <c r="AP1570" s="9"/>
      <c r="AQ1570" s="2"/>
      <c r="AR1570" s="2"/>
      <c r="AS1570" s="2"/>
      <c r="AT1570" s="2"/>
      <c r="AU1570" s="2"/>
      <c r="AW1570" s="2"/>
      <c r="AX1570" s="9"/>
      <c r="AY1570" s="2"/>
      <c r="AZ1570" s="2"/>
      <c r="BA1570" s="2"/>
      <c r="BB1570" s="9"/>
      <c r="BC1570" s="19"/>
      <c r="BD1570" s="2"/>
      <c r="BE1570" s="2"/>
      <c r="BF1570" s="19"/>
      <c r="BG1570" s="19"/>
      <c r="BH1570" s="19"/>
      <c r="BI1570" s="19"/>
      <c r="BJ1570" s="19"/>
      <c r="BK1570" s="19"/>
      <c r="BL1570" s="19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9"/>
      <c r="BX1570" s="2"/>
      <c r="BY1570" s="2"/>
      <c r="BZ1570" s="9"/>
      <c r="CA1570" s="2"/>
      <c r="CB1570" s="2"/>
      <c r="CC1570" s="2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</row>
    <row r="1571" spans="1:152" hidden="1" x14ac:dyDescent="0.45">
      <c r="A1571" t="s">
        <v>174</v>
      </c>
      <c r="C1571" s="1">
        <v>43585</v>
      </c>
      <c r="D1571" s="2"/>
      <c r="E1571" s="1"/>
      <c r="G1571">
        <v>74</v>
      </c>
      <c r="H1571" t="s">
        <v>25</v>
      </c>
      <c r="I1571" s="19">
        <v>10.4</v>
      </c>
      <c r="J1571">
        <v>1000</v>
      </c>
      <c r="K1571" s="2">
        <f t="shared" si="24"/>
        <v>96.15384615384616</v>
      </c>
      <c r="L1571" s="2"/>
      <c r="M1571" s="2">
        <v>1241.4285714285713</v>
      </c>
      <c r="N1571" s="19">
        <v>20.285714285714285</v>
      </c>
      <c r="O1571" s="19"/>
      <c r="P1571" s="19"/>
      <c r="Q1571" s="2"/>
      <c r="R1571" s="2"/>
      <c r="S1571" s="2"/>
      <c r="T1571" s="2"/>
      <c r="U1571" s="2"/>
      <c r="V1571" s="2"/>
      <c r="W1571" s="2"/>
      <c r="X1571" s="9"/>
      <c r="Y1571" s="9"/>
      <c r="Z1571" s="9"/>
      <c r="AA1571" s="19">
        <v>11.357142857142858</v>
      </c>
      <c r="AB1571" s="19">
        <v>16.428571428571427</v>
      </c>
      <c r="AC1571" s="2"/>
      <c r="AD1571" s="9"/>
      <c r="AE1571" s="9"/>
      <c r="AF1571" s="2"/>
      <c r="AG1571" s="9"/>
      <c r="AH1571" s="9"/>
      <c r="AI1571" s="9"/>
      <c r="AJ1571" s="9"/>
      <c r="AK1571" s="9"/>
      <c r="AL1571" s="9"/>
      <c r="AM1571" s="15"/>
      <c r="AN1571" s="9"/>
      <c r="AO1571" s="9"/>
      <c r="AP1571" s="9"/>
      <c r="AQ1571" s="2"/>
      <c r="AR1571" s="2"/>
      <c r="AS1571" s="2"/>
      <c r="AT1571" s="2"/>
      <c r="AU1571" s="2"/>
      <c r="AV1571" s="2"/>
      <c r="AW1571" s="2"/>
      <c r="AX1571" s="9"/>
      <c r="AY1571" s="2"/>
      <c r="AZ1571" s="2"/>
      <c r="BA1571" s="2"/>
      <c r="BB1571" s="9"/>
      <c r="BC1571" s="19"/>
      <c r="BD1571" s="2"/>
      <c r="BE1571" s="2"/>
      <c r="BF1571" s="19"/>
      <c r="BG1571" s="19"/>
      <c r="BH1571" s="19"/>
      <c r="BI1571" s="19"/>
      <c r="BJ1571" s="19"/>
      <c r="BK1571" s="19"/>
      <c r="BL1571" s="19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9"/>
      <c r="BX1571" s="2"/>
      <c r="BY1571" s="2"/>
      <c r="BZ1571" s="9"/>
      <c r="CA1571" s="2"/>
      <c r="CB1571" s="2"/>
      <c r="CC1571" s="2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</row>
    <row r="1572" spans="1:152" hidden="1" x14ac:dyDescent="0.45">
      <c r="A1572" t="s">
        <v>174</v>
      </c>
      <c r="C1572" s="1">
        <v>43592</v>
      </c>
      <c r="D1572" s="2"/>
      <c r="E1572" s="1"/>
      <c r="G1572">
        <v>81</v>
      </c>
      <c r="H1572" t="s">
        <v>25</v>
      </c>
      <c r="I1572" s="19">
        <v>10.4</v>
      </c>
      <c r="J1572">
        <v>1000</v>
      </c>
      <c r="K1572" s="2">
        <f t="shared" si="24"/>
        <v>96.15384615384616</v>
      </c>
      <c r="L1572" s="2"/>
      <c r="M1572" s="2">
        <v>1320</v>
      </c>
      <c r="N1572" s="19">
        <v>21.928571428571427</v>
      </c>
      <c r="O1572" s="19"/>
      <c r="P1572" s="19"/>
      <c r="Q1572" s="2"/>
      <c r="R1572" s="2"/>
      <c r="S1572" s="2"/>
      <c r="T1572" s="2"/>
      <c r="U1572" s="2"/>
      <c r="V1572" s="2"/>
      <c r="W1572" s="2"/>
      <c r="X1572" s="9"/>
      <c r="Y1572" s="9"/>
      <c r="Z1572" s="9"/>
      <c r="AA1572" s="19">
        <v>11.857142857142858</v>
      </c>
      <c r="AB1572" s="19">
        <v>18</v>
      </c>
      <c r="AC1572" s="2"/>
      <c r="AD1572" s="9"/>
      <c r="AE1572" s="9"/>
      <c r="AF1572" s="2"/>
      <c r="AG1572" s="9"/>
      <c r="AH1572" s="9"/>
      <c r="AI1572" s="9"/>
      <c r="AJ1572" s="9"/>
      <c r="AK1572" s="9"/>
      <c r="AL1572" s="9"/>
      <c r="AM1572" s="15"/>
      <c r="AN1572" s="9"/>
      <c r="AO1572" s="9"/>
      <c r="AP1572" s="9"/>
      <c r="AQ1572" s="2"/>
      <c r="AR1572" s="2"/>
      <c r="AS1572" s="2"/>
      <c r="AT1572" s="2"/>
      <c r="AU1572" s="2"/>
      <c r="AV1572" s="2"/>
      <c r="AW1572" s="2"/>
      <c r="AX1572" s="9"/>
      <c r="AY1572" s="2"/>
      <c r="AZ1572" s="2"/>
      <c r="BA1572" s="2"/>
      <c r="BB1572" s="9"/>
      <c r="BC1572" s="19"/>
      <c r="BD1572" s="2"/>
      <c r="BE1572" s="2"/>
      <c r="BF1572" s="19"/>
      <c r="BG1572" s="19"/>
      <c r="BH1572" s="19"/>
      <c r="BI1572" s="19"/>
      <c r="BJ1572" s="19"/>
      <c r="BK1572" s="19"/>
      <c r="BL1572" s="19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9"/>
      <c r="BX1572" s="2"/>
      <c r="BY1572" s="2"/>
      <c r="BZ1572" s="9"/>
      <c r="CA1572" s="2"/>
      <c r="CB1572" s="2"/>
      <c r="CC1572" s="2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</row>
    <row r="1573" spans="1:152" hidden="1" x14ac:dyDescent="0.45">
      <c r="A1573" t="s">
        <v>174</v>
      </c>
      <c r="C1573" s="1">
        <v>43640</v>
      </c>
      <c r="D1573" s="2"/>
      <c r="E1573" s="1"/>
      <c r="G1573">
        <v>129</v>
      </c>
      <c r="H1573" t="s">
        <v>25</v>
      </c>
      <c r="I1573" s="19">
        <v>10.4</v>
      </c>
      <c r="J1573">
        <v>1000</v>
      </c>
      <c r="K1573" s="2">
        <f t="shared" si="24"/>
        <v>96.15384615384616</v>
      </c>
      <c r="L1573" s="2"/>
      <c r="M1573" s="9"/>
      <c r="N1573" s="9"/>
      <c r="O1573" s="9"/>
      <c r="P1573" s="9"/>
      <c r="Q1573" s="2"/>
      <c r="R1573" s="2"/>
      <c r="S1573" s="2"/>
      <c r="T1573" s="2"/>
      <c r="U1573" s="2"/>
      <c r="V1573" s="2"/>
      <c r="W1573" s="2"/>
      <c r="X1573" s="9"/>
      <c r="Y1573" s="9"/>
      <c r="Z1573" s="9"/>
      <c r="AA1573" s="9"/>
      <c r="AB1573" s="9"/>
      <c r="AC1573" s="2">
        <v>643.17536363636361</v>
      </c>
      <c r="AD1573" s="9"/>
      <c r="AE1573" s="9"/>
      <c r="AF1573" s="2">
        <v>311.22142424242429</v>
      </c>
      <c r="AG1573" s="9">
        <v>4.332709941818182</v>
      </c>
      <c r="AH1573" s="9"/>
      <c r="AI1573" s="9"/>
      <c r="AJ1573" s="9"/>
      <c r="AK1573" s="9"/>
      <c r="AL1573" s="9"/>
      <c r="AM1573" s="15">
        <f>AG1573/AF1573</f>
        <v>1.392163136700782E-2</v>
      </c>
      <c r="AN1573" s="9"/>
      <c r="AO1573" s="9"/>
      <c r="AP1573" s="9"/>
      <c r="AQ1573" s="2"/>
      <c r="AR1573" s="2"/>
      <c r="AS1573" s="2">
        <v>470.94744242424241</v>
      </c>
      <c r="AT1573" s="2"/>
      <c r="AU1573" s="2"/>
      <c r="AV1573" s="2">
        <v>189.59198181818184</v>
      </c>
      <c r="AW1573" s="2">
        <f>AQ1573+AR1573+AS1573+AV1573</f>
        <v>660.53942424242427</v>
      </c>
      <c r="AX1573" s="9"/>
      <c r="AY1573" s="2"/>
      <c r="AZ1573" s="2">
        <f>AC1573+AF1573+AW1573</f>
        <v>1614.9362121212121</v>
      </c>
      <c r="BA1573" s="2"/>
      <c r="BB1573" s="9">
        <f>AW1573/AZ1573</f>
        <v>0.40901889454494827</v>
      </c>
      <c r="BC1573" s="19"/>
      <c r="BD1573" s="2"/>
      <c r="BE1573" s="2"/>
      <c r="BF1573" s="19"/>
      <c r="BG1573" s="19"/>
      <c r="BH1573" s="19"/>
      <c r="BI1573" s="19"/>
      <c r="BJ1573" s="9">
        <f>AC1573/AZ1573</f>
        <v>0.39826672955184739</v>
      </c>
      <c r="BK1573" s="9">
        <f>AF1573/AZ1573</f>
        <v>0.19271437590320439</v>
      </c>
      <c r="BL1573" s="9">
        <f>AW1573/AZ1573</f>
        <v>0.40901889454494827</v>
      </c>
      <c r="BM1573" s="2">
        <f>BN1573+BO1573+BP1573+BQ1573+BR1573+BS1573</f>
        <v>141.42606060606062</v>
      </c>
      <c r="BN1573" s="2"/>
      <c r="BO1573" s="2">
        <v>113.09272727272729</v>
      </c>
      <c r="BP1573" s="2">
        <v>28.333333333333332</v>
      </c>
      <c r="BQ1573" s="2"/>
      <c r="BR1573" s="2"/>
      <c r="BS1573" s="2"/>
      <c r="BT1573" s="2"/>
      <c r="BU1573" s="2"/>
      <c r="BV1573" s="2"/>
      <c r="BW1573" s="9"/>
      <c r="BX1573" s="2"/>
      <c r="BY1573" s="2"/>
      <c r="BZ1573" s="9"/>
      <c r="CA1573" s="2"/>
      <c r="CB1573" s="2"/>
      <c r="CC1573" s="2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  <c r="EL1573" s="9"/>
      <c r="EM1573" s="9"/>
      <c r="EN1573" s="9"/>
      <c r="EO1573" s="9"/>
      <c r="EP1573" s="9"/>
      <c r="EQ1573" s="9"/>
      <c r="ER1573" s="9"/>
      <c r="ES1573" s="9"/>
      <c r="ET1573" s="9"/>
      <c r="EU1573" s="9"/>
      <c r="EV1573" s="9"/>
    </row>
    <row r="1574" spans="1:152" hidden="1" x14ac:dyDescent="0.45">
      <c r="A1574" t="s">
        <v>174</v>
      </c>
      <c r="C1574" s="1">
        <v>43641</v>
      </c>
      <c r="D1574" s="2">
        <v>9</v>
      </c>
      <c r="E1574" s="1" t="s">
        <v>196</v>
      </c>
      <c r="F1574" t="s">
        <v>15</v>
      </c>
      <c r="G1574">
        <v>130</v>
      </c>
      <c r="H1574" t="s">
        <v>25</v>
      </c>
      <c r="I1574" s="19">
        <v>10.4</v>
      </c>
      <c r="J1574">
        <v>1000</v>
      </c>
      <c r="K1574" s="2">
        <f t="shared" si="24"/>
        <v>96.15384615384616</v>
      </c>
      <c r="L1574" s="2"/>
      <c r="M1574" s="9"/>
      <c r="N1574" s="9"/>
      <c r="O1574" s="9"/>
      <c r="P1574" s="9"/>
      <c r="Q1574" s="2"/>
      <c r="R1574" s="2"/>
      <c r="S1574" s="2"/>
      <c r="T1574" s="2"/>
      <c r="U1574" s="2"/>
      <c r="V1574" s="2">
        <v>130</v>
      </c>
      <c r="W1574" s="2"/>
      <c r="X1574" s="9"/>
      <c r="Y1574" s="9"/>
      <c r="Z1574" s="9"/>
      <c r="AA1574" s="9"/>
      <c r="AB1574" s="9"/>
      <c r="AC1574" s="2"/>
      <c r="AD1574" s="9"/>
      <c r="AE1574" s="9"/>
      <c r="AF1574" s="2"/>
      <c r="AG1574" s="9"/>
      <c r="AH1574" s="9"/>
      <c r="AI1574" s="9"/>
      <c r="AJ1574" s="9"/>
      <c r="AK1574" s="9"/>
      <c r="AL1574" s="9"/>
      <c r="AM1574" s="15"/>
      <c r="AN1574" s="9"/>
      <c r="AO1574" s="9"/>
      <c r="AP1574" s="9"/>
      <c r="AQ1574" s="2"/>
      <c r="AR1574" s="2"/>
      <c r="AS1574" s="2"/>
      <c r="AT1574" s="2"/>
      <c r="AU1574" s="2"/>
      <c r="AV1574" s="2"/>
      <c r="AW1574" s="2"/>
      <c r="AX1574" s="9"/>
      <c r="AY1574" s="2"/>
      <c r="AZ1574" s="2"/>
      <c r="BA1574" s="2"/>
      <c r="BB1574" s="9"/>
      <c r="BC1574" s="19"/>
      <c r="BD1574" s="2"/>
      <c r="BE1574" s="2"/>
      <c r="BF1574" s="19"/>
      <c r="BG1574" s="19"/>
      <c r="BH1574" s="19"/>
      <c r="BI1574" s="19"/>
      <c r="BJ1574" s="19"/>
      <c r="BK1574" s="19"/>
      <c r="BL1574" s="19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9"/>
      <c r="BX1574" s="2"/>
      <c r="BY1574" s="2"/>
      <c r="BZ1574" s="9"/>
      <c r="CA1574" s="2"/>
      <c r="CB1574" s="2"/>
      <c r="CC1574" s="2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</row>
    <row r="1575" spans="1:152" hidden="1" x14ac:dyDescent="0.45">
      <c r="A1575" t="s">
        <v>174</v>
      </c>
      <c r="C1575" s="1">
        <v>43691</v>
      </c>
      <c r="D1575" s="2">
        <v>10</v>
      </c>
      <c r="E1575" s="1" t="s">
        <v>97</v>
      </c>
      <c r="F1575" t="s">
        <v>16</v>
      </c>
      <c r="G1575">
        <v>180</v>
      </c>
      <c r="H1575" t="s">
        <v>25</v>
      </c>
      <c r="I1575" s="19">
        <v>10.4</v>
      </c>
      <c r="J1575">
        <v>1000</v>
      </c>
      <c r="K1575" s="2">
        <f t="shared" si="24"/>
        <v>96.15384615384616</v>
      </c>
      <c r="L1575" s="2"/>
      <c r="M1575" s="9"/>
      <c r="N1575" s="9"/>
      <c r="O1575" s="9"/>
      <c r="P1575" s="9"/>
      <c r="Q1575" s="2"/>
      <c r="R1575" s="2"/>
      <c r="S1575" s="2"/>
      <c r="T1575" s="2"/>
      <c r="U1575" s="2"/>
      <c r="V1575" s="2"/>
      <c r="W1575" s="2"/>
      <c r="X1575" s="9"/>
      <c r="Y1575" s="9"/>
      <c r="Z1575" s="9"/>
      <c r="AA1575" s="9"/>
      <c r="AB1575" s="9"/>
      <c r="AC1575" s="2"/>
      <c r="AD1575" s="9"/>
      <c r="AE1575" s="9"/>
      <c r="AF1575" s="2"/>
      <c r="AG1575" s="9"/>
      <c r="AH1575" s="9"/>
      <c r="AI1575" s="9"/>
      <c r="AJ1575" s="9"/>
      <c r="AK1575" s="9"/>
      <c r="AL1575" s="9"/>
      <c r="AM1575" s="15"/>
      <c r="AN1575" s="9"/>
      <c r="AO1575" s="9"/>
      <c r="AP1575" s="9"/>
      <c r="AQ1575" s="2"/>
      <c r="AR1575" s="2"/>
      <c r="AS1575" s="2"/>
      <c r="AT1575" s="2"/>
      <c r="AU1575" s="2"/>
      <c r="AV1575" s="2">
        <v>556.06060606060601</v>
      </c>
      <c r="AW1575" s="2"/>
      <c r="AX1575" s="9"/>
      <c r="AY1575" s="2"/>
      <c r="AZ1575" s="2"/>
      <c r="BA1575" s="2"/>
      <c r="BB1575" s="9"/>
      <c r="BC1575" s="19">
        <v>38.743333333333332</v>
      </c>
      <c r="BD1575" s="2">
        <v>215.4364141414141</v>
      </c>
      <c r="BE1575" s="2"/>
      <c r="BF1575" s="19">
        <v>9.4905909313398293</v>
      </c>
      <c r="BG1575" s="19"/>
      <c r="BH1575" s="19"/>
      <c r="BI1575" s="19"/>
      <c r="BJ1575" s="19"/>
      <c r="BK1575" s="19"/>
      <c r="BL1575" s="19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9"/>
      <c r="BX1575" s="2"/>
      <c r="BY1575" s="2"/>
      <c r="BZ1575" s="9"/>
      <c r="CA1575" s="2"/>
      <c r="CB1575" s="2"/>
      <c r="CC1575" s="2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  <c r="EL1575" s="9"/>
      <c r="EM1575" s="9"/>
      <c r="EN1575" s="9"/>
      <c r="EO1575" s="9"/>
      <c r="EP1575" s="9"/>
      <c r="EQ1575" s="9"/>
      <c r="ER1575" s="9"/>
      <c r="ES1575" s="9"/>
      <c r="ET1575" s="9"/>
      <c r="EU1575" s="9"/>
      <c r="EV1575" s="9"/>
    </row>
    <row r="1576" spans="1:152" hidden="1" x14ac:dyDescent="0.45">
      <c r="A1576" t="s">
        <v>175</v>
      </c>
      <c r="C1576" s="1">
        <v>43511</v>
      </c>
      <c r="D1576" s="2">
        <v>1</v>
      </c>
      <c r="E1576" s="1" t="s">
        <v>198</v>
      </c>
      <c r="F1576" t="s">
        <v>10</v>
      </c>
      <c r="G1576">
        <v>0</v>
      </c>
      <c r="H1576" t="s">
        <v>26</v>
      </c>
      <c r="I1576" s="19">
        <v>10.4</v>
      </c>
      <c r="J1576">
        <v>1000</v>
      </c>
      <c r="K1576" s="2">
        <f t="shared" si="24"/>
        <v>96.15384615384616</v>
      </c>
      <c r="L1576" s="2"/>
      <c r="M1576" s="9"/>
      <c r="N1576" s="9"/>
      <c r="O1576" s="9"/>
      <c r="P1576" s="9"/>
      <c r="Q1576" s="2"/>
      <c r="R1576" s="2"/>
      <c r="S1576" s="2"/>
      <c r="T1576" s="2"/>
      <c r="U1576" s="2"/>
      <c r="V1576" s="2"/>
      <c r="W1576" s="2"/>
      <c r="X1576" s="9"/>
      <c r="Y1576" s="9"/>
      <c r="Z1576" s="9"/>
      <c r="AA1576" s="9"/>
      <c r="AB1576" s="9"/>
      <c r="AC1576" s="2"/>
      <c r="AD1576" s="9"/>
      <c r="AE1576" s="9"/>
      <c r="AF1576" s="2"/>
      <c r="AG1576" s="9"/>
      <c r="AH1576" s="9"/>
      <c r="AI1576" s="9"/>
      <c r="AJ1576" s="9"/>
      <c r="AK1576" s="9"/>
      <c r="AL1576" s="9"/>
      <c r="AM1576" s="15"/>
      <c r="AN1576" s="9"/>
      <c r="AO1576" s="9"/>
      <c r="AP1576" s="9"/>
      <c r="AQ1576" s="2"/>
      <c r="AR1576" s="2"/>
      <c r="AS1576" s="2"/>
      <c r="AT1576" s="2"/>
      <c r="AU1576" s="2"/>
      <c r="AV1576" s="2"/>
      <c r="AW1576" s="2"/>
      <c r="AX1576" s="9"/>
      <c r="AY1576" s="2"/>
      <c r="AZ1576" s="2"/>
      <c r="BA1576" s="2"/>
      <c r="BB1576" s="9"/>
      <c r="BC1576" s="19"/>
      <c r="BD1576" s="2"/>
      <c r="BE1576" s="2"/>
      <c r="BF1576" s="19"/>
      <c r="BG1576" s="19"/>
      <c r="BH1576" s="19"/>
      <c r="BI1576" s="19"/>
      <c r="BJ1576" s="19"/>
      <c r="BK1576" s="19"/>
      <c r="BL1576" s="19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9"/>
      <c r="BX1576" s="2"/>
      <c r="BY1576" s="2"/>
      <c r="BZ1576" s="9"/>
      <c r="CA1576" s="2"/>
      <c r="CB1576" s="2"/>
      <c r="CC1576" s="2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</row>
    <row r="1577" spans="1:152" hidden="1" x14ac:dyDescent="0.45">
      <c r="A1577" t="s">
        <v>175</v>
      </c>
      <c r="C1577" s="1">
        <v>43538</v>
      </c>
      <c r="D1577" s="2">
        <v>4</v>
      </c>
      <c r="E1577" t="s">
        <v>199</v>
      </c>
      <c r="F1577" t="s">
        <v>12</v>
      </c>
      <c r="G1577">
        <v>27</v>
      </c>
      <c r="H1577" t="s">
        <v>26</v>
      </c>
      <c r="I1577" s="19">
        <v>10.4</v>
      </c>
      <c r="J1577">
        <v>1000</v>
      </c>
      <c r="K1577" s="2">
        <f t="shared" si="24"/>
        <v>96.15384615384616</v>
      </c>
      <c r="L1577" s="2"/>
      <c r="M1577" s="2">
        <v>342.66666666666663</v>
      </c>
      <c r="N1577" s="19">
        <v>8.0666666666666664</v>
      </c>
      <c r="O1577" s="19"/>
      <c r="P1577" s="19"/>
      <c r="Q1577" s="2"/>
      <c r="R1577" s="2">
        <v>27</v>
      </c>
      <c r="S1577" s="2"/>
      <c r="T1577" s="2"/>
      <c r="U1577" s="2"/>
      <c r="V1577" s="2"/>
      <c r="W1577" s="2"/>
      <c r="X1577" s="19">
        <v>6.666666666666667</v>
      </c>
      <c r="Y1577" s="19">
        <v>2.4</v>
      </c>
      <c r="Z1577" s="9"/>
      <c r="AA1577" s="9"/>
      <c r="AB1577" s="9"/>
      <c r="AC1577" s="2"/>
      <c r="AD1577" s="9"/>
      <c r="AE1577" s="9"/>
      <c r="AF1577" s="2"/>
      <c r="AG1577" s="9"/>
      <c r="AH1577" s="9"/>
      <c r="AI1577" s="9"/>
      <c r="AJ1577" s="9"/>
      <c r="AK1577" s="9"/>
      <c r="AL1577" s="9"/>
      <c r="AM1577" s="15"/>
      <c r="AN1577" s="9"/>
      <c r="AO1577" s="9"/>
      <c r="AP1577" s="9"/>
      <c r="AQ1577" s="2"/>
      <c r="AR1577" s="2"/>
      <c r="AS1577" s="2"/>
      <c r="AT1577" s="2"/>
      <c r="AU1577" s="2"/>
      <c r="AV1577" s="2"/>
      <c r="AW1577" s="2"/>
      <c r="AX1577" s="9"/>
      <c r="AY1577" s="2"/>
      <c r="AZ1577" s="2"/>
      <c r="BA1577" s="2"/>
      <c r="BB1577" s="9"/>
      <c r="BC1577" s="19"/>
      <c r="BD1577" s="2"/>
      <c r="BE1577" s="2"/>
      <c r="BF1577" s="19"/>
      <c r="BG1577" s="19"/>
      <c r="BH1577" s="19"/>
      <c r="BI1577" s="19"/>
      <c r="BJ1577" s="19"/>
      <c r="BK1577" s="19"/>
      <c r="BL1577" s="19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9"/>
      <c r="BX1577" s="2"/>
      <c r="BY1577" s="2"/>
      <c r="BZ1577" s="9"/>
      <c r="CA1577" s="2"/>
      <c r="CB1577" s="2"/>
      <c r="CC1577" s="2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</row>
    <row r="1578" spans="1:152" hidden="1" x14ac:dyDescent="0.45">
      <c r="A1578" t="s">
        <v>175</v>
      </c>
      <c r="C1578" s="1">
        <v>43545</v>
      </c>
      <c r="D1578" s="2"/>
      <c r="E1578" s="1"/>
      <c r="G1578">
        <v>34</v>
      </c>
      <c r="H1578" t="s">
        <v>26</v>
      </c>
      <c r="I1578" s="19">
        <v>10.4</v>
      </c>
      <c r="J1578">
        <v>1000</v>
      </c>
      <c r="K1578" s="2">
        <f t="shared" si="24"/>
        <v>96.15384615384616</v>
      </c>
      <c r="L1578" s="2"/>
      <c r="M1578" s="2">
        <v>498</v>
      </c>
      <c r="N1578" s="19">
        <v>10.533333333333333</v>
      </c>
      <c r="O1578" s="19"/>
      <c r="P1578" s="19"/>
      <c r="Q1578" s="2"/>
      <c r="R1578" s="2"/>
      <c r="S1578" s="2"/>
      <c r="T1578" s="2"/>
      <c r="U1578" s="2"/>
      <c r="V1578" s="2"/>
      <c r="W1578" s="2"/>
      <c r="X1578" s="19">
        <v>6.6</v>
      </c>
      <c r="Y1578" s="19">
        <v>4.9333333333333336</v>
      </c>
      <c r="Z1578" s="9"/>
      <c r="AA1578" s="9"/>
      <c r="AB1578" s="9"/>
      <c r="AC1578" s="2"/>
      <c r="AD1578" s="9"/>
      <c r="AE1578" s="9"/>
      <c r="AF1578" s="2"/>
      <c r="AG1578" s="9"/>
      <c r="AH1578" s="9"/>
      <c r="AI1578" s="9"/>
      <c r="AJ1578" s="9"/>
      <c r="AK1578" s="9"/>
      <c r="AL1578" s="9"/>
      <c r="AM1578" s="15"/>
      <c r="AN1578" s="9"/>
      <c r="AO1578" s="9"/>
      <c r="AP1578" s="9"/>
      <c r="AQ1578" s="2"/>
      <c r="AR1578" s="2"/>
      <c r="AS1578" s="2"/>
      <c r="AT1578" s="2"/>
      <c r="AU1578" s="2"/>
      <c r="AV1578" s="2"/>
      <c r="AW1578" s="2"/>
      <c r="AX1578" s="9"/>
      <c r="AY1578" s="2"/>
      <c r="AZ1578" s="2"/>
      <c r="BA1578" s="2"/>
      <c r="BB1578" s="9"/>
      <c r="BC1578" s="19"/>
      <c r="BD1578" s="2"/>
      <c r="BE1578" s="2"/>
      <c r="BF1578" s="19"/>
      <c r="BG1578" s="19"/>
      <c r="BH1578" s="19"/>
      <c r="BI1578" s="19"/>
      <c r="BJ1578" s="19"/>
      <c r="BK1578" s="19"/>
      <c r="BL1578" s="19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9"/>
      <c r="BX1578" s="2"/>
      <c r="BY1578" s="2"/>
      <c r="BZ1578" s="9"/>
      <c r="CA1578" s="2"/>
      <c r="CB1578" s="2"/>
      <c r="CC1578" s="2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  <c r="EL1578" s="9"/>
      <c r="EM1578" s="9"/>
      <c r="EN1578" s="9"/>
      <c r="EO1578" s="9"/>
      <c r="EP1578" s="9"/>
      <c r="EQ1578" s="9"/>
      <c r="ER1578" s="9"/>
      <c r="ES1578" s="9"/>
      <c r="ET1578" s="9"/>
      <c r="EU1578" s="9"/>
      <c r="EV1578" s="9"/>
    </row>
    <row r="1579" spans="1:152" hidden="1" x14ac:dyDescent="0.45">
      <c r="A1579" t="s">
        <v>175</v>
      </c>
      <c r="C1579" s="1">
        <v>43551</v>
      </c>
      <c r="D1579" s="2"/>
      <c r="E1579" s="1"/>
      <c r="G1579">
        <v>40</v>
      </c>
      <c r="H1579" t="s">
        <v>26</v>
      </c>
      <c r="I1579" s="19">
        <v>10.4</v>
      </c>
      <c r="J1579">
        <v>1000</v>
      </c>
      <c r="K1579" s="2">
        <f t="shared" si="24"/>
        <v>96.15384615384616</v>
      </c>
      <c r="L1579" s="2"/>
      <c r="M1579" s="2">
        <v>648.66666666666663</v>
      </c>
      <c r="N1579" s="19">
        <v>12.266666666666667</v>
      </c>
      <c r="O1579" s="19"/>
      <c r="P1579" s="19"/>
      <c r="Q1579" s="2"/>
      <c r="R1579" s="2"/>
      <c r="S1579" s="2"/>
      <c r="T1579" s="2"/>
      <c r="U1579" s="2"/>
      <c r="V1579" s="2"/>
      <c r="W1579" s="2"/>
      <c r="X1579" s="19">
        <v>6.6</v>
      </c>
      <c r="Y1579" s="19">
        <v>6.666666666666667</v>
      </c>
      <c r="Z1579" s="9"/>
      <c r="AA1579" s="9"/>
      <c r="AB1579" s="9"/>
      <c r="AC1579" s="2"/>
      <c r="AD1579" s="9"/>
      <c r="AE1579" s="9"/>
      <c r="AF1579" s="2"/>
      <c r="AG1579" s="9"/>
      <c r="AH1579" s="9"/>
      <c r="AI1579" s="9"/>
      <c r="AJ1579" s="9"/>
      <c r="AK1579" s="9"/>
      <c r="AL1579" s="9"/>
      <c r="AM1579" s="15"/>
      <c r="AN1579" s="9"/>
      <c r="AO1579" s="9"/>
      <c r="AP1579" s="9"/>
      <c r="AQ1579" s="2"/>
      <c r="AR1579" s="2"/>
      <c r="AS1579" s="2"/>
      <c r="AT1579" s="2"/>
      <c r="AU1579" s="2"/>
      <c r="AV1579" s="2"/>
      <c r="AW1579" s="2"/>
      <c r="AX1579" s="9"/>
      <c r="AY1579" s="2"/>
      <c r="AZ1579" s="2"/>
      <c r="BA1579" s="2"/>
      <c r="BB1579" s="9"/>
      <c r="BC1579" s="19"/>
      <c r="BD1579" s="2"/>
      <c r="BE1579" s="2"/>
      <c r="BF1579" s="19"/>
      <c r="BG1579" s="19"/>
      <c r="BH1579" s="19"/>
      <c r="BI1579" s="19"/>
      <c r="BJ1579" s="19"/>
      <c r="BK1579" s="19"/>
      <c r="BL1579" s="19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9"/>
      <c r="BX1579" s="2"/>
      <c r="BY1579" s="2"/>
      <c r="BZ1579" s="9"/>
      <c r="CA1579" s="2"/>
      <c r="CB1579" s="2"/>
      <c r="CC1579" s="2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</row>
    <row r="1580" spans="1:152" hidden="1" x14ac:dyDescent="0.45">
      <c r="A1580" t="s">
        <v>175</v>
      </c>
      <c r="C1580" s="1">
        <v>43553</v>
      </c>
      <c r="D1580" s="2"/>
      <c r="E1580" s="1"/>
      <c r="G1580">
        <v>42</v>
      </c>
      <c r="H1580" t="s">
        <v>26</v>
      </c>
      <c r="I1580" s="19">
        <v>10.4</v>
      </c>
      <c r="J1580">
        <v>1000</v>
      </c>
      <c r="K1580" s="2">
        <f t="shared" si="24"/>
        <v>96.15384615384616</v>
      </c>
      <c r="L1580" s="2"/>
      <c r="M1580" s="9"/>
      <c r="N1580" s="9"/>
      <c r="O1580" s="9"/>
      <c r="P1580" s="9"/>
      <c r="Q1580" s="2"/>
      <c r="R1580" s="2"/>
      <c r="S1580" s="2"/>
      <c r="T1580" s="2"/>
      <c r="U1580" s="2"/>
      <c r="V1580" s="2"/>
      <c r="W1580" s="2"/>
      <c r="X1580" s="9"/>
      <c r="Y1580" s="9"/>
      <c r="Z1580" s="9"/>
      <c r="AA1580" s="9"/>
      <c r="AB1580" s="9"/>
      <c r="AC1580" s="2">
        <v>171.26</v>
      </c>
      <c r="AD1580" s="9"/>
      <c r="AE1580" s="9"/>
      <c r="AF1580" s="2">
        <v>98.596666666666678</v>
      </c>
      <c r="AG1580" s="9">
        <v>2.0177856666666667</v>
      </c>
      <c r="AH1580" s="9"/>
      <c r="AI1580" s="9"/>
      <c r="AJ1580" s="9"/>
      <c r="AK1580" s="9"/>
      <c r="AL1580" s="9"/>
      <c r="AM1580" s="15">
        <f>AG1580/AF1580</f>
        <v>2.0465049528381619E-2</v>
      </c>
      <c r="AN1580" s="9"/>
      <c r="AO1580" s="9"/>
      <c r="AP1580" s="9"/>
      <c r="AQ1580" s="2">
        <v>3.0266666666666673</v>
      </c>
      <c r="AR1580" s="2"/>
      <c r="AS1580" s="2"/>
      <c r="AT1580" s="2"/>
      <c r="AU1580" s="2"/>
      <c r="AV1580" s="2"/>
      <c r="AW1580" s="2">
        <f>AQ1580+AR1580+AS1580+AV1580</f>
        <v>3.0266666666666673</v>
      </c>
      <c r="AX1580" s="9"/>
      <c r="AY1580" s="2"/>
      <c r="AZ1580" s="2">
        <f>AC1580+AF1580+AW1580</f>
        <v>272.88333333333333</v>
      </c>
      <c r="BA1580" s="2"/>
      <c r="BB1580" s="9">
        <f>AW1580/AZ1580</f>
        <v>1.1091431014475054E-2</v>
      </c>
      <c r="BC1580" s="19"/>
      <c r="BD1580" s="2"/>
      <c r="BE1580" s="2"/>
      <c r="BF1580" s="19"/>
      <c r="BG1580" s="19"/>
      <c r="BH1580" s="19"/>
      <c r="BI1580" s="19"/>
      <c r="BJ1580" s="9">
        <f>AC1580/AZ1580</f>
        <v>0.62759420997984483</v>
      </c>
      <c r="BK1580" s="9">
        <f>AF1580/AZ1580</f>
        <v>0.36131435900568015</v>
      </c>
      <c r="BL1580" s="9">
        <f>AW1580/AZ1580</f>
        <v>1.1091431014475054E-2</v>
      </c>
      <c r="BM1580" s="2">
        <f>BN1580+BO1580+BP1580+BQ1580+BR1580+BS1580</f>
        <v>60.333333333333329</v>
      </c>
      <c r="BN1580" s="2">
        <v>56.666666666666664</v>
      </c>
      <c r="BO1580" s="2"/>
      <c r="BP1580" s="2"/>
      <c r="BQ1580" s="2"/>
      <c r="BR1580" s="2"/>
      <c r="BS1580" s="2">
        <v>3.6666666666666665</v>
      </c>
      <c r="BT1580" s="15">
        <f>AG1580/BM1580</f>
        <v>3.3443961325966852E-2</v>
      </c>
      <c r="BU1580" s="2"/>
      <c r="BV1580" s="2"/>
      <c r="BW1580" s="9"/>
      <c r="BX1580" s="2"/>
      <c r="BY1580" s="2"/>
      <c r="BZ1580" s="9"/>
      <c r="CA1580" s="2"/>
      <c r="CB1580" s="2"/>
      <c r="CC1580" s="2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  <c r="EL1580" s="9"/>
      <c r="EM1580" s="9"/>
      <c r="EN1580" s="9"/>
      <c r="EO1580" s="9"/>
      <c r="EP1580" s="9"/>
      <c r="EQ1580" s="9"/>
      <c r="ER1580" s="9"/>
      <c r="ES1580" s="9"/>
      <c r="ET1580" s="9"/>
      <c r="EU1580" s="9"/>
      <c r="EV1580" s="9"/>
    </row>
    <row r="1581" spans="1:152" hidden="1" x14ac:dyDescent="0.45">
      <c r="A1581" t="s">
        <v>175</v>
      </c>
      <c r="C1581" s="1">
        <v>43555</v>
      </c>
      <c r="D1581" s="2">
        <v>5</v>
      </c>
      <c r="E1581" t="s">
        <v>195</v>
      </c>
      <c r="F1581" t="s">
        <v>13</v>
      </c>
      <c r="G1581">
        <v>44</v>
      </c>
      <c r="H1581" t="s">
        <v>26</v>
      </c>
      <c r="I1581" s="19">
        <v>10.4</v>
      </c>
      <c r="J1581">
        <v>1000</v>
      </c>
      <c r="K1581" s="2">
        <f t="shared" si="24"/>
        <v>96.15384615384616</v>
      </c>
      <c r="L1581" s="2"/>
      <c r="M1581" s="9"/>
      <c r="N1581" s="9"/>
      <c r="O1581" s="9"/>
      <c r="P1581" s="9"/>
      <c r="Q1581" s="2"/>
      <c r="R1581" s="2"/>
      <c r="S1581" s="2">
        <v>44</v>
      </c>
      <c r="T1581" s="2"/>
      <c r="U1581" s="2"/>
      <c r="V1581" s="2"/>
      <c r="W1581" s="2"/>
      <c r="X1581" s="9"/>
      <c r="Y1581" s="9"/>
      <c r="Z1581" s="9"/>
      <c r="AA1581" s="9"/>
      <c r="AB1581" s="9"/>
      <c r="AD1581" s="9"/>
      <c r="AE1581" s="9"/>
      <c r="AM1581" s="15"/>
      <c r="AN1581" s="9"/>
      <c r="AO1581" s="9"/>
      <c r="AP1581" s="9"/>
      <c r="AT1581" s="2"/>
      <c r="AU1581" s="2"/>
      <c r="AW1581" s="2"/>
      <c r="AX1581" s="9"/>
      <c r="AY1581" s="2"/>
      <c r="AZ1581" s="2"/>
      <c r="BA1581" s="2"/>
      <c r="BB1581" s="9"/>
      <c r="BC1581" s="19"/>
      <c r="BD1581" s="2"/>
      <c r="BE1581" s="2"/>
      <c r="BF1581" s="19"/>
      <c r="BG1581" s="19"/>
      <c r="BH1581" s="19"/>
      <c r="BI1581" s="19"/>
      <c r="BJ1581" s="19"/>
      <c r="BK1581" s="19"/>
      <c r="BL1581" s="19"/>
      <c r="BU1581" s="2"/>
      <c r="BV1581" s="2"/>
      <c r="BW1581" s="9"/>
      <c r="BX1581" s="2"/>
      <c r="BY1581" s="2"/>
      <c r="BZ1581" s="9"/>
      <c r="CA1581" s="2"/>
      <c r="CB1581" s="2"/>
      <c r="CC1581" s="2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</row>
    <row r="1582" spans="1:152" hidden="1" x14ac:dyDescent="0.45">
      <c r="A1582" t="s">
        <v>175</v>
      </c>
      <c r="C1582" s="1">
        <v>43558</v>
      </c>
      <c r="D1582" s="2"/>
      <c r="E1582" s="1"/>
      <c r="G1582">
        <v>47</v>
      </c>
      <c r="H1582" t="s">
        <v>26</v>
      </c>
      <c r="I1582" s="19">
        <v>10.4</v>
      </c>
      <c r="J1582">
        <v>1000</v>
      </c>
      <c r="K1582" s="2">
        <f t="shared" si="24"/>
        <v>96.15384615384616</v>
      </c>
      <c r="L1582" s="2"/>
      <c r="M1582" s="2">
        <v>822.66666666666663</v>
      </c>
      <c r="N1582" s="19">
        <v>14</v>
      </c>
      <c r="O1582" s="19"/>
      <c r="P1582" s="19"/>
      <c r="Q1582" s="2"/>
      <c r="R1582" s="2"/>
      <c r="S1582" s="2"/>
      <c r="T1582" s="2"/>
      <c r="U1582" s="2"/>
      <c r="V1582" s="2"/>
      <c r="W1582" s="2"/>
      <c r="X1582" s="9"/>
      <c r="Y1582" s="9"/>
      <c r="Z1582" s="19">
        <v>6.8461538461538458</v>
      </c>
      <c r="AA1582" s="9"/>
      <c r="AB1582" s="19">
        <v>6.333333333333333</v>
      </c>
      <c r="AD1582" s="9"/>
      <c r="AE1582" s="9"/>
      <c r="AM1582" s="15"/>
      <c r="AN1582" s="9"/>
      <c r="AO1582" s="9"/>
      <c r="AP1582" s="9"/>
      <c r="AT1582" s="2"/>
      <c r="AU1582" s="2"/>
      <c r="AW1582" s="2"/>
      <c r="AX1582" s="9"/>
      <c r="AY1582" s="2"/>
      <c r="AZ1582" s="2"/>
      <c r="BA1582" s="2"/>
      <c r="BB1582" s="9"/>
      <c r="BC1582" s="19"/>
      <c r="BD1582" s="2"/>
      <c r="BE1582" s="2"/>
      <c r="BF1582" s="19"/>
      <c r="BG1582" s="19"/>
      <c r="BH1582" s="19"/>
      <c r="BI1582" s="19"/>
      <c r="BJ1582" s="19"/>
      <c r="BK1582" s="19"/>
      <c r="BL1582" s="19"/>
      <c r="BU1582" s="2"/>
      <c r="BV1582" s="2"/>
      <c r="BW1582" s="9"/>
      <c r="BX1582" s="2"/>
      <c r="BY1582" s="2"/>
      <c r="BZ1582" s="9"/>
      <c r="CA1582" s="2"/>
      <c r="CB1582" s="2"/>
      <c r="CC1582" s="2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</row>
    <row r="1583" spans="1:152" hidden="1" x14ac:dyDescent="0.45">
      <c r="A1583" t="s">
        <v>175</v>
      </c>
      <c r="C1583" s="1">
        <v>43567</v>
      </c>
      <c r="D1583" s="2"/>
      <c r="E1583" s="1"/>
      <c r="G1583">
        <v>56</v>
      </c>
      <c r="H1583" t="s">
        <v>26</v>
      </c>
      <c r="I1583" s="19">
        <v>10.4</v>
      </c>
      <c r="J1583">
        <v>1000</v>
      </c>
      <c r="K1583" s="2">
        <f t="shared" si="24"/>
        <v>96.15384615384616</v>
      </c>
      <c r="L1583" s="2"/>
      <c r="M1583" s="2">
        <v>983.33333333333326</v>
      </c>
      <c r="N1583" s="19">
        <v>17</v>
      </c>
      <c r="O1583" s="19"/>
      <c r="P1583" s="19"/>
      <c r="Q1583" s="2"/>
      <c r="R1583" s="2"/>
      <c r="S1583" s="2"/>
      <c r="T1583" s="2"/>
      <c r="U1583" s="2"/>
      <c r="V1583" s="2"/>
      <c r="W1583" s="2"/>
      <c r="X1583" s="9"/>
      <c r="Y1583" s="9"/>
      <c r="Z1583" s="9"/>
      <c r="AA1583" s="19">
        <v>8.7272727272727266</v>
      </c>
      <c r="AB1583" s="19">
        <v>10.7</v>
      </c>
      <c r="AC1583" s="2"/>
      <c r="AD1583" s="9"/>
      <c r="AE1583" s="9"/>
      <c r="AF1583" s="2"/>
      <c r="AG1583" s="9"/>
      <c r="AH1583" s="9"/>
      <c r="AI1583" s="9"/>
      <c r="AJ1583" s="9"/>
      <c r="AK1583" s="9"/>
      <c r="AL1583" s="9"/>
      <c r="AM1583" s="15"/>
      <c r="AN1583" s="9"/>
      <c r="AO1583" s="9"/>
      <c r="AP1583" s="9"/>
      <c r="AQ1583" s="2"/>
      <c r="AR1583" s="2"/>
      <c r="AS1583" s="2"/>
      <c r="AT1583" s="2"/>
      <c r="AU1583" s="2"/>
      <c r="AV1583" s="2"/>
      <c r="AW1583" s="2"/>
      <c r="AX1583" s="9"/>
      <c r="AY1583" s="2"/>
      <c r="AZ1583" s="2"/>
      <c r="BA1583" s="2"/>
      <c r="BB1583" s="9"/>
      <c r="BC1583" s="19"/>
      <c r="BD1583" s="2"/>
      <c r="BE1583" s="2"/>
      <c r="BF1583" s="19"/>
      <c r="BG1583" s="19"/>
      <c r="BH1583" s="19"/>
      <c r="BI1583" s="19"/>
      <c r="BJ1583" s="19"/>
      <c r="BK1583" s="19"/>
      <c r="BL1583" s="19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9"/>
      <c r="BX1583" s="2"/>
      <c r="BY1583" s="2"/>
      <c r="BZ1583" s="9"/>
      <c r="CA1583" s="2"/>
      <c r="CB1583" s="2"/>
      <c r="CC1583" s="2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  <c r="EL1583" s="9"/>
      <c r="EM1583" s="9"/>
      <c r="EN1583" s="9"/>
      <c r="EO1583" s="9"/>
      <c r="EP1583" s="9"/>
      <c r="EQ1583" s="9"/>
      <c r="ER1583" s="9"/>
      <c r="ES1583" s="9"/>
      <c r="ET1583" s="9"/>
      <c r="EU1583" s="9"/>
      <c r="EV1583" s="9"/>
    </row>
    <row r="1584" spans="1:152" hidden="1" x14ac:dyDescent="0.45">
      <c r="A1584" t="s">
        <v>175</v>
      </c>
      <c r="C1584" s="1">
        <v>43570</v>
      </c>
      <c r="D1584" s="2"/>
      <c r="E1584" s="1"/>
      <c r="G1584">
        <v>59</v>
      </c>
      <c r="H1584" t="s">
        <v>26</v>
      </c>
      <c r="I1584" s="19">
        <v>10.4</v>
      </c>
      <c r="J1584">
        <v>1000</v>
      </c>
      <c r="K1584" s="2">
        <f t="shared" si="24"/>
        <v>96.15384615384616</v>
      </c>
      <c r="L1584" s="2"/>
      <c r="M1584" s="9"/>
      <c r="N1584" s="9"/>
      <c r="O1584" s="9"/>
      <c r="P1584" s="9"/>
      <c r="Q1584" s="2"/>
      <c r="R1584" s="2"/>
      <c r="S1584" s="2"/>
      <c r="T1584" s="2"/>
      <c r="U1584" s="2"/>
      <c r="V1584" s="2"/>
      <c r="W1584" s="2"/>
      <c r="X1584" s="9"/>
      <c r="Y1584" s="9"/>
      <c r="Z1584" s="9"/>
      <c r="AA1584" s="9"/>
      <c r="AB1584" s="9"/>
      <c r="AC1584" s="2">
        <v>279.99877937267411</v>
      </c>
      <c r="AD1584" s="9"/>
      <c r="AE1584" s="9"/>
      <c r="AF1584" s="2">
        <v>206.60913769271664</v>
      </c>
      <c r="AG1584" s="9">
        <v>3.7351961275917063</v>
      </c>
      <c r="AH1584" s="9"/>
      <c r="AI1584" s="9"/>
      <c r="AJ1584" s="9"/>
      <c r="AK1584" s="9"/>
      <c r="AL1584" s="9"/>
      <c r="AM1584" s="15">
        <f>AG1584/AF1584</f>
        <v>1.8078562106710633E-2</v>
      </c>
      <c r="AN1584" s="9"/>
      <c r="AO1584" s="9"/>
      <c r="AP1584" s="9"/>
      <c r="AQ1584" s="2">
        <v>20.362283891547047</v>
      </c>
      <c r="AR1584" s="2">
        <v>3.6755746943115359</v>
      </c>
      <c r="AS1584" s="2"/>
      <c r="AT1584" s="2"/>
      <c r="AU1584" s="2"/>
      <c r="AV1584" s="2">
        <v>14.025858585858586</v>
      </c>
      <c r="AW1584" s="2">
        <f>AQ1584+AR1584+AS1584+AV1584</f>
        <v>38.063717171717173</v>
      </c>
      <c r="AX1584" s="9"/>
      <c r="AY1584" s="2"/>
      <c r="AZ1584" s="2">
        <f>AC1584+AF1584+AW1584</f>
        <v>524.67163423710792</v>
      </c>
      <c r="BA1584" s="2"/>
      <c r="BB1584" s="9">
        <f>AW1584/AZ1584</f>
        <v>7.2547694001150326E-2</v>
      </c>
      <c r="BC1584" s="19"/>
      <c r="BD1584" s="2"/>
      <c r="BE1584" s="2"/>
      <c r="BF1584" s="19"/>
      <c r="BG1584" s="19"/>
      <c r="BH1584" s="19"/>
      <c r="BI1584" s="19"/>
      <c r="BJ1584" s="9">
        <f>AC1584/AZ1584</f>
        <v>0.53366479356141061</v>
      </c>
      <c r="BK1584" s="9">
        <f>AF1584/AZ1584</f>
        <v>0.39378751243743909</v>
      </c>
      <c r="BL1584" s="9">
        <f>AW1584/AZ1584</f>
        <v>7.2547694001150326E-2</v>
      </c>
      <c r="BM1584" s="2">
        <f>BN1584+BO1584+BP1584+BQ1584+BR1584+BS1584</f>
        <v>230.21392876129715</v>
      </c>
      <c r="BN1584" s="2">
        <v>172.27070707070706</v>
      </c>
      <c r="BO1584" s="2">
        <v>31.231897926634769</v>
      </c>
      <c r="BP1584" s="2"/>
      <c r="BQ1584" s="2">
        <v>10.990962254120149</v>
      </c>
      <c r="BR1584" s="2"/>
      <c r="BS1584" s="2">
        <v>15.720361509835193</v>
      </c>
      <c r="BT1584" s="15">
        <f>AG1584/BM1584</f>
        <v>1.6224891984987728E-2</v>
      </c>
      <c r="BU1584" s="2"/>
      <c r="BV1584" s="2"/>
      <c r="BW1584" s="9"/>
      <c r="BX1584" s="2"/>
      <c r="BY1584" s="2"/>
      <c r="BZ1584" s="9"/>
      <c r="CA1584" s="2"/>
      <c r="CB1584" s="2"/>
      <c r="CC1584" s="2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</row>
    <row r="1585" spans="1:152" hidden="1" x14ac:dyDescent="0.45">
      <c r="A1585" t="s">
        <v>175</v>
      </c>
      <c r="C1585" s="1">
        <v>43571</v>
      </c>
      <c r="D1585" s="2"/>
      <c r="E1585" s="1"/>
      <c r="G1585">
        <v>60</v>
      </c>
      <c r="H1585" t="s">
        <v>26</v>
      </c>
      <c r="I1585" s="19">
        <v>10.4</v>
      </c>
      <c r="J1585">
        <v>1000</v>
      </c>
      <c r="K1585" s="2">
        <f t="shared" si="24"/>
        <v>96.15384615384616</v>
      </c>
      <c r="L1585" s="2"/>
      <c r="M1585" s="2">
        <v>1030</v>
      </c>
      <c r="N1585" s="19">
        <v>18.133333333333333</v>
      </c>
      <c r="O1585" s="19"/>
      <c r="P1585" s="19"/>
      <c r="Q1585" s="2"/>
      <c r="R1585" s="2"/>
      <c r="S1585" s="2"/>
      <c r="T1585" s="2"/>
      <c r="U1585" s="2"/>
      <c r="V1585" s="2"/>
      <c r="W1585" s="2"/>
      <c r="X1585" s="9"/>
      <c r="Y1585" s="9"/>
      <c r="Z1585" s="9"/>
      <c r="AA1585" s="19">
        <v>9.0666666666666664</v>
      </c>
      <c r="AB1585" s="19">
        <v>12.166666666666666</v>
      </c>
      <c r="AD1585" s="9"/>
      <c r="AE1585" s="9"/>
      <c r="AM1585" s="15"/>
      <c r="AN1585" s="9"/>
      <c r="AO1585" s="9"/>
      <c r="AP1585" s="9"/>
      <c r="AT1585" s="2"/>
      <c r="AU1585" s="2"/>
      <c r="AW1585" s="2"/>
      <c r="AX1585" s="9"/>
      <c r="AY1585" s="2"/>
      <c r="AZ1585" s="2"/>
      <c r="BA1585" s="2"/>
      <c r="BB1585" s="9"/>
      <c r="BC1585" s="19"/>
      <c r="BD1585" s="2"/>
      <c r="BE1585" s="2"/>
      <c r="BF1585" s="19"/>
      <c r="BG1585" s="19"/>
      <c r="BH1585" s="19"/>
      <c r="BI1585" s="19"/>
      <c r="BJ1585" s="19"/>
      <c r="BK1585" s="19"/>
      <c r="BL1585" s="19"/>
      <c r="BU1585" s="2"/>
      <c r="BV1585" s="2"/>
      <c r="BW1585" s="9"/>
      <c r="BX1585" s="2"/>
      <c r="BY1585" s="2"/>
      <c r="BZ1585" s="9"/>
      <c r="CA1585" s="2"/>
      <c r="CB1585" s="2"/>
      <c r="CC1585" s="2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  <c r="EL1585" s="9"/>
      <c r="EM1585" s="9"/>
      <c r="EN1585" s="9"/>
      <c r="EO1585" s="9"/>
      <c r="EP1585" s="9"/>
      <c r="EQ1585" s="9"/>
      <c r="ER1585" s="9"/>
      <c r="ES1585" s="9"/>
      <c r="ET1585" s="9"/>
      <c r="EU1585" s="9"/>
      <c r="EV1585" s="9"/>
    </row>
    <row r="1586" spans="1:152" hidden="1" x14ac:dyDescent="0.45">
      <c r="A1586" t="s">
        <v>175</v>
      </c>
      <c r="C1586" s="1">
        <v>43585</v>
      </c>
      <c r="D1586" s="2"/>
      <c r="E1586" s="1"/>
      <c r="G1586">
        <v>74</v>
      </c>
      <c r="H1586" t="s">
        <v>26</v>
      </c>
      <c r="I1586" s="19">
        <v>10.4</v>
      </c>
      <c r="J1586">
        <v>1000</v>
      </c>
      <c r="K1586" s="2">
        <f t="shared" si="24"/>
        <v>96.15384615384616</v>
      </c>
      <c r="L1586" s="2"/>
      <c r="M1586" s="2">
        <v>1147.3333333333333</v>
      </c>
      <c r="N1586" s="19">
        <v>19.466666666666665</v>
      </c>
      <c r="O1586" s="19"/>
      <c r="P1586" s="19"/>
      <c r="Q1586" s="2"/>
      <c r="R1586" s="2"/>
      <c r="S1586" s="2"/>
      <c r="T1586" s="2"/>
      <c r="U1586" s="2"/>
      <c r="V1586" s="2"/>
      <c r="W1586" s="2"/>
      <c r="X1586" s="9"/>
      <c r="Y1586" s="9"/>
      <c r="Z1586" s="9"/>
      <c r="AA1586" s="19">
        <v>9</v>
      </c>
      <c r="AB1586" s="19">
        <v>15.8</v>
      </c>
      <c r="AC1586" s="2"/>
      <c r="AD1586" s="9"/>
      <c r="AE1586" s="9"/>
      <c r="AF1586" s="2"/>
      <c r="AG1586" s="9"/>
      <c r="AH1586" s="9"/>
      <c r="AI1586" s="9"/>
      <c r="AJ1586" s="9"/>
      <c r="AK1586" s="9"/>
      <c r="AL1586" s="9"/>
      <c r="AM1586" s="15"/>
      <c r="AN1586" s="9"/>
      <c r="AO1586" s="9"/>
      <c r="AP1586" s="9"/>
      <c r="AQ1586" s="2"/>
      <c r="AR1586" s="2"/>
      <c r="AS1586" s="2"/>
      <c r="AT1586" s="2"/>
      <c r="AU1586" s="2"/>
      <c r="AV1586" s="2"/>
      <c r="AW1586" s="2"/>
      <c r="AX1586" s="9"/>
      <c r="AY1586" s="2"/>
      <c r="AZ1586" s="2"/>
      <c r="BA1586" s="2"/>
      <c r="BB1586" s="9"/>
      <c r="BC1586" s="19"/>
      <c r="BD1586" s="2"/>
      <c r="BE1586" s="2"/>
      <c r="BF1586" s="19"/>
      <c r="BG1586" s="19"/>
      <c r="BH1586" s="19"/>
      <c r="BI1586" s="19"/>
      <c r="BJ1586" s="19"/>
      <c r="BK1586" s="19"/>
      <c r="BL1586" s="19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9"/>
      <c r="BX1586" s="2"/>
      <c r="BY1586" s="2"/>
      <c r="BZ1586" s="9"/>
      <c r="CA1586" s="2"/>
      <c r="CB1586" s="2"/>
      <c r="CC1586" s="2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</row>
    <row r="1587" spans="1:152" hidden="1" x14ac:dyDescent="0.45">
      <c r="A1587" t="s">
        <v>175</v>
      </c>
      <c r="C1587" s="1">
        <v>43592</v>
      </c>
      <c r="D1587" s="2"/>
      <c r="E1587" s="1"/>
      <c r="G1587">
        <v>81</v>
      </c>
      <c r="H1587" t="s">
        <v>26</v>
      </c>
      <c r="I1587" s="19">
        <v>10.4</v>
      </c>
      <c r="J1587">
        <v>1000</v>
      </c>
      <c r="K1587" s="2">
        <f t="shared" si="24"/>
        <v>96.15384615384616</v>
      </c>
      <c r="L1587" s="2"/>
      <c r="M1587" s="2">
        <v>1196</v>
      </c>
      <c r="N1587" s="19">
        <v>21</v>
      </c>
      <c r="O1587" s="19"/>
      <c r="P1587" s="19"/>
      <c r="Q1587" s="2"/>
      <c r="R1587" s="2"/>
      <c r="S1587" s="2"/>
      <c r="T1587" s="2"/>
      <c r="U1587" s="2"/>
      <c r="V1587" s="2"/>
      <c r="W1587" s="2"/>
      <c r="X1587" s="9"/>
      <c r="Y1587" s="9"/>
      <c r="Z1587" s="9"/>
      <c r="AA1587" s="19">
        <v>9.4666666666666668</v>
      </c>
      <c r="AB1587" s="19">
        <v>17.666666666666668</v>
      </c>
      <c r="AC1587" s="2"/>
      <c r="AD1587" s="9"/>
      <c r="AE1587" s="9"/>
      <c r="AF1587" s="2"/>
      <c r="AG1587" s="9"/>
      <c r="AH1587" s="9"/>
      <c r="AI1587" s="9"/>
      <c r="AJ1587" s="9"/>
      <c r="AK1587" s="9"/>
      <c r="AL1587" s="9"/>
      <c r="AM1587" s="15"/>
      <c r="AN1587" s="9"/>
      <c r="AO1587" s="9"/>
      <c r="AP1587" s="9"/>
      <c r="AQ1587" s="2"/>
      <c r="AR1587" s="2"/>
      <c r="AS1587" s="2"/>
      <c r="AT1587" s="2"/>
      <c r="AU1587" s="2"/>
      <c r="AV1587" s="2"/>
      <c r="AW1587" s="2"/>
      <c r="AX1587" s="9"/>
      <c r="AY1587" s="2"/>
      <c r="AZ1587" s="2"/>
      <c r="BA1587" s="2"/>
      <c r="BB1587" s="9"/>
      <c r="BC1587" s="19"/>
      <c r="BD1587" s="2"/>
      <c r="BE1587" s="2"/>
      <c r="BF1587" s="19"/>
      <c r="BG1587" s="19"/>
      <c r="BH1587" s="19"/>
      <c r="BI1587" s="19"/>
      <c r="BJ1587" s="19"/>
      <c r="BK1587" s="19"/>
      <c r="BL1587" s="19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9"/>
      <c r="BX1587" s="2"/>
      <c r="BY1587" s="2"/>
      <c r="BZ1587" s="9"/>
      <c r="CA1587" s="2"/>
      <c r="CB1587" s="2"/>
      <c r="CC1587" s="2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  <c r="EL1587" s="9"/>
      <c r="EM1587" s="9"/>
      <c r="EN1587" s="9"/>
      <c r="EO1587" s="9"/>
      <c r="EP1587" s="9"/>
      <c r="EQ1587" s="9"/>
      <c r="ER1587" s="9"/>
      <c r="ES1587" s="9"/>
      <c r="ET1587" s="9"/>
      <c r="EU1587" s="9"/>
      <c r="EV1587" s="9"/>
    </row>
    <row r="1588" spans="1:152" hidden="1" x14ac:dyDescent="0.45">
      <c r="A1588" t="s">
        <v>175</v>
      </c>
      <c r="C1588" s="1">
        <v>43640</v>
      </c>
      <c r="D1588" s="2"/>
      <c r="E1588" s="1"/>
      <c r="G1588">
        <v>129</v>
      </c>
      <c r="H1588" t="s">
        <v>26</v>
      </c>
      <c r="I1588" s="19">
        <v>10.4</v>
      </c>
      <c r="J1588">
        <v>1000</v>
      </c>
      <c r="K1588" s="2">
        <f t="shared" si="24"/>
        <v>96.15384615384616</v>
      </c>
      <c r="L1588" s="2"/>
      <c r="M1588" s="9"/>
      <c r="N1588" s="9"/>
      <c r="O1588" s="9"/>
      <c r="P1588" s="9"/>
      <c r="Q1588" s="2"/>
      <c r="R1588" s="2"/>
      <c r="S1588" s="2"/>
      <c r="T1588" s="2"/>
      <c r="U1588" s="2"/>
      <c r="V1588" s="2"/>
      <c r="W1588" s="2"/>
      <c r="X1588" s="9"/>
      <c r="Y1588" s="9"/>
      <c r="Z1588" s="9"/>
      <c r="AA1588" s="9"/>
      <c r="AB1588" s="9"/>
      <c r="AC1588" s="2">
        <v>561.69563350584633</v>
      </c>
      <c r="AD1588" s="9"/>
      <c r="AE1588" s="9"/>
      <c r="AF1588" s="2">
        <v>285.35416714586927</v>
      </c>
      <c r="AG1588" s="9">
        <v>4.051478131876558</v>
      </c>
      <c r="AH1588" s="9"/>
      <c r="AI1588" s="9"/>
      <c r="AJ1588" s="9"/>
      <c r="AK1588" s="9"/>
      <c r="AL1588" s="9"/>
      <c r="AM1588" s="15">
        <f>AG1588/AF1588</f>
        <v>1.4198068920456648E-2</v>
      </c>
      <c r="AN1588" s="9"/>
      <c r="AO1588" s="9"/>
      <c r="AP1588" s="9"/>
      <c r="AQ1588" s="2"/>
      <c r="AR1588" s="2"/>
      <c r="AS1588" s="2">
        <v>595.87978915085296</v>
      </c>
      <c r="AT1588" s="2"/>
      <c r="AU1588" s="2"/>
      <c r="AV1588" s="2">
        <v>200.78367644239984</v>
      </c>
      <c r="AW1588" s="2">
        <f>AQ1588+AR1588+AS1588+AV1588</f>
        <v>796.66346559325279</v>
      </c>
      <c r="AX1588" s="9"/>
      <c r="AY1588" s="2"/>
      <c r="AZ1588" s="2">
        <f>AC1588+AF1588+AW1588</f>
        <v>1643.7132662449685</v>
      </c>
      <c r="BA1588" s="2"/>
      <c r="BB1588" s="9">
        <f>AW1588/AZ1588</f>
        <v>0.4846730156368545</v>
      </c>
      <c r="BC1588" s="19"/>
      <c r="BD1588" s="2"/>
      <c r="BE1588" s="2"/>
      <c r="BF1588" s="19"/>
      <c r="BG1588" s="19"/>
      <c r="BH1588" s="19"/>
      <c r="BI1588" s="19"/>
      <c r="BJ1588" s="9">
        <f>AC1588/AZ1588</f>
        <v>0.34172361143560598</v>
      </c>
      <c r="BK1588" s="9">
        <f>AF1588/AZ1588</f>
        <v>0.1736033729275395</v>
      </c>
      <c r="BL1588" s="9">
        <f>AW1588/AZ1588</f>
        <v>0.4846730156368545</v>
      </c>
      <c r="BM1588" s="2">
        <f>BN1588+BO1588+BP1588+BQ1588+BR1588+BS1588</f>
        <v>155.14663599769983</v>
      </c>
      <c r="BN1588" s="2"/>
      <c r="BO1588" s="2">
        <v>120.09929078014186</v>
      </c>
      <c r="BP1588" s="2">
        <v>35.047345217557982</v>
      </c>
      <c r="BQ1588" s="2"/>
      <c r="BR1588" s="2"/>
      <c r="BS1588" s="2"/>
      <c r="BT1588" s="2"/>
      <c r="BU1588" s="2"/>
      <c r="BV1588" s="2"/>
      <c r="BW1588" s="9"/>
      <c r="BX1588" s="2"/>
      <c r="BY1588" s="2"/>
      <c r="BZ1588" s="9"/>
      <c r="CA1588" s="2"/>
      <c r="CB1588" s="2"/>
      <c r="CC1588" s="2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  <c r="EL1588" s="9"/>
      <c r="EM1588" s="9"/>
      <c r="EN1588" s="9"/>
      <c r="EO1588" s="9"/>
      <c r="EP1588" s="9"/>
      <c r="EQ1588" s="9"/>
      <c r="ER1588" s="9"/>
      <c r="ES1588" s="9"/>
      <c r="ET1588" s="9"/>
      <c r="EU1588" s="9"/>
      <c r="EV1588" s="9"/>
    </row>
    <row r="1589" spans="1:152" hidden="1" x14ac:dyDescent="0.45">
      <c r="A1589" t="s">
        <v>175</v>
      </c>
      <c r="C1589" s="1">
        <v>43641</v>
      </c>
      <c r="D1589" s="2">
        <v>9</v>
      </c>
      <c r="E1589" s="1" t="s">
        <v>196</v>
      </c>
      <c r="F1589" t="s">
        <v>15</v>
      </c>
      <c r="G1589">
        <v>130</v>
      </c>
      <c r="H1589" t="s">
        <v>26</v>
      </c>
      <c r="I1589" s="19">
        <v>10.4</v>
      </c>
      <c r="J1589">
        <v>1000</v>
      </c>
      <c r="K1589" s="2">
        <f t="shared" si="24"/>
        <v>96.15384615384616</v>
      </c>
      <c r="L1589" s="2"/>
      <c r="M1589" s="9"/>
      <c r="N1589" s="9"/>
      <c r="O1589" s="9"/>
      <c r="P1589" s="9"/>
      <c r="Q1589" s="2"/>
      <c r="R1589" s="2"/>
      <c r="S1589" s="2"/>
      <c r="T1589" s="2"/>
      <c r="U1589" s="2"/>
      <c r="V1589" s="2">
        <v>130</v>
      </c>
      <c r="W1589" s="2"/>
      <c r="X1589" s="9"/>
      <c r="Y1589" s="9"/>
      <c r="Z1589" s="9"/>
      <c r="AA1589" s="9"/>
      <c r="AB1589" s="9"/>
      <c r="AC1589" s="2"/>
      <c r="AD1589" s="9"/>
      <c r="AE1589" s="9"/>
      <c r="AF1589" s="2"/>
      <c r="AG1589" s="9"/>
      <c r="AH1589" s="9"/>
      <c r="AI1589" s="9"/>
      <c r="AJ1589" s="9"/>
      <c r="AK1589" s="9"/>
      <c r="AL1589" s="9"/>
      <c r="AM1589" s="15"/>
      <c r="AN1589" s="9"/>
      <c r="AO1589" s="9"/>
      <c r="AP1589" s="9"/>
      <c r="AQ1589" s="2"/>
      <c r="AR1589" s="2"/>
      <c r="AS1589" s="2"/>
      <c r="AT1589" s="2"/>
      <c r="AU1589" s="2"/>
      <c r="AV1589" s="2"/>
      <c r="AW1589" s="2"/>
      <c r="AX1589" s="9"/>
      <c r="AY1589" s="2"/>
      <c r="AZ1589" s="2"/>
      <c r="BA1589" s="2"/>
      <c r="BB1589" s="9"/>
      <c r="BC1589" s="19"/>
      <c r="BD1589" s="2"/>
      <c r="BE1589" s="2"/>
      <c r="BF1589" s="19"/>
      <c r="BG1589" s="19"/>
      <c r="BH1589" s="19"/>
      <c r="BI1589" s="19"/>
      <c r="BJ1589" s="19"/>
      <c r="BK1589" s="19"/>
      <c r="BL1589" s="19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9"/>
      <c r="BX1589" s="2"/>
      <c r="BY1589" s="2"/>
      <c r="BZ1589" s="9"/>
      <c r="CA1589" s="2"/>
      <c r="CB1589" s="2"/>
      <c r="CC1589" s="2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</row>
    <row r="1590" spans="1:152" hidden="1" x14ac:dyDescent="0.45">
      <c r="A1590" t="s">
        <v>175</v>
      </c>
      <c r="C1590" s="1">
        <v>43691</v>
      </c>
      <c r="D1590" s="2">
        <v>10</v>
      </c>
      <c r="E1590" s="1" t="s">
        <v>97</v>
      </c>
      <c r="F1590" t="s">
        <v>16</v>
      </c>
      <c r="G1590">
        <v>180</v>
      </c>
      <c r="H1590" t="s">
        <v>26</v>
      </c>
      <c r="I1590" s="19">
        <v>10.4</v>
      </c>
      <c r="J1590">
        <v>1000</v>
      </c>
      <c r="K1590" s="2">
        <f t="shared" si="24"/>
        <v>96.15384615384616</v>
      </c>
      <c r="L1590" s="2"/>
      <c r="M1590" s="9"/>
      <c r="N1590" s="9"/>
      <c r="O1590" s="9"/>
      <c r="P1590" s="9"/>
      <c r="Q1590" s="2"/>
      <c r="R1590" s="2"/>
      <c r="S1590" s="2"/>
      <c r="T1590" s="2"/>
      <c r="U1590" s="2"/>
      <c r="V1590" s="2"/>
      <c r="W1590" s="2"/>
      <c r="X1590" s="9"/>
      <c r="Y1590" s="9"/>
      <c r="Z1590" s="9"/>
      <c r="AA1590" s="9"/>
      <c r="AB1590" s="9"/>
      <c r="AC1590" s="2"/>
      <c r="AD1590" s="9"/>
      <c r="AE1590" s="9"/>
      <c r="AF1590" s="2"/>
      <c r="AG1590" s="9"/>
      <c r="AH1590" s="9"/>
      <c r="AI1590" s="9"/>
      <c r="AJ1590" s="9"/>
      <c r="AK1590" s="9"/>
      <c r="AL1590" s="9"/>
      <c r="AM1590" s="15"/>
      <c r="AN1590" s="9"/>
      <c r="AO1590" s="9"/>
      <c r="AP1590" s="9"/>
      <c r="AQ1590" s="2"/>
      <c r="AR1590" s="2"/>
      <c r="AS1590" s="2"/>
      <c r="AT1590" s="2"/>
      <c r="AU1590" s="2"/>
      <c r="AV1590" s="2">
        <v>546.46464646464642</v>
      </c>
      <c r="AW1590" s="2"/>
      <c r="AX1590" s="9"/>
      <c r="AY1590" s="2"/>
      <c r="AZ1590" s="2"/>
      <c r="BA1590" s="2"/>
      <c r="BB1590" s="9"/>
      <c r="BC1590" s="19">
        <v>40.526666666666671</v>
      </c>
      <c r="BD1590" s="2">
        <v>221.46390572390573</v>
      </c>
      <c r="BE1590" s="2"/>
      <c r="BF1590" s="19">
        <v>9.7561191948857147</v>
      </c>
      <c r="BG1590" s="19"/>
      <c r="BH1590" s="19"/>
      <c r="BI1590" s="19"/>
      <c r="BJ1590" s="19"/>
      <c r="BK1590" s="19"/>
      <c r="BL1590" s="19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9"/>
      <c r="BX1590" s="2"/>
      <c r="BY1590" s="2"/>
      <c r="BZ1590" s="9"/>
      <c r="CA1590" s="2"/>
      <c r="CB1590" s="2"/>
      <c r="CC1590" s="2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</row>
    <row r="1591" spans="1:152" hidden="1" x14ac:dyDescent="0.45">
      <c r="A1591" t="s">
        <v>176</v>
      </c>
      <c r="C1591" s="1">
        <v>43511</v>
      </c>
      <c r="D1591" s="2">
        <v>1</v>
      </c>
      <c r="E1591" s="1" t="s">
        <v>198</v>
      </c>
      <c r="F1591" t="s">
        <v>10</v>
      </c>
      <c r="G1591">
        <v>0</v>
      </c>
      <c r="H1591" t="s">
        <v>11</v>
      </c>
      <c r="I1591" s="19">
        <v>10.4</v>
      </c>
      <c r="J1591">
        <v>1000</v>
      </c>
      <c r="K1591" s="2">
        <f t="shared" si="24"/>
        <v>96.15384615384616</v>
      </c>
      <c r="L1591" s="2"/>
      <c r="M1591" s="9"/>
      <c r="N1591" s="9"/>
      <c r="O1591" s="9"/>
      <c r="P1591" s="9"/>
      <c r="Q1591" s="2"/>
      <c r="R1591" s="2"/>
      <c r="S1591" s="2"/>
      <c r="T1591" s="2"/>
      <c r="U1591" s="2"/>
      <c r="V1591" s="2"/>
      <c r="W1591" s="2"/>
      <c r="X1591" s="9"/>
      <c r="Y1591" s="9"/>
      <c r="Z1591" s="9"/>
      <c r="AA1591" s="9"/>
      <c r="AB1591" s="9"/>
      <c r="AC1591" s="2"/>
      <c r="AD1591" s="9"/>
      <c r="AE1591" s="9"/>
      <c r="AF1591" s="2"/>
      <c r="AG1591" s="9"/>
      <c r="AH1591" s="9"/>
      <c r="AI1591" s="9"/>
      <c r="AJ1591" s="9"/>
      <c r="AK1591" s="9"/>
      <c r="AL1591" s="9"/>
      <c r="AM1591" s="15"/>
      <c r="AN1591" s="9"/>
      <c r="AO1591" s="9"/>
      <c r="AP1591" s="9"/>
      <c r="AQ1591" s="2"/>
      <c r="AR1591" s="2"/>
      <c r="AS1591" s="2"/>
      <c r="AT1591" s="2"/>
      <c r="AU1591" s="2"/>
      <c r="AV1591" s="2"/>
      <c r="AW1591" s="2"/>
      <c r="AX1591" s="9"/>
      <c r="AY1591" s="2"/>
      <c r="AZ1591" s="2"/>
      <c r="BA1591" s="2"/>
      <c r="BB1591" s="9"/>
      <c r="BC1591" s="19"/>
      <c r="BD1591" s="2"/>
      <c r="BE1591" s="2"/>
      <c r="BF1591" s="19"/>
      <c r="BG1591" s="19"/>
      <c r="BH1591" s="19"/>
      <c r="BI1591" s="19"/>
      <c r="BJ1591" s="19"/>
      <c r="BK1591" s="19"/>
      <c r="BL1591" s="19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9"/>
      <c r="BX1591" s="2"/>
      <c r="BY1591" s="2"/>
      <c r="BZ1591" s="9"/>
      <c r="CA1591" s="2"/>
      <c r="CB1591" s="2"/>
      <c r="CC1591" s="2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  <c r="EL1591" s="9"/>
      <c r="EM1591" s="9"/>
      <c r="EN1591" s="9"/>
      <c r="EO1591" s="9"/>
      <c r="EP1591" s="9"/>
      <c r="EQ1591" s="9"/>
      <c r="ER1591" s="9"/>
      <c r="ES1591" s="9"/>
      <c r="ET1591" s="9"/>
      <c r="EU1591" s="9"/>
      <c r="EV1591" s="9"/>
    </row>
    <row r="1592" spans="1:152" hidden="1" x14ac:dyDescent="0.45">
      <c r="A1592" t="s">
        <v>176</v>
      </c>
      <c r="C1592" s="1">
        <v>43538</v>
      </c>
      <c r="D1592" s="2">
        <v>4</v>
      </c>
      <c r="E1592" t="s">
        <v>199</v>
      </c>
      <c r="F1592" t="s">
        <v>12</v>
      </c>
      <c r="G1592">
        <v>27</v>
      </c>
      <c r="H1592" t="s">
        <v>11</v>
      </c>
      <c r="I1592" s="19">
        <v>10.4</v>
      </c>
      <c r="J1592">
        <v>1000</v>
      </c>
      <c r="K1592" s="2">
        <f t="shared" si="24"/>
        <v>96.15384615384616</v>
      </c>
      <c r="L1592" s="2"/>
      <c r="M1592" s="2">
        <v>364</v>
      </c>
      <c r="N1592" s="19">
        <v>8.5333333333333332</v>
      </c>
      <c r="O1592" s="19"/>
      <c r="P1592" s="19"/>
      <c r="Q1592" s="2"/>
      <c r="R1592" s="2">
        <v>27</v>
      </c>
      <c r="S1592" s="2"/>
      <c r="T1592" s="2"/>
      <c r="U1592" s="2"/>
      <c r="V1592" s="2"/>
      <c r="W1592" s="2"/>
      <c r="X1592" s="19">
        <v>6.4</v>
      </c>
      <c r="Y1592" s="19">
        <v>1.8666666666666667</v>
      </c>
      <c r="Z1592" s="9"/>
      <c r="AA1592" s="9"/>
      <c r="AB1592" s="9"/>
      <c r="AC1592" s="2"/>
      <c r="AD1592" s="9"/>
      <c r="AE1592" s="9"/>
      <c r="AF1592" s="2"/>
      <c r="AG1592" s="9"/>
      <c r="AH1592" s="9"/>
      <c r="AI1592" s="9"/>
      <c r="AJ1592" s="9"/>
      <c r="AK1592" s="9"/>
      <c r="AL1592" s="9"/>
      <c r="AM1592" s="15"/>
      <c r="AN1592" s="9"/>
      <c r="AO1592" s="9"/>
      <c r="AP1592" s="9"/>
      <c r="AQ1592" s="2"/>
      <c r="AR1592" s="2"/>
      <c r="AS1592" s="2"/>
      <c r="AT1592" s="2"/>
      <c r="AU1592" s="2"/>
      <c r="AV1592" s="2"/>
      <c r="AW1592" s="2"/>
      <c r="AX1592" s="9"/>
      <c r="AY1592" s="2"/>
      <c r="AZ1592" s="2"/>
      <c r="BA1592" s="2"/>
      <c r="BB1592" s="9"/>
      <c r="BC1592" s="19"/>
      <c r="BD1592" s="2"/>
      <c r="BE1592" s="2"/>
      <c r="BF1592" s="19"/>
      <c r="BG1592" s="19"/>
      <c r="BH1592" s="19"/>
      <c r="BI1592" s="19"/>
      <c r="BJ1592" s="19"/>
      <c r="BK1592" s="19"/>
      <c r="BL1592" s="19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9"/>
      <c r="BX1592" s="2"/>
      <c r="BY1592" s="2"/>
      <c r="BZ1592" s="9"/>
      <c r="CA1592" s="2"/>
      <c r="CB1592" s="2"/>
      <c r="CC1592" s="2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  <c r="EL1592" s="9"/>
      <c r="EM1592" s="9"/>
      <c r="EN1592" s="9"/>
      <c r="EO1592" s="9"/>
      <c r="EP1592" s="9"/>
      <c r="EQ1592" s="9"/>
      <c r="ER1592" s="9"/>
      <c r="ES1592" s="9"/>
      <c r="ET1592" s="9"/>
      <c r="EU1592" s="9"/>
      <c r="EV1592" s="9"/>
    </row>
    <row r="1593" spans="1:152" hidden="1" x14ac:dyDescent="0.45">
      <c r="A1593" t="s">
        <v>176</v>
      </c>
      <c r="C1593" s="1">
        <v>43545</v>
      </c>
      <c r="D1593" s="2"/>
      <c r="E1593" s="1"/>
      <c r="G1593">
        <v>34</v>
      </c>
      <c r="H1593" t="s">
        <v>11</v>
      </c>
      <c r="I1593" s="19">
        <v>10.4</v>
      </c>
      <c r="J1593">
        <v>1000</v>
      </c>
      <c r="K1593" s="2">
        <f t="shared" si="24"/>
        <v>96.15384615384616</v>
      </c>
      <c r="L1593" s="2"/>
      <c r="M1593" s="2">
        <v>546.66666666666663</v>
      </c>
      <c r="N1593" s="19">
        <v>10.866666666666667</v>
      </c>
      <c r="O1593" s="19"/>
      <c r="P1593" s="19"/>
      <c r="Q1593" s="2"/>
      <c r="R1593" s="2"/>
      <c r="S1593" s="2"/>
      <c r="T1593" s="2"/>
      <c r="U1593" s="2"/>
      <c r="V1593" s="2"/>
      <c r="W1593" s="2"/>
      <c r="X1593" s="19">
        <v>7.0666666666666664</v>
      </c>
      <c r="Y1593" s="19">
        <v>4.8</v>
      </c>
      <c r="Z1593" s="9"/>
      <c r="AA1593" s="9"/>
      <c r="AB1593" s="9"/>
      <c r="AC1593" s="2"/>
      <c r="AD1593" s="9"/>
      <c r="AE1593" s="9"/>
      <c r="AF1593" s="2"/>
      <c r="AG1593" s="9"/>
      <c r="AH1593" s="9"/>
      <c r="AI1593" s="9"/>
      <c r="AJ1593" s="9"/>
      <c r="AK1593" s="9"/>
      <c r="AL1593" s="9"/>
      <c r="AM1593" s="15"/>
      <c r="AN1593" s="9"/>
      <c r="AO1593" s="9"/>
      <c r="AP1593" s="9"/>
      <c r="AQ1593" s="2"/>
      <c r="AR1593" s="2"/>
      <c r="AS1593" s="2"/>
      <c r="AT1593" s="2"/>
      <c r="AU1593" s="2"/>
      <c r="AV1593" s="2"/>
      <c r="AW1593" s="2"/>
      <c r="AX1593" s="9"/>
      <c r="AY1593" s="2"/>
      <c r="AZ1593" s="2"/>
      <c r="BA1593" s="2"/>
      <c r="BB1593" s="9"/>
      <c r="BC1593" s="19"/>
      <c r="BD1593" s="2"/>
      <c r="BE1593" s="2"/>
      <c r="BF1593" s="19"/>
      <c r="BG1593" s="19"/>
      <c r="BH1593" s="19"/>
      <c r="BI1593" s="19"/>
      <c r="BJ1593" s="19"/>
      <c r="BK1593" s="19"/>
      <c r="BL1593" s="19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9"/>
      <c r="BX1593" s="2"/>
      <c r="BY1593" s="2"/>
      <c r="BZ1593" s="9"/>
      <c r="CA1593" s="2"/>
      <c r="CB1593" s="2"/>
      <c r="CC1593" s="2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  <c r="EL1593" s="9"/>
      <c r="EM1593" s="9"/>
      <c r="EN1593" s="9"/>
      <c r="EO1593" s="9"/>
      <c r="EP1593" s="9"/>
      <c r="EQ1593" s="9"/>
      <c r="ER1593" s="9"/>
      <c r="ES1593" s="9"/>
      <c r="ET1593" s="9"/>
      <c r="EU1593" s="9"/>
      <c r="EV1593" s="9"/>
    </row>
    <row r="1594" spans="1:152" hidden="1" x14ac:dyDescent="0.45">
      <c r="A1594" t="s">
        <v>176</v>
      </c>
      <c r="C1594" s="1">
        <v>43551</v>
      </c>
      <c r="D1594" s="2"/>
      <c r="E1594" s="1"/>
      <c r="G1594">
        <v>40</v>
      </c>
      <c r="H1594" t="s">
        <v>11</v>
      </c>
      <c r="I1594" s="19">
        <v>10.4</v>
      </c>
      <c r="J1594">
        <v>1000</v>
      </c>
      <c r="K1594" s="2">
        <f t="shared" si="24"/>
        <v>96.15384615384616</v>
      </c>
      <c r="L1594" s="2"/>
      <c r="M1594" s="2">
        <v>710.66666666666663</v>
      </c>
      <c r="N1594" s="19">
        <v>12.733333333333333</v>
      </c>
      <c r="O1594" s="19"/>
      <c r="P1594" s="19"/>
      <c r="Q1594" s="2"/>
      <c r="R1594" s="2"/>
      <c r="S1594" s="2"/>
      <c r="T1594" s="2"/>
      <c r="U1594" s="2"/>
      <c r="V1594" s="2"/>
      <c r="W1594" s="2"/>
      <c r="X1594" s="19">
        <v>7.9333333333333336</v>
      </c>
      <c r="Y1594" s="19">
        <v>5.8</v>
      </c>
      <c r="Z1594" s="9"/>
      <c r="AA1594" s="9"/>
      <c r="AB1594" s="9"/>
      <c r="AC1594" s="2"/>
      <c r="AD1594" s="9"/>
      <c r="AE1594" s="9"/>
      <c r="AF1594" s="2"/>
      <c r="AG1594" s="9"/>
      <c r="AH1594" s="9"/>
      <c r="AI1594" s="9"/>
      <c r="AJ1594" s="9"/>
      <c r="AK1594" s="9"/>
      <c r="AL1594" s="9"/>
      <c r="AM1594" s="15"/>
      <c r="AN1594" s="9"/>
      <c r="AO1594" s="9"/>
      <c r="AP1594" s="9"/>
      <c r="AQ1594" s="2"/>
      <c r="AR1594" s="2"/>
      <c r="AS1594" s="2"/>
      <c r="AT1594" s="2"/>
      <c r="AU1594" s="2"/>
      <c r="AV1594" s="2"/>
      <c r="AW1594" s="2"/>
      <c r="AX1594" s="9"/>
      <c r="AY1594" s="2"/>
      <c r="AZ1594" s="2"/>
      <c r="BA1594" s="2"/>
      <c r="BB1594" s="9"/>
      <c r="BC1594" s="19"/>
      <c r="BD1594" s="2"/>
      <c r="BE1594" s="2"/>
      <c r="BF1594" s="19"/>
      <c r="BG1594" s="19"/>
      <c r="BH1594" s="19"/>
      <c r="BI1594" s="19"/>
      <c r="BJ1594" s="19"/>
      <c r="BK1594" s="19"/>
      <c r="BL1594" s="19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9"/>
      <c r="BX1594" s="2"/>
      <c r="BY1594" s="2"/>
      <c r="BZ1594" s="9"/>
      <c r="CA1594" s="2"/>
      <c r="CB1594" s="2"/>
      <c r="CC1594" s="2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</row>
    <row r="1595" spans="1:152" hidden="1" x14ac:dyDescent="0.45">
      <c r="A1595" t="s">
        <v>176</v>
      </c>
      <c r="C1595" s="1">
        <v>43553</v>
      </c>
      <c r="D1595" s="2"/>
      <c r="E1595" s="1"/>
      <c r="G1595">
        <v>42</v>
      </c>
      <c r="H1595" t="s">
        <v>11</v>
      </c>
      <c r="I1595" s="19">
        <v>10.4</v>
      </c>
      <c r="J1595">
        <v>1000</v>
      </c>
      <c r="K1595" s="2">
        <f t="shared" si="24"/>
        <v>96.15384615384616</v>
      </c>
      <c r="L1595" s="2"/>
      <c r="M1595" s="9"/>
      <c r="N1595" s="9"/>
      <c r="O1595" s="9"/>
      <c r="P1595" s="9"/>
      <c r="Q1595" s="2"/>
      <c r="R1595" s="2"/>
      <c r="S1595" s="2"/>
      <c r="T1595" s="2"/>
      <c r="U1595" s="2"/>
      <c r="V1595" s="2"/>
      <c r="W1595" s="2"/>
      <c r="X1595" s="9"/>
      <c r="Y1595" s="9"/>
      <c r="Z1595" s="9"/>
      <c r="AA1595" s="9"/>
      <c r="AB1595" s="9"/>
      <c r="AC1595" s="2">
        <v>143.62666666666667</v>
      </c>
      <c r="AD1595" s="9"/>
      <c r="AE1595" s="9"/>
      <c r="AF1595" s="2">
        <v>109.22000000000001</v>
      </c>
      <c r="AG1595" s="9">
        <v>2.2579273333333334</v>
      </c>
      <c r="AH1595" s="9"/>
      <c r="AI1595" s="9"/>
      <c r="AJ1595" s="9"/>
      <c r="AK1595" s="9"/>
      <c r="AL1595" s="9"/>
      <c r="AM1595" s="15">
        <f>AG1595/AF1595</f>
        <v>2.0673203930903983E-2</v>
      </c>
      <c r="AN1595" s="9"/>
      <c r="AO1595" s="9"/>
      <c r="AP1595" s="9"/>
      <c r="AQ1595" s="2">
        <v>5.97</v>
      </c>
      <c r="AR1595" s="2">
        <v>1.1600000000000001</v>
      </c>
      <c r="AS1595" s="2"/>
      <c r="AT1595" s="2"/>
      <c r="AU1595" s="2"/>
      <c r="AV1595" s="2"/>
      <c r="AW1595" s="2">
        <f>AQ1595+AR1595+AS1595+AV1595</f>
        <v>7.13</v>
      </c>
      <c r="AX1595" s="9"/>
      <c r="AY1595" s="2"/>
      <c r="AZ1595" s="2">
        <f>AC1595+AF1595+AW1595</f>
        <v>259.97666666666669</v>
      </c>
      <c r="BA1595" s="2"/>
      <c r="BB1595" s="9">
        <f>AW1595/AZ1595</f>
        <v>2.742553818932468E-2</v>
      </c>
      <c r="BC1595" s="19"/>
      <c r="BD1595" s="2"/>
      <c r="BE1595" s="2"/>
      <c r="BF1595" s="19"/>
      <c r="BG1595" s="19"/>
      <c r="BH1595" s="19"/>
      <c r="BI1595" s="19"/>
      <c r="BJ1595" s="9">
        <f>AC1595/AZ1595</f>
        <v>0.55245983613914063</v>
      </c>
      <c r="BK1595" s="9">
        <f>AF1595/AZ1595</f>
        <v>0.42011462567153462</v>
      </c>
      <c r="BL1595" s="9">
        <f>AW1595/AZ1595</f>
        <v>2.742553818932468E-2</v>
      </c>
      <c r="BM1595" s="2">
        <f>BN1595+BO1595+BP1595+BQ1595+BR1595+BS1595</f>
        <v>112.66666666666666</v>
      </c>
      <c r="BN1595" s="2">
        <v>103.33333333333333</v>
      </c>
      <c r="BO1595" s="2"/>
      <c r="BP1595" s="2"/>
      <c r="BQ1595" s="2">
        <v>4</v>
      </c>
      <c r="BR1595" s="2"/>
      <c r="BS1595" s="2">
        <v>5.333333333333333</v>
      </c>
      <c r="BT1595" s="15">
        <f>AG1595/BM1595</f>
        <v>2.0040775147928996E-2</v>
      </c>
      <c r="BU1595" s="2"/>
      <c r="BV1595" s="2"/>
      <c r="BW1595" s="9"/>
      <c r="BX1595" s="2"/>
      <c r="BY1595" s="2"/>
      <c r="BZ1595" s="9"/>
      <c r="CA1595" s="2"/>
      <c r="CB1595" s="2"/>
      <c r="CC1595" s="2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  <c r="EL1595" s="9"/>
      <c r="EM1595" s="9"/>
      <c r="EN1595" s="9"/>
      <c r="EO1595" s="9"/>
      <c r="EP1595" s="9"/>
      <c r="EQ1595" s="9"/>
      <c r="ER1595" s="9"/>
      <c r="ES1595" s="9"/>
      <c r="ET1595" s="9"/>
      <c r="EU1595" s="9"/>
      <c r="EV1595" s="9"/>
    </row>
    <row r="1596" spans="1:152" hidden="1" x14ac:dyDescent="0.45">
      <c r="A1596" t="s">
        <v>176</v>
      </c>
      <c r="C1596" s="1">
        <v>43555</v>
      </c>
      <c r="D1596" s="2">
        <v>5</v>
      </c>
      <c r="E1596" t="s">
        <v>195</v>
      </c>
      <c r="F1596" t="s">
        <v>13</v>
      </c>
      <c r="G1596">
        <v>44</v>
      </c>
      <c r="H1596" t="s">
        <v>11</v>
      </c>
      <c r="I1596" s="19">
        <v>10.4</v>
      </c>
      <c r="J1596">
        <v>1000</v>
      </c>
      <c r="K1596" s="2">
        <f t="shared" si="24"/>
        <v>96.15384615384616</v>
      </c>
      <c r="L1596" s="2"/>
      <c r="M1596" s="9"/>
      <c r="N1596" s="9"/>
      <c r="O1596" s="9"/>
      <c r="P1596" s="9"/>
      <c r="Q1596" s="2"/>
      <c r="R1596" s="2"/>
      <c r="S1596" s="2">
        <v>44</v>
      </c>
      <c r="T1596" s="2"/>
      <c r="U1596" s="2"/>
      <c r="V1596" s="2"/>
      <c r="W1596" s="2"/>
      <c r="X1596" s="9"/>
      <c r="Y1596" s="9"/>
      <c r="Z1596" s="9"/>
      <c r="AA1596" s="9"/>
      <c r="AB1596" s="9"/>
      <c r="AD1596" s="9"/>
      <c r="AE1596" s="9"/>
      <c r="AM1596" s="15"/>
      <c r="AN1596" s="9"/>
      <c r="AO1596" s="9"/>
      <c r="AP1596" s="9"/>
      <c r="AT1596" s="2"/>
      <c r="AU1596" s="2"/>
      <c r="AW1596" s="2"/>
      <c r="AX1596" s="9"/>
      <c r="AY1596" s="2"/>
      <c r="AZ1596" s="2"/>
      <c r="BA1596" s="2"/>
      <c r="BB1596" s="9"/>
      <c r="BC1596" s="19"/>
      <c r="BD1596" s="2"/>
      <c r="BE1596" s="2"/>
      <c r="BF1596" s="19"/>
      <c r="BG1596" s="19"/>
      <c r="BH1596" s="19"/>
      <c r="BI1596" s="19"/>
      <c r="BJ1596" s="19"/>
      <c r="BK1596" s="19"/>
      <c r="BL1596" s="19"/>
      <c r="BM1596" s="2"/>
      <c r="BU1596" s="2"/>
      <c r="BV1596" s="2"/>
      <c r="BW1596" s="9"/>
      <c r="BX1596" s="2"/>
      <c r="BY1596" s="2"/>
      <c r="BZ1596" s="9"/>
      <c r="CA1596" s="2"/>
      <c r="CB1596" s="2"/>
      <c r="CC1596" s="2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  <c r="EL1596" s="9"/>
      <c r="EM1596" s="9"/>
      <c r="EN1596" s="9"/>
      <c r="EO1596" s="9"/>
      <c r="EP1596" s="9"/>
      <c r="EQ1596" s="9"/>
      <c r="ER1596" s="9"/>
      <c r="ES1596" s="9"/>
      <c r="ET1596" s="9"/>
      <c r="EU1596" s="9"/>
      <c r="EV1596" s="9"/>
    </row>
    <row r="1597" spans="1:152" hidden="1" x14ac:dyDescent="0.45">
      <c r="A1597" t="s">
        <v>176</v>
      </c>
      <c r="C1597" s="1">
        <v>43558</v>
      </c>
      <c r="D1597" s="2"/>
      <c r="E1597" s="1"/>
      <c r="G1597">
        <v>47</v>
      </c>
      <c r="H1597" t="s">
        <v>11</v>
      </c>
      <c r="I1597" s="19">
        <v>10.4</v>
      </c>
      <c r="J1597">
        <v>1000</v>
      </c>
      <c r="K1597" s="2">
        <f t="shared" si="24"/>
        <v>96.15384615384616</v>
      </c>
      <c r="L1597" s="2"/>
      <c r="M1597" s="2">
        <v>903.33333333333326</v>
      </c>
      <c r="N1597" s="19">
        <v>14.666666666666666</v>
      </c>
      <c r="O1597" s="19"/>
      <c r="P1597" s="19"/>
      <c r="Q1597" s="2"/>
      <c r="R1597" s="2"/>
      <c r="S1597" s="2"/>
      <c r="T1597" s="2"/>
      <c r="U1597" s="2"/>
      <c r="V1597" s="2"/>
      <c r="W1597" s="2"/>
      <c r="X1597" s="9"/>
      <c r="Y1597" s="9"/>
      <c r="Z1597" s="19">
        <v>7.1818181818181817</v>
      </c>
      <c r="AA1597" s="9"/>
      <c r="AB1597" s="19">
        <v>7</v>
      </c>
      <c r="AD1597" s="9"/>
      <c r="AE1597" s="9"/>
      <c r="AM1597" s="15"/>
      <c r="AN1597" s="9"/>
      <c r="AO1597" s="9"/>
      <c r="AP1597" s="9"/>
      <c r="AT1597" s="2"/>
      <c r="AU1597" s="2"/>
      <c r="AW1597" s="2"/>
      <c r="AX1597" s="9"/>
      <c r="AY1597" s="2"/>
      <c r="AZ1597" s="2"/>
      <c r="BA1597" s="2"/>
      <c r="BB1597" s="9"/>
      <c r="BC1597" s="19"/>
      <c r="BD1597" s="2"/>
      <c r="BE1597" s="2"/>
      <c r="BF1597" s="19"/>
      <c r="BG1597" s="19"/>
      <c r="BH1597" s="19"/>
      <c r="BI1597" s="19"/>
      <c r="BJ1597" s="19"/>
      <c r="BK1597" s="19"/>
      <c r="BL1597" s="19"/>
      <c r="BM1597" s="2"/>
      <c r="BU1597" s="2"/>
      <c r="BV1597" s="2"/>
      <c r="BW1597" s="9"/>
      <c r="BX1597" s="2"/>
      <c r="BY1597" s="2"/>
      <c r="BZ1597" s="9"/>
      <c r="CA1597" s="2"/>
      <c r="CB1597" s="2"/>
      <c r="CC1597" s="2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</row>
    <row r="1598" spans="1:152" hidden="1" x14ac:dyDescent="0.45">
      <c r="A1598" t="s">
        <v>176</v>
      </c>
      <c r="C1598" s="1">
        <v>43567</v>
      </c>
      <c r="D1598" s="2"/>
      <c r="E1598" s="1"/>
      <c r="G1598">
        <v>56</v>
      </c>
      <c r="H1598" t="s">
        <v>11</v>
      </c>
      <c r="I1598" s="19">
        <v>10.4</v>
      </c>
      <c r="J1598">
        <v>1000</v>
      </c>
      <c r="K1598" s="2">
        <f t="shared" si="24"/>
        <v>96.15384615384616</v>
      </c>
      <c r="L1598" s="2"/>
      <c r="M1598" s="2">
        <v>1065.3333333333333</v>
      </c>
      <c r="N1598" s="19">
        <v>17.066666666666666</v>
      </c>
      <c r="O1598" s="19"/>
      <c r="P1598" s="19"/>
      <c r="Q1598" s="2"/>
      <c r="R1598" s="2"/>
      <c r="S1598" s="2"/>
      <c r="T1598" s="2"/>
      <c r="U1598" s="2"/>
      <c r="V1598" s="2"/>
      <c r="W1598" s="2"/>
      <c r="X1598" s="9"/>
      <c r="Y1598" s="9"/>
      <c r="Z1598" s="9"/>
      <c r="AA1598" s="19">
        <v>8.1666666666666661</v>
      </c>
      <c r="AB1598" s="19">
        <v>11</v>
      </c>
      <c r="AC1598" s="2"/>
      <c r="AD1598" s="9"/>
      <c r="AE1598" s="9"/>
      <c r="AF1598" s="2"/>
      <c r="AG1598" s="9"/>
      <c r="AH1598" s="9"/>
      <c r="AI1598" s="9"/>
      <c r="AJ1598" s="9"/>
      <c r="AK1598" s="9"/>
      <c r="AL1598" s="9"/>
      <c r="AM1598" s="15"/>
      <c r="AN1598" s="9"/>
      <c r="AO1598" s="9"/>
      <c r="AP1598" s="9"/>
      <c r="AQ1598" s="2"/>
      <c r="AR1598" s="2"/>
      <c r="AS1598" s="2"/>
      <c r="AT1598" s="2"/>
      <c r="AU1598" s="2"/>
      <c r="AV1598" s="2"/>
      <c r="AW1598" s="2"/>
      <c r="AX1598" s="9"/>
      <c r="AY1598" s="2"/>
      <c r="AZ1598" s="2"/>
      <c r="BA1598" s="2"/>
      <c r="BB1598" s="9"/>
      <c r="BC1598" s="19"/>
      <c r="BD1598" s="2"/>
      <c r="BE1598" s="2"/>
      <c r="BF1598" s="19"/>
      <c r="BG1598" s="19"/>
      <c r="BH1598" s="19"/>
      <c r="BI1598" s="19"/>
      <c r="BJ1598" s="19"/>
      <c r="BK1598" s="19"/>
      <c r="BL1598" s="19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9"/>
      <c r="BX1598" s="2"/>
      <c r="BY1598" s="2"/>
      <c r="BZ1598" s="9"/>
      <c r="CA1598" s="2"/>
      <c r="CB1598" s="2"/>
      <c r="CC1598" s="2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  <c r="EL1598" s="9"/>
      <c r="EM1598" s="9"/>
      <c r="EN1598" s="9"/>
      <c r="EO1598" s="9"/>
      <c r="EP1598" s="9"/>
      <c r="EQ1598" s="9"/>
      <c r="ER1598" s="9"/>
      <c r="ES1598" s="9"/>
      <c r="ET1598" s="9"/>
      <c r="EU1598" s="9"/>
      <c r="EV1598" s="9"/>
    </row>
    <row r="1599" spans="1:152" hidden="1" x14ac:dyDescent="0.45">
      <c r="A1599" t="s">
        <v>176</v>
      </c>
      <c r="C1599" s="1">
        <v>43570</v>
      </c>
      <c r="D1599" s="2"/>
      <c r="E1599" s="1"/>
      <c r="G1599">
        <v>59</v>
      </c>
      <c r="H1599" t="s">
        <v>11</v>
      </c>
      <c r="I1599" s="19">
        <v>10.4</v>
      </c>
      <c r="J1599">
        <v>1000</v>
      </c>
      <c r="K1599" s="2">
        <f t="shared" si="24"/>
        <v>96.15384615384616</v>
      </c>
      <c r="L1599" s="2"/>
      <c r="M1599" s="9"/>
      <c r="N1599" s="9"/>
      <c r="O1599" s="9"/>
      <c r="P1599" s="9"/>
      <c r="Q1599" s="2"/>
      <c r="R1599" s="2"/>
      <c r="S1599" s="2"/>
      <c r="T1599" s="2"/>
      <c r="U1599" s="2"/>
      <c r="V1599" s="2"/>
      <c r="W1599" s="2"/>
      <c r="X1599" s="9"/>
      <c r="Y1599" s="9"/>
      <c r="Z1599" s="9"/>
      <c r="AA1599" s="9"/>
      <c r="AB1599" s="9"/>
      <c r="AC1599" s="2">
        <v>275.8114705882353</v>
      </c>
      <c r="AD1599" s="9"/>
      <c r="AE1599" s="9"/>
      <c r="AF1599" s="2">
        <v>216.84177941176472</v>
      </c>
      <c r="AG1599" s="9">
        <v>3.9122928117647056</v>
      </c>
      <c r="AH1599" s="9"/>
      <c r="AI1599" s="9"/>
      <c r="AJ1599" s="9"/>
      <c r="AK1599" s="9"/>
      <c r="AL1599" s="9"/>
      <c r="AM1599" s="15">
        <f>AG1599/AF1599</f>
        <v>1.8042154156720801E-2</v>
      </c>
      <c r="AN1599" s="9"/>
      <c r="AO1599" s="9"/>
      <c r="AP1599" s="9"/>
      <c r="AQ1599" s="2">
        <v>19.710598039215686</v>
      </c>
      <c r="AR1599" s="2">
        <v>3.6372352941176467</v>
      </c>
      <c r="AS1599" s="2"/>
      <c r="AT1599" s="2"/>
      <c r="AU1599" s="2"/>
      <c r="AV1599" s="2">
        <v>14.791637254901959</v>
      </c>
      <c r="AW1599" s="2">
        <f>AQ1599+AR1599+AS1599+AV1599</f>
        <v>38.139470588235291</v>
      </c>
      <c r="AX1599" s="9"/>
      <c r="AY1599" s="2"/>
      <c r="AZ1599" s="2">
        <f>AC1599+AF1599+AW1599</f>
        <v>530.79272058823528</v>
      </c>
      <c r="BA1599" s="2"/>
      <c r="BB1599" s="9">
        <f>AW1599/AZ1599</f>
        <v>7.1853793597561694E-2</v>
      </c>
      <c r="BC1599" s="19"/>
      <c r="BD1599" s="2"/>
      <c r="BE1599" s="2"/>
      <c r="BF1599" s="19"/>
      <c r="BG1599" s="19"/>
      <c r="BH1599" s="19"/>
      <c r="BI1599" s="19"/>
      <c r="BJ1599" s="9">
        <f>AC1599/AZ1599</f>
        <v>0.51962180318255946</v>
      </c>
      <c r="BK1599" s="9">
        <f>AF1599/AZ1599</f>
        <v>0.40852440321987887</v>
      </c>
      <c r="BL1599" s="9">
        <f>AW1599/AZ1599</f>
        <v>7.1853793597561694E-2</v>
      </c>
      <c r="BM1599" s="2">
        <f>BN1599+BO1599+BP1599+BQ1599+BR1599+BS1599</f>
        <v>210.06960784313728</v>
      </c>
      <c r="BN1599" s="2">
        <v>166.21127450980393</v>
      </c>
      <c r="BO1599" s="2">
        <v>27.435294117647061</v>
      </c>
      <c r="BP1599" s="2"/>
      <c r="BQ1599" s="2">
        <v>10.613725490196078</v>
      </c>
      <c r="BR1599" s="2"/>
      <c r="BS1599" s="2">
        <v>5.8093137254901954</v>
      </c>
      <c r="BT1599" s="15">
        <f>AG1599/BM1599</f>
        <v>1.862379261775975E-2</v>
      </c>
      <c r="BU1599" s="2"/>
      <c r="BV1599" s="2"/>
      <c r="BW1599" s="9"/>
      <c r="BX1599" s="2"/>
      <c r="BY1599" s="2">
        <v>1500</v>
      </c>
      <c r="BZ1599" s="9">
        <v>1.2835710798481079</v>
      </c>
      <c r="CA1599" s="2">
        <f>CF1599+CI1599+CL1599+CO1599+CR1599</f>
        <v>465.26019230604891</v>
      </c>
      <c r="CB1599" s="2"/>
      <c r="CC1599" s="2"/>
      <c r="CD1599" s="9">
        <v>0.29700148949576172</v>
      </c>
      <c r="CE1599" s="2">
        <v>300</v>
      </c>
      <c r="CF1599" s="9">
        <f>CD1599*300</f>
        <v>89.10044684872851</v>
      </c>
      <c r="CG1599" s="9">
        <v>0.29514551874026596</v>
      </c>
      <c r="CH1599" s="2">
        <v>600</v>
      </c>
      <c r="CI1599" s="9">
        <f>CG1599*300</f>
        <v>88.543655622079783</v>
      </c>
      <c r="CJ1599" s="9">
        <v>0.30195227718664464</v>
      </c>
      <c r="CK1599" s="2">
        <v>900</v>
      </c>
      <c r="CL1599" s="9">
        <f>CJ1599*300</f>
        <v>90.585683155993394</v>
      </c>
      <c r="CM1599" s="9">
        <v>0.32150689975913815</v>
      </c>
      <c r="CN1599" s="2">
        <v>1200</v>
      </c>
      <c r="CO1599" s="9">
        <f>CM1599*300</f>
        <v>96.452069927741448</v>
      </c>
      <c r="CP1599" s="9">
        <v>0.33526112250501922</v>
      </c>
      <c r="CQ1599" s="2">
        <v>1500</v>
      </c>
      <c r="CR1599" s="9">
        <f>CP1599*300</f>
        <v>100.57833675150576</v>
      </c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  <c r="EL1599" s="9"/>
      <c r="EM1599" s="9"/>
      <c r="EN1599" s="9"/>
      <c r="EO1599" s="9"/>
      <c r="EP1599" s="9"/>
      <c r="EQ1599" s="9"/>
      <c r="ER1599" s="9"/>
      <c r="ES1599" s="9"/>
      <c r="ET1599" s="9"/>
      <c r="EU1599" s="9"/>
      <c r="EV1599" s="9"/>
    </row>
    <row r="1600" spans="1:152" hidden="1" x14ac:dyDescent="0.45">
      <c r="A1600" t="s">
        <v>176</v>
      </c>
      <c r="C1600" s="1">
        <v>43571</v>
      </c>
      <c r="D1600" s="2"/>
      <c r="E1600" s="1"/>
      <c r="G1600">
        <v>60</v>
      </c>
      <c r="H1600" t="s">
        <v>11</v>
      </c>
      <c r="I1600" s="19">
        <v>10.4</v>
      </c>
      <c r="J1600">
        <v>1000</v>
      </c>
      <c r="K1600" s="2">
        <f t="shared" si="24"/>
        <v>96.15384615384616</v>
      </c>
      <c r="L1600" s="2"/>
      <c r="M1600" s="2">
        <v>1128</v>
      </c>
      <c r="N1600" s="19">
        <v>19</v>
      </c>
      <c r="O1600" s="19"/>
      <c r="P1600" s="19"/>
      <c r="Q1600" s="2"/>
      <c r="R1600" s="2"/>
      <c r="S1600" s="2"/>
      <c r="T1600" s="2"/>
      <c r="U1600" s="2"/>
      <c r="V1600" s="2"/>
      <c r="W1600" s="2"/>
      <c r="X1600" s="9"/>
      <c r="Y1600" s="9"/>
      <c r="Z1600" s="9"/>
      <c r="AA1600" s="19">
        <v>9.6</v>
      </c>
      <c r="AB1600" s="19">
        <v>13</v>
      </c>
      <c r="AD1600" s="9"/>
      <c r="AE1600" s="9"/>
      <c r="AM1600" s="15"/>
      <c r="AN1600" s="9"/>
      <c r="AO1600" s="9"/>
      <c r="AP1600" s="9"/>
      <c r="AT1600" s="2"/>
      <c r="AU1600" s="2"/>
      <c r="AW1600" s="2"/>
      <c r="AX1600" s="9"/>
      <c r="AY1600" s="2"/>
      <c r="AZ1600" s="2"/>
      <c r="BA1600" s="2"/>
      <c r="BB1600" s="9"/>
      <c r="BC1600" s="19"/>
      <c r="BD1600" s="2"/>
      <c r="BE1600" s="2"/>
      <c r="BF1600" s="19"/>
      <c r="BG1600" s="19"/>
      <c r="BH1600" s="19"/>
      <c r="BI1600" s="19"/>
      <c r="BJ1600" s="19"/>
      <c r="BK1600" s="19"/>
      <c r="BL1600" s="19"/>
      <c r="BM1600" s="2"/>
      <c r="BU1600" s="2"/>
      <c r="BV1600" s="2"/>
      <c r="BW1600" s="9"/>
      <c r="BX1600" s="2"/>
      <c r="BY1600" s="2"/>
      <c r="BZ1600" s="9"/>
      <c r="CA1600" s="2"/>
      <c r="CB1600" s="2"/>
      <c r="CC1600" s="2"/>
      <c r="CE1600" s="9"/>
      <c r="CF1600" s="9"/>
      <c r="CH1600" s="9"/>
      <c r="CI1600" s="9"/>
      <c r="CK1600" s="9"/>
      <c r="CL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</row>
    <row r="1601" spans="1:152" hidden="1" x14ac:dyDescent="0.45">
      <c r="A1601" t="s">
        <v>176</v>
      </c>
      <c r="C1601" s="1">
        <v>43585</v>
      </c>
      <c r="D1601" s="2"/>
      <c r="E1601" s="1"/>
      <c r="G1601">
        <v>74</v>
      </c>
      <c r="H1601" t="s">
        <v>11</v>
      </c>
      <c r="I1601" s="19">
        <v>10.4</v>
      </c>
      <c r="J1601">
        <v>1000</v>
      </c>
      <c r="K1601" s="2">
        <f t="shared" si="24"/>
        <v>96.15384615384616</v>
      </c>
      <c r="L1601" s="2"/>
      <c r="M1601" s="2">
        <v>1174.6666666666667</v>
      </c>
      <c r="N1601" s="19">
        <v>20.2</v>
      </c>
      <c r="O1601" s="19"/>
      <c r="P1601" s="19"/>
      <c r="Q1601" s="2"/>
      <c r="R1601" s="2"/>
      <c r="S1601" s="2"/>
      <c r="T1601" s="2"/>
      <c r="U1601" s="2"/>
      <c r="V1601" s="2"/>
      <c r="W1601" s="2"/>
      <c r="X1601" s="9"/>
      <c r="Y1601" s="9"/>
      <c r="Z1601" s="9"/>
      <c r="AA1601" s="19">
        <v>9.6</v>
      </c>
      <c r="AB1601" s="19">
        <v>17</v>
      </c>
      <c r="AC1601" s="2"/>
      <c r="AD1601" s="9"/>
      <c r="AE1601" s="9"/>
      <c r="AF1601" s="2"/>
      <c r="AG1601" s="9"/>
      <c r="AH1601" s="9"/>
      <c r="AI1601" s="9"/>
      <c r="AJ1601" s="9"/>
      <c r="AK1601" s="9"/>
      <c r="AL1601" s="9"/>
      <c r="AM1601" s="15"/>
      <c r="AN1601" s="9"/>
      <c r="AO1601" s="9"/>
      <c r="AP1601" s="9"/>
      <c r="AQ1601" s="2"/>
      <c r="AR1601" s="2"/>
      <c r="AS1601" s="2"/>
      <c r="AT1601" s="2"/>
      <c r="AU1601" s="2"/>
      <c r="AV1601" s="2"/>
      <c r="AW1601" s="2"/>
      <c r="AX1601" s="9"/>
      <c r="AY1601" s="2"/>
      <c r="AZ1601" s="2"/>
      <c r="BA1601" s="2"/>
      <c r="BB1601" s="9"/>
      <c r="BC1601" s="19"/>
      <c r="BD1601" s="2"/>
      <c r="BE1601" s="2"/>
      <c r="BF1601" s="19"/>
      <c r="BG1601" s="19"/>
      <c r="BH1601" s="19"/>
      <c r="BI1601" s="19"/>
      <c r="BJ1601" s="19"/>
      <c r="BK1601" s="19"/>
      <c r="BL1601" s="19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9"/>
      <c r="BX1601" s="2"/>
      <c r="BY1601" s="2"/>
      <c r="BZ1601" s="9"/>
      <c r="CA1601" s="2"/>
      <c r="CB1601" s="2"/>
      <c r="CC1601" s="2"/>
      <c r="CE1601" s="9"/>
      <c r="CF1601" s="9"/>
      <c r="CH1601" s="9"/>
      <c r="CI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  <c r="EL1601" s="9"/>
      <c r="EM1601" s="9"/>
      <c r="EN1601" s="9"/>
      <c r="EO1601" s="9"/>
      <c r="EP1601" s="9"/>
      <c r="EQ1601" s="9"/>
      <c r="ER1601" s="9"/>
      <c r="ES1601" s="9"/>
      <c r="ET1601" s="9"/>
      <c r="EU1601" s="9"/>
      <c r="EV1601" s="9"/>
    </row>
    <row r="1602" spans="1:152" hidden="1" x14ac:dyDescent="0.45">
      <c r="A1602" t="s">
        <v>176</v>
      </c>
      <c r="C1602" s="1">
        <v>43592</v>
      </c>
      <c r="D1602" s="2"/>
      <c r="E1602" s="1"/>
      <c r="G1602">
        <v>81</v>
      </c>
      <c r="H1602" t="s">
        <v>11</v>
      </c>
      <c r="I1602" s="19">
        <v>10.4</v>
      </c>
      <c r="J1602">
        <v>1000</v>
      </c>
      <c r="K1602" s="2">
        <f t="shared" si="24"/>
        <v>96.15384615384616</v>
      </c>
      <c r="L1602" s="2"/>
      <c r="M1602" s="2">
        <v>1296.6666666666665</v>
      </c>
      <c r="N1602" s="19">
        <v>21.6</v>
      </c>
      <c r="O1602" s="19"/>
      <c r="P1602" s="19"/>
      <c r="Q1602" s="2"/>
      <c r="R1602" s="2"/>
      <c r="S1602" s="2"/>
      <c r="T1602" s="2"/>
      <c r="U1602" s="2"/>
      <c r="V1602" s="2"/>
      <c r="W1602" s="2"/>
      <c r="X1602" s="9"/>
      <c r="Y1602" s="9"/>
      <c r="Z1602" s="9"/>
      <c r="AA1602" s="19">
        <v>9</v>
      </c>
      <c r="AB1602" s="19">
        <v>18.846153846153847</v>
      </c>
      <c r="AC1602" s="2"/>
      <c r="AD1602" s="9"/>
      <c r="AE1602" s="9"/>
      <c r="AF1602" s="2"/>
      <c r="AG1602" s="9"/>
      <c r="AH1602" s="9"/>
      <c r="AI1602" s="9"/>
      <c r="AJ1602" s="9"/>
      <c r="AK1602" s="9"/>
      <c r="AL1602" s="9"/>
      <c r="AM1602" s="15"/>
      <c r="AN1602" s="9"/>
      <c r="AO1602" s="9"/>
      <c r="AP1602" s="9"/>
      <c r="AQ1602" s="2"/>
      <c r="AR1602" s="2"/>
      <c r="AS1602" s="2"/>
      <c r="AT1602" s="2"/>
      <c r="AU1602" s="2"/>
      <c r="AV1602" s="2"/>
      <c r="AW1602" s="2"/>
      <c r="AX1602" s="9"/>
      <c r="AY1602" s="2"/>
      <c r="AZ1602" s="2"/>
      <c r="BA1602" s="2"/>
      <c r="BB1602" s="9"/>
      <c r="BC1602" s="19"/>
      <c r="BD1602" s="2"/>
      <c r="BE1602" s="2"/>
      <c r="BF1602" s="19"/>
      <c r="BG1602" s="19"/>
      <c r="BH1602" s="19"/>
      <c r="BI1602" s="19"/>
      <c r="BJ1602" s="19"/>
      <c r="BK1602" s="19"/>
      <c r="BL1602" s="19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9"/>
      <c r="BX1602" s="2"/>
      <c r="BY1602" s="2"/>
      <c r="BZ1602" s="9"/>
      <c r="CA1602" s="2"/>
      <c r="CB1602" s="2"/>
      <c r="CC1602" s="2"/>
      <c r="CE1602" s="9"/>
      <c r="CF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  <c r="EL1602" s="9"/>
      <c r="EM1602" s="9"/>
      <c r="EN1602" s="9"/>
      <c r="EO1602" s="9"/>
      <c r="EP1602" s="9"/>
      <c r="EQ1602" s="9"/>
      <c r="ER1602" s="9"/>
      <c r="ES1602" s="9"/>
      <c r="ET1602" s="9"/>
      <c r="EU1602" s="9"/>
      <c r="EV1602" s="9"/>
    </row>
    <row r="1603" spans="1:152" hidden="1" x14ac:dyDescent="0.45">
      <c r="A1603" t="s">
        <v>176</v>
      </c>
      <c r="C1603" s="1">
        <v>43640</v>
      </c>
      <c r="D1603" s="2"/>
      <c r="E1603" s="1"/>
      <c r="G1603">
        <v>129</v>
      </c>
      <c r="H1603" t="s">
        <v>11</v>
      </c>
      <c r="I1603" s="19">
        <v>10.4</v>
      </c>
      <c r="J1603">
        <v>1000</v>
      </c>
      <c r="K1603" s="2">
        <f t="shared" si="24"/>
        <v>96.15384615384616</v>
      </c>
      <c r="L1603" s="2"/>
      <c r="M1603" s="9"/>
      <c r="N1603" s="9"/>
      <c r="O1603" s="9"/>
      <c r="P1603" s="9"/>
      <c r="Q1603" s="2"/>
      <c r="R1603" s="2"/>
      <c r="S1603" s="2"/>
      <c r="T1603" s="2"/>
      <c r="U1603" s="2"/>
      <c r="V1603" s="2"/>
      <c r="W1603" s="2"/>
      <c r="X1603" s="9"/>
      <c r="Y1603" s="9"/>
      <c r="Z1603" s="9"/>
      <c r="AA1603" s="9"/>
      <c r="AB1603" s="9"/>
      <c r="AC1603" s="2">
        <v>651.40770177838579</v>
      </c>
      <c r="AD1603" s="9"/>
      <c r="AE1603" s="9"/>
      <c r="AF1603" s="2">
        <v>206.96067487460104</v>
      </c>
      <c r="AG1603" s="9">
        <v>4.0587341231190157</v>
      </c>
      <c r="AH1603" s="9"/>
      <c r="AI1603" s="9"/>
      <c r="AJ1603" s="9"/>
      <c r="AK1603" s="9"/>
      <c r="AL1603" s="9"/>
      <c r="AM1603" s="15">
        <f>AG1603/AF1603</f>
        <v>1.9611136876985118E-2</v>
      </c>
      <c r="AN1603" s="9"/>
      <c r="AO1603" s="9"/>
      <c r="AP1603" s="9"/>
      <c r="AQ1603" s="2"/>
      <c r="AR1603" s="2"/>
      <c r="AS1603" s="2">
        <v>560.10804605563169</v>
      </c>
      <c r="AT1603" s="2"/>
      <c r="AU1603" s="2"/>
      <c r="AV1603" s="2">
        <v>207.95159598723214</v>
      </c>
      <c r="AW1603" s="2">
        <f>AQ1603+AR1603+AS1603+AV1603</f>
        <v>768.05964204286386</v>
      </c>
      <c r="AX1603" s="9"/>
      <c r="AY1603" s="2"/>
      <c r="AZ1603" s="2">
        <f>AC1603+AF1603+AW1603</f>
        <v>1626.4280186958508</v>
      </c>
      <c r="BA1603" s="2"/>
      <c r="BB1603" s="9">
        <f>AW1603/AZ1603</f>
        <v>0.47223709454952179</v>
      </c>
      <c r="BC1603" s="19"/>
      <c r="BD1603" s="2"/>
      <c r="BE1603" s="2"/>
      <c r="BF1603" s="19"/>
      <c r="BG1603" s="19"/>
      <c r="BH1603" s="19"/>
      <c r="BI1603" s="19"/>
      <c r="BJ1603" s="9">
        <f>AC1603/AZ1603</f>
        <v>0.40051431375408558</v>
      </c>
      <c r="BK1603" s="9">
        <f>AF1603/AZ1603</f>
        <v>0.12724859169639255</v>
      </c>
      <c r="BL1603" s="9">
        <f>AW1603/AZ1603</f>
        <v>0.47223709454952179</v>
      </c>
      <c r="BM1603" s="2">
        <f>BN1603+BO1603+BP1603+BQ1603+BR1603+BS1603</f>
        <v>176.91928864569084</v>
      </c>
      <c r="BN1603" s="2"/>
      <c r="BO1603" s="2">
        <v>138.77245782033745</v>
      </c>
      <c r="BP1603" s="2">
        <v>38.146830825353398</v>
      </c>
      <c r="BQ1603" s="2"/>
      <c r="BR1603" s="2"/>
      <c r="BS1603" s="2"/>
      <c r="BT1603" s="2"/>
      <c r="BU1603" s="2"/>
      <c r="BV1603" s="2"/>
      <c r="BW1603" s="9"/>
      <c r="BX1603" s="2"/>
      <c r="BY1603" s="2"/>
      <c r="BZ1603" s="9"/>
      <c r="CA1603" s="2"/>
      <c r="CB1603" s="2"/>
      <c r="CC1603" s="2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  <c r="EL1603" s="9"/>
      <c r="EM1603" s="9"/>
      <c r="EN1603" s="9"/>
      <c r="EO1603" s="9"/>
      <c r="EP1603" s="9"/>
      <c r="EQ1603" s="9"/>
      <c r="ER1603" s="9"/>
      <c r="ES1603" s="9"/>
      <c r="ET1603" s="9"/>
      <c r="EU1603" s="9"/>
      <c r="EV1603" s="9"/>
    </row>
    <row r="1604" spans="1:152" hidden="1" x14ac:dyDescent="0.45">
      <c r="A1604" t="s">
        <v>176</v>
      </c>
      <c r="C1604" s="1">
        <v>43641</v>
      </c>
      <c r="D1604" s="2">
        <v>9</v>
      </c>
      <c r="E1604" s="1" t="s">
        <v>196</v>
      </c>
      <c r="F1604" t="s">
        <v>15</v>
      </c>
      <c r="G1604">
        <v>130</v>
      </c>
      <c r="H1604" t="s">
        <v>11</v>
      </c>
      <c r="I1604" s="19">
        <v>10.4</v>
      </c>
      <c r="J1604">
        <v>1000</v>
      </c>
      <c r="K1604" s="2">
        <f t="shared" si="24"/>
        <v>96.15384615384616</v>
      </c>
      <c r="L1604" s="2"/>
      <c r="M1604" s="9"/>
      <c r="N1604" s="9"/>
      <c r="O1604" s="9"/>
      <c r="P1604" s="9"/>
      <c r="Q1604" s="2"/>
      <c r="R1604" s="2"/>
      <c r="S1604" s="2"/>
      <c r="T1604" s="2"/>
      <c r="U1604" s="2"/>
      <c r="V1604" s="2">
        <v>130</v>
      </c>
      <c r="W1604" s="2"/>
      <c r="X1604" s="9"/>
      <c r="Y1604" s="9"/>
      <c r="Z1604" s="9"/>
      <c r="AA1604" s="9"/>
      <c r="AB1604" s="9"/>
      <c r="AC1604" s="2"/>
      <c r="AD1604" s="9"/>
      <c r="AE1604" s="9"/>
      <c r="AF1604" s="2"/>
      <c r="AG1604" s="9"/>
      <c r="AH1604" s="9"/>
      <c r="AI1604" s="9"/>
      <c r="AJ1604" s="9"/>
      <c r="AK1604" s="9"/>
      <c r="AL1604" s="9"/>
      <c r="AM1604" s="15"/>
      <c r="AN1604" s="9"/>
      <c r="AO1604" s="9"/>
      <c r="AP1604" s="9"/>
      <c r="AQ1604" s="2"/>
      <c r="AR1604" s="2"/>
      <c r="AS1604" s="2"/>
      <c r="AT1604" s="2"/>
      <c r="AU1604" s="2"/>
      <c r="AV1604" s="2"/>
      <c r="AW1604" s="2"/>
      <c r="AX1604" s="9"/>
      <c r="AY1604" s="2"/>
      <c r="AZ1604" s="2"/>
      <c r="BA1604" s="2"/>
      <c r="BB1604" s="9"/>
      <c r="BC1604" s="19"/>
      <c r="BD1604" s="2"/>
      <c r="BE1604" s="2"/>
      <c r="BF1604" s="19"/>
      <c r="BG1604" s="19"/>
      <c r="BH1604" s="19"/>
      <c r="BI1604" s="19"/>
      <c r="BJ1604" s="19"/>
      <c r="BK1604" s="19"/>
      <c r="BL1604" s="19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9"/>
      <c r="BX1604" s="2"/>
      <c r="BY1604" s="2"/>
      <c r="BZ1604" s="9"/>
      <c r="CA1604" s="2"/>
      <c r="CB1604" s="2"/>
      <c r="CC1604" s="2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</row>
    <row r="1605" spans="1:152" hidden="1" x14ac:dyDescent="0.45">
      <c r="A1605" t="s">
        <v>176</v>
      </c>
      <c r="C1605" s="1">
        <v>43691</v>
      </c>
      <c r="D1605" s="2">
        <v>10</v>
      </c>
      <c r="E1605" s="1" t="s">
        <v>97</v>
      </c>
      <c r="F1605" t="s">
        <v>16</v>
      </c>
      <c r="G1605">
        <v>180</v>
      </c>
      <c r="H1605" t="s">
        <v>11</v>
      </c>
      <c r="I1605" s="19">
        <v>10.4</v>
      </c>
      <c r="J1605">
        <v>1000</v>
      </c>
      <c r="K1605" s="2">
        <f t="shared" si="24"/>
        <v>96.15384615384616</v>
      </c>
      <c r="L1605" s="2"/>
      <c r="M1605" s="9"/>
      <c r="N1605" s="9"/>
      <c r="O1605" s="9"/>
      <c r="P1605" s="9"/>
      <c r="Q1605" s="2"/>
      <c r="R1605" s="2"/>
      <c r="S1605" s="2"/>
      <c r="T1605" s="2"/>
      <c r="U1605" s="2"/>
      <c r="V1605" s="2"/>
      <c r="W1605" s="2"/>
      <c r="X1605" s="9"/>
      <c r="Y1605" s="9"/>
      <c r="Z1605" s="9"/>
      <c r="AA1605" s="9"/>
      <c r="AB1605" s="9"/>
      <c r="AC1605" s="2"/>
      <c r="AD1605" s="9"/>
      <c r="AE1605" s="9"/>
      <c r="AF1605" s="2"/>
      <c r="AG1605" s="9"/>
      <c r="AH1605" s="9"/>
      <c r="AI1605" s="9"/>
      <c r="AJ1605" s="9"/>
      <c r="AK1605" s="9"/>
      <c r="AL1605" s="9"/>
      <c r="AM1605" s="15"/>
      <c r="AN1605" s="9"/>
      <c r="AO1605" s="9"/>
      <c r="AP1605" s="9"/>
      <c r="AQ1605" s="2"/>
      <c r="AR1605" s="2"/>
      <c r="AS1605" s="2"/>
      <c r="AT1605" s="2"/>
      <c r="AU1605" s="2"/>
      <c r="AV1605" s="2">
        <v>591.41414141414134</v>
      </c>
      <c r="AW1605" s="2"/>
      <c r="AX1605" s="9"/>
      <c r="AY1605" s="2"/>
      <c r="AZ1605" s="2"/>
      <c r="BA1605" s="2"/>
      <c r="BB1605" s="9"/>
      <c r="BC1605" s="19">
        <v>39.03</v>
      </c>
      <c r="BD1605" s="2">
        <v>230.82893939393938</v>
      </c>
      <c r="BE1605" s="2"/>
      <c r="BF1605" s="19">
        <v>10.168675744226405</v>
      </c>
      <c r="BG1605" s="19"/>
      <c r="BH1605" s="19"/>
      <c r="BI1605" s="19"/>
      <c r="BJ1605" s="19"/>
      <c r="BK1605" s="19"/>
      <c r="BL1605" s="19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9"/>
      <c r="BX1605" s="2"/>
      <c r="BY1605" s="2"/>
      <c r="BZ1605" s="9"/>
      <c r="CA1605" s="2"/>
      <c r="CB1605" s="2"/>
      <c r="CC1605" s="2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</row>
    <row r="1606" spans="1:152" hidden="1" x14ac:dyDescent="0.45">
      <c r="A1606" t="s">
        <v>170</v>
      </c>
      <c r="C1606" s="1">
        <v>43477</v>
      </c>
      <c r="D1606" s="2">
        <v>1</v>
      </c>
      <c r="E1606" s="1" t="s">
        <v>198</v>
      </c>
      <c r="F1606" t="s">
        <v>10</v>
      </c>
      <c r="G1606">
        <v>0</v>
      </c>
      <c r="H1606" t="s">
        <v>25</v>
      </c>
      <c r="I1606" s="19">
        <v>9.5</v>
      </c>
      <c r="J1606">
        <v>1000</v>
      </c>
      <c r="K1606" s="2">
        <f t="shared" si="24"/>
        <v>105.26315789473684</v>
      </c>
      <c r="L1606" s="2"/>
      <c r="M1606" s="9"/>
      <c r="N1606" s="9"/>
      <c r="O1606" s="9"/>
      <c r="P1606" s="9"/>
      <c r="Q1606" s="2"/>
      <c r="R1606" s="2"/>
      <c r="S1606" s="2"/>
      <c r="T1606" s="2"/>
      <c r="U1606" s="2"/>
      <c r="V1606" s="2"/>
      <c r="W1606" s="2"/>
      <c r="X1606" s="9"/>
      <c r="Y1606" s="9"/>
      <c r="Z1606" s="9"/>
      <c r="AA1606" s="9"/>
      <c r="AB1606" s="9"/>
      <c r="AC1606" s="2"/>
      <c r="AD1606" s="9"/>
      <c r="AE1606" s="9"/>
      <c r="AF1606" s="2"/>
      <c r="AG1606" s="9"/>
      <c r="AH1606" s="9"/>
      <c r="AI1606" s="9"/>
      <c r="AJ1606" s="9"/>
      <c r="AK1606" s="9"/>
      <c r="AL1606" s="9"/>
      <c r="AM1606" s="15"/>
      <c r="AN1606" s="9"/>
      <c r="AO1606" s="9"/>
      <c r="AP1606" s="9"/>
      <c r="AQ1606" s="2"/>
      <c r="AR1606" s="2"/>
      <c r="AS1606" s="2"/>
      <c r="AT1606" s="2"/>
      <c r="AU1606" s="2"/>
      <c r="AV1606" s="2"/>
      <c r="AW1606" s="2"/>
      <c r="AX1606" s="9"/>
      <c r="AY1606" s="2"/>
      <c r="AZ1606" s="2"/>
      <c r="BA1606" s="2"/>
      <c r="BB1606" s="9"/>
      <c r="BC1606" s="19"/>
      <c r="BD1606" s="2"/>
      <c r="BE1606" s="2"/>
      <c r="BF1606" s="19"/>
      <c r="BG1606" s="19"/>
      <c r="BH1606" s="19"/>
      <c r="BI1606" s="19"/>
      <c r="BJ1606" s="19"/>
      <c r="BK1606" s="19"/>
      <c r="BL1606" s="19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9"/>
      <c r="BX1606" s="2"/>
      <c r="BY1606" s="2"/>
      <c r="BZ1606" s="9"/>
      <c r="CA1606" s="2"/>
      <c r="CB1606" s="2"/>
      <c r="CC1606" s="2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</row>
    <row r="1607" spans="1:152" hidden="1" x14ac:dyDescent="0.45">
      <c r="A1607" t="s">
        <v>170</v>
      </c>
      <c r="C1607" s="1">
        <v>43503</v>
      </c>
      <c r="D1607" s="2">
        <v>4</v>
      </c>
      <c r="E1607" t="s">
        <v>199</v>
      </c>
      <c r="F1607" t="s">
        <v>12</v>
      </c>
      <c r="G1607">
        <v>26</v>
      </c>
      <c r="H1607" t="s">
        <v>25</v>
      </c>
      <c r="I1607" s="19">
        <v>9.5</v>
      </c>
      <c r="J1607">
        <v>1000</v>
      </c>
      <c r="K1607" s="2">
        <f t="shared" si="24"/>
        <v>105.26315789473684</v>
      </c>
      <c r="L1607" s="2"/>
      <c r="M1607" s="9"/>
      <c r="N1607" s="9"/>
      <c r="O1607" s="9"/>
      <c r="P1607" s="9"/>
      <c r="Q1607" s="2"/>
      <c r="R1607" s="2">
        <v>26</v>
      </c>
      <c r="S1607" s="2"/>
      <c r="T1607" s="2"/>
      <c r="U1607" s="2"/>
      <c r="V1607" s="2"/>
      <c r="W1607" s="2"/>
      <c r="X1607" s="9"/>
      <c r="Y1607" s="9"/>
      <c r="Z1607" s="9"/>
      <c r="AA1607" s="9"/>
      <c r="AB1607" s="9"/>
      <c r="AC1607" s="2"/>
      <c r="AD1607" s="9"/>
      <c r="AE1607" s="9"/>
      <c r="AF1607" s="2"/>
      <c r="AG1607" s="9"/>
      <c r="AH1607" s="9"/>
      <c r="AI1607" s="9"/>
      <c r="AJ1607" s="9"/>
      <c r="AK1607" s="9"/>
      <c r="AL1607" s="9"/>
      <c r="AM1607" s="15"/>
      <c r="AN1607" s="9"/>
      <c r="AO1607" s="9"/>
      <c r="AP1607" s="9"/>
      <c r="AQ1607" s="2"/>
      <c r="AR1607" s="2"/>
      <c r="AS1607" s="2"/>
      <c r="AT1607" s="2"/>
      <c r="AU1607" s="2"/>
      <c r="AV1607" s="2"/>
      <c r="AW1607" s="2"/>
      <c r="AX1607" s="9"/>
      <c r="AY1607" s="2"/>
      <c r="AZ1607" s="2"/>
      <c r="BA1607" s="2"/>
      <c r="BB1607" s="9"/>
      <c r="BC1607" s="19"/>
      <c r="BD1607" s="2"/>
      <c r="BE1607" s="2"/>
      <c r="BF1607" s="19"/>
      <c r="BG1607" s="19"/>
      <c r="BH1607" s="19"/>
      <c r="BI1607" s="19"/>
      <c r="BJ1607" s="19"/>
      <c r="BK1607" s="19"/>
      <c r="BL1607" s="19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9"/>
      <c r="BX1607" s="2"/>
      <c r="BY1607" s="2"/>
      <c r="BZ1607" s="9"/>
      <c r="CA1607" s="2"/>
      <c r="CB1607" s="2"/>
      <c r="CC1607" s="2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</row>
    <row r="1608" spans="1:152" hidden="1" x14ac:dyDescent="0.45">
      <c r="A1608" t="s">
        <v>170</v>
      </c>
      <c r="C1608" s="1">
        <v>43509</v>
      </c>
      <c r="D1608" s="2"/>
      <c r="E1608" s="1"/>
      <c r="G1608">
        <v>32</v>
      </c>
      <c r="H1608" t="s">
        <v>25</v>
      </c>
      <c r="I1608" s="19">
        <v>9.5</v>
      </c>
      <c r="J1608">
        <v>1000</v>
      </c>
      <c r="K1608" s="2">
        <f t="shared" si="24"/>
        <v>105.26315789473684</v>
      </c>
      <c r="L1608" s="2"/>
      <c r="M1608" s="2">
        <v>432</v>
      </c>
      <c r="N1608" s="19">
        <v>9.6</v>
      </c>
      <c r="O1608" s="19"/>
      <c r="P1608" s="19"/>
      <c r="Q1608" s="2"/>
      <c r="R1608" s="2"/>
      <c r="S1608" s="2"/>
      <c r="T1608" s="2"/>
      <c r="U1608" s="2"/>
      <c r="V1608" s="2"/>
      <c r="W1608" s="2"/>
      <c r="X1608" s="19">
        <v>6.6</v>
      </c>
      <c r="Y1608" s="19">
        <v>3.8</v>
      </c>
      <c r="Z1608" s="9"/>
      <c r="AA1608" s="9"/>
      <c r="AB1608" s="9"/>
      <c r="AC1608" s="2"/>
      <c r="AD1608" s="9"/>
      <c r="AE1608" s="9"/>
      <c r="AF1608" s="2"/>
      <c r="AG1608" s="9"/>
      <c r="AH1608" s="9"/>
      <c r="AI1608" s="9"/>
      <c r="AJ1608" s="9"/>
      <c r="AK1608" s="9"/>
      <c r="AL1608" s="9"/>
      <c r="AM1608" s="15"/>
      <c r="AN1608" s="9"/>
      <c r="AO1608" s="9"/>
      <c r="AP1608" s="9"/>
      <c r="AQ1608" s="2"/>
      <c r="AR1608" s="2"/>
      <c r="AS1608" s="2"/>
      <c r="AT1608" s="2"/>
      <c r="AU1608" s="2"/>
      <c r="AV1608" s="2"/>
      <c r="AW1608" s="2"/>
      <c r="AX1608" s="9"/>
      <c r="AY1608" s="2"/>
      <c r="AZ1608" s="2"/>
      <c r="BA1608" s="2"/>
      <c r="BB1608" s="9"/>
      <c r="BC1608" s="19"/>
      <c r="BD1608" s="2"/>
      <c r="BE1608" s="2"/>
      <c r="BF1608" s="19"/>
      <c r="BG1608" s="19"/>
      <c r="BH1608" s="19"/>
      <c r="BI1608" s="19"/>
      <c r="BJ1608" s="19"/>
      <c r="BK1608" s="19"/>
      <c r="BL1608" s="19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9"/>
      <c r="BX1608" s="2"/>
      <c r="BY1608" s="2"/>
      <c r="BZ1608" s="9"/>
      <c r="CA1608" s="2"/>
      <c r="CB1608" s="2"/>
      <c r="CC1608" s="2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  <c r="EL1608" s="9"/>
      <c r="EM1608" s="9"/>
      <c r="EN1608" s="9"/>
      <c r="EO1608" s="9"/>
      <c r="EP1608" s="9"/>
      <c r="EQ1608" s="9"/>
      <c r="ER1608" s="9"/>
      <c r="ES1608" s="9"/>
      <c r="ET1608" s="9"/>
      <c r="EU1608" s="9"/>
      <c r="EV1608" s="9"/>
    </row>
    <row r="1609" spans="1:152" hidden="1" x14ac:dyDescent="0.45">
      <c r="A1609" t="s">
        <v>170</v>
      </c>
      <c r="C1609" s="1">
        <v>43517</v>
      </c>
      <c r="D1609" s="2">
        <v>5</v>
      </c>
      <c r="E1609" t="s">
        <v>195</v>
      </c>
      <c r="F1609" t="s">
        <v>13</v>
      </c>
      <c r="G1609">
        <v>40</v>
      </c>
      <c r="H1609" t="s">
        <v>25</v>
      </c>
      <c r="I1609" s="19">
        <v>9.5</v>
      </c>
      <c r="J1609">
        <v>1000</v>
      </c>
      <c r="K1609" s="2">
        <f t="shared" si="24"/>
        <v>105.26315789473684</v>
      </c>
      <c r="L1609" s="2"/>
      <c r="M1609" s="2">
        <v>466</v>
      </c>
      <c r="N1609" s="19">
        <v>11</v>
      </c>
      <c r="O1609" s="19"/>
      <c r="P1609" s="19"/>
      <c r="Q1609" s="2"/>
      <c r="R1609" s="2"/>
      <c r="S1609" s="2">
        <v>40</v>
      </c>
      <c r="T1609" s="2"/>
      <c r="U1609" s="2"/>
      <c r="V1609" s="2"/>
      <c r="W1609" s="2"/>
      <c r="X1609" s="19">
        <v>4.8</v>
      </c>
      <c r="Y1609" s="19">
        <v>6.6</v>
      </c>
      <c r="Z1609" s="9"/>
      <c r="AA1609" s="9"/>
      <c r="AB1609" s="9"/>
      <c r="AC1609" s="2"/>
      <c r="AD1609" s="9"/>
      <c r="AE1609" s="9"/>
      <c r="AF1609" s="2"/>
      <c r="AG1609" s="9"/>
      <c r="AH1609" s="9"/>
      <c r="AI1609" s="9"/>
      <c r="AJ1609" s="9"/>
      <c r="AK1609" s="9"/>
      <c r="AL1609" s="9"/>
      <c r="AM1609" s="15"/>
      <c r="AN1609" s="9"/>
      <c r="AO1609" s="9"/>
      <c r="AP1609" s="9"/>
      <c r="AQ1609" s="2"/>
      <c r="AR1609" s="2"/>
      <c r="AS1609" s="2"/>
      <c r="AT1609" s="2"/>
      <c r="AU1609" s="2"/>
      <c r="AV1609" s="2"/>
      <c r="AW1609" s="2"/>
      <c r="AX1609" s="9"/>
      <c r="AY1609" s="2"/>
      <c r="AZ1609" s="2"/>
      <c r="BA1609" s="2"/>
      <c r="BB1609" s="9"/>
      <c r="BC1609" s="19"/>
      <c r="BD1609" s="2"/>
      <c r="BE1609" s="2"/>
      <c r="BF1609" s="19"/>
      <c r="BG1609" s="19"/>
      <c r="BH1609" s="19"/>
      <c r="BI1609" s="19"/>
      <c r="BJ1609" s="19"/>
      <c r="BK1609" s="19"/>
      <c r="BL1609" s="19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9"/>
      <c r="BX1609" s="2"/>
      <c r="BY1609" s="2"/>
      <c r="BZ1609" s="9"/>
      <c r="CA1609" s="2"/>
      <c r="CB1609" s="2"/>
      <c r="CC1609" s="2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</row>
    <row r="1610" spans="1:152" hidden="1" x14ac:dyDescent="0.45">
      <c r="A1610" t="s">
        <v>170</v>
      </c>
      <c r="C1610" s="1">
        <v>43523</v>
      </c>
      <c r="D1610" s="2"/>
      <c r="E1610" s="1"/>
      <c r="G1610">
        <v>46</v>
      </c>
      <c r="H1610" t="s">
        <v>25</v>
      </c>
      <c r="I1610" s="19">
        <v>9.5</v>
      </c>
      <c r="J1610">
        <v>1000</v>
      </c>
      <c r="K1610" s="2">
        <f t="shared" si="24"/>
        <v>105.26315789473684</v>
      </c>
      <c r="L1610" s="2"/>
      <c r="M1610" s="2">
        <v>522</v>
      </c>
      <c r="N1610" s="19">
        <v>12.2</v>
      </c>
      <c r="O1610" s="19"/>
      <c r="P1610" s="19"/>
      <c r="Q1610" s="2"/>
      <c r="R1610" s="2"/>
      <c r="S1610" s="2"/>
      <c r="T1610" s="2"/>
      <c r="U1610" s="2"/>
      <c r="V1610" s="2"/>
      <c r="W1610" s="2"/>
      <c r="X1610" s="19">
        <v>5.2</v>
      </c>
      <c r="Y1610" s="19">
        <v>8</v>
      </c>
      <c r="Z1610" s="9"/>
      <c r="AA1610" s="9"/>
      <c r="AB1610" s="9"/>
      <c r="AC1610" s="2"/>
      <c r="AD1610" s="9"/>
      <c r="AE1610" s="9"/>
      <c r="AF1610" s="2"/>
      <c r="AG1610" s="9"/>
      <c r="AH1610" s="9"/>
      <c r="AI1610" s="9"/>
      <c r="AJ1610" s="9"/>
      <c r="AK1610" s="9"/>
      <c r="AL1610" s="9"/>
      <c r="AM1610" s="15"/>
      <c r="AN1610" s="9"/>
      <c r="AO1610" s="9"/>
      <c r="AP1610" s="9"/>
      <c r="AQ1610" s="2"/>
      <c r="AR1610" s="2"/>
      <c r="AS1610" s="2"/>
      <c r="AT1610" s="2"/>
      <c r="AU1610" s="2"/>
      <c r="AV1610" s="2"/>
      <c r="AW1610" s="2"/>
      <c r="AX1610" s="9"/>
      <c r="AY1610" s="2"/>
      <c r="AZ1610" s="2"/>
      <c r="BA1610" s="2"/>
      <c r="BB1610" s="9"/>
      <c r="BC1610" s="19"/>
      <c r="BD1610" s="2"/>
      <c r="BE1610" s="2"/>
      <c r="BF1610" s="19"/>
      <c r="BG1610" s="19"/>
      <c r="BH1610" s="19"/>
      <c r="BI1610" s="19"/>
      <c r="BJ1610" s="19"/>
      <c r="BK1610" s="19"/>
      <c r="BL1610" s="19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9"/>
      <c r="BX1610" s="2"/>
      <c r="BY1610" s="2"/>
      <c r="BZ1610" s="9"/>
      <c r="CA1610" s="2"/>
      <c r="CB1610" s="2"/>
      <c r="CC1610" s="2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</row>
    <row r="1611" spans="1:152" hidden="1" x14ac:dyDescent="0.45">
      <c r="A1611" t="s">
        <v>170</v>
      </c>
      <c r="C1611" s="1">
        <v>43537</v>
      </c>
      <c r="D1611" s="2"/>
      <c r="E1611" s="1"/>
      <c r="G1611">
        <v>60</v>
      </c>
      <c r="H1611" t="s">
        <v>25</v>
      </c>
      <c r="I1611" s="19">
        <v>9.5</v>
      </c>
      <c r="J1611">
        <v>1000</v>
      </c>
      <c r="K1611" s="2">
        <f t="shared" si="24"/>
        <v>105.26315789473684</v>
      </c>
      <c r="L1611" s="2"/>
      <c r="M1611" s="2">
        <v>530</v>
      </c>
      <c r="N1611" s="19">
        <v>13</v>
      </c>
      <c r="O1611" s="19"/>
      <c r="P1611" s="19"/>
      <c r="Q1611" s="2"/>
      <c r="R1611" s="2"/>
      <c r="S1611" s="2"/>
      <c r="T1611" s="2"/>
      <c r="U1611" s="2"/>
      <c r="V1611" s="2"/>
      <c r="W1611" s="2"/>
      <c r="X1611" s="19">
        <v>4.5999999999999996</v>
      </c>
      <c r="Y1611" s="19">
        <v>9</v>
      </c>
      <c r="Z1611" s="9"/>
      <c r="AA1611" s="9"/>
      <c r="AB1611" s="9"/>
      <c r="AC1611" s="2"/>
      <c r="AD1611" s="9"/>
      <c r="AE1611" s="9"/>
      <c r="AF1611" s="2"/>
      <c r="AG1611" s="9"/>
      <c r="AH1611" s="9"/>
      <c r="AI1611" s="9"/>
      <c r="AJ1611" s="9"/>
      <c r="AK1611" s="9"/>
      <c r="AL1611" s="9"/>
      <c r="AM1611" s="15"/>
      <c r="AN1611" s="9"/>
      <c r="AO1611" s="9"/>
      <c r="AP1611" s="9"/>
      <c r="AQ1611" s="2"/>
      <c r="AR1611" s="2"/>
      <c r="AS1611" s="2"/>
      <c r="AT1611" s="2"/>
      <c r="AU1611" s="2"/>
      <c r="AV1611" s="2"/>
      <c r="AW1611" s="2"/>
      <c r="AX1611" s="9"/>
      <c r="AY1611" s="2"/>
      <c r="AZ1611" s="2"/>
      <c r="BA1611" s="2"/>
      <c r="BB1611" s="9"/>
      <c r="BC1611" s="19"/>
      <c r="BD1611" s="2"/>
      <c r="BE1611" s="2"/>
      <c r="BF1611" s="19"/>
      <c r="BG1611" s="19"/>
      <c r="BH1611" s="19"/>
      <c r="BI1611" s="19"/>
      <c r="BJ1611" s="19"/>
      <c r="BK1611" s="19"/>
      <c r="BL1611" s="19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9"/>
      <c r="BX1611" s="2"/>
      <c r="BY1611" s="2"/>
      <c r="BZ1611" s="9"/>
      <c r="CA1611" s="2"/>
      <c r="CB1611" s="2"/>
      <c r="CC1611" s="2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</row>
    <row r="1612" spans="1:152" hidden="1" x14ac:dyDescent="0.45">
      <c r="A1612" t="s">
        <v>170</v>
      </c>
      <c r="C1612" s="1">
        <v>43545</v>
      </c>
      <c r="D1612" s="2"/>
      <c r="E1612" s="1"/>
      <c r="G1612">
        <v>68</v>
      </c>
      <c r="H1612" t="s">
        <v>25</v>
      </c>
      <c r="I1612" s="19">
        <v>9.5</v>
      </c>
      <c r="J1612">
        <v>1000</v>
      </c>
      <c r="K1612" s="2">
        <f t="shared" si="24"/>
        <v>105.26315789473684</v>
      </c>
      <c r="L1612" s="2"/>
      <c r="M1612" s="2">
        <v>522</v>
      </c>
      <c r="N1612" s="19">
        <v>13.4</v>
      </c>
      <c r="O1612" s="19"/>
      <c r="P1612" s="19"/>
      <c r="Q1612" s="2"/>
      <c r="R1612" s="2"/>
      <c r="S1612" s="2"/>
      <c r="T1612" s="2"/>
      <c r="U1612" s="2"/>
      <c r="V1612" s="2"/>
      <c r="W1612" s="2"/>
      <c r="X1612" s="19">
        <v>5.6</v>
      </c>
      <c r="Y1612" s="19">
        <v>8.8000000000000007</v>
      </c>
      <c r="Z1612" s="9"/>
      <c r="AA1612" s="9"/>
      <c r="AB1612" s="9"/>
      <c r="AC1612" s="2"/>
      <c r="AD1612" s="9"/>
      <c r="AE1612" s="9"/>
      <c r="AF1612" s="2"/>
      <c r="AG1612" s="9"/>
      <c r="AH1612" s="9"/>
      <c r="AI1612" s="9"/>
      <c r="AJ1612" s="9"/>
      <c r="AK1612" s="9"/>
      <c r="AL1612" s="9"/>
      <c r="AM1612" s="15"/>
      <c r="AN1612" s="9"/>
      <c r="AO1612" s="9"/>
      <c r="AP1612" s="9"/>
      <c r="AQ1612" s="2"/>
      <c r="AR1612" s="2"/>
      <c r="AS1612" s="2"/>
      <c r="AT1612" s="2"/>
      <c r="AU1612" s="2"/>
      <c r="AV1612" s="2"/>
      <c r="AW1612" s="2"/>
      <c r="AX1612" s="9"/>
      <c r="AY1612" s="2"/>
      <c r="AZ1612" s="2"/>
      <c r="BA1612" s="2"/>
      <c r="BB1612" s="9"/>
      <c r="BC1612" s="19"/>
      <c r="BD1612" s="2"/>
      <c r="BE1612" s="2"/>
      <c r="BF1612" s="19"/>
      <c r="BG1612" s="19"/>
      <c r="BH1612" s="19"/>
      <c r="BI1612" s="19"/>
      <c r="BJ1612" s="19"/>
      <c r="BK1612" s="19"/>
      <c r="BL1612" s="19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9"/>
      <c r="BX1612" s="2"/>
      <c r="BY1612" s="2"/>
      <c r="BZ1612" s="9"/>
      <c r="CA1612" s="2"/>
      <c r="CB1612" s="2"/>
      <c r="CC1612" s="2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  <c r="EL1612" s="9"/>
      <c r="EM1612" s="9"/>
      <c r="EN1612" s="9"/>
      <c r="EO1612" s="9"/>
      <c r="EP1612" s="9"/>
      <c r="EQ1612" s="9"/>
      <c r="ER1612" s="9"/>
      <c r="ES1612" s="9"/>
      <c r="ET1612" s="9"/>
      <c r="EU1612" s="9"/>
      <c r="EV1612" s="9"/>
    </row>
    <row r="1613" spans="1:152" hidden="1" x14ac:dyDescent="0.45">
      <c r="A1613" t="s">
        <v>170</v>
      </c>
      <c r="C1613" s="1">
        <v>43556</v>
      </c>
      <c r="D1613" s="2"/>
      <c r="E1613" s="1"/>
      <c r="G1613">
        <v>79</v>
      </c>
      <c r="H1613" t="s">
        <v>25</v>
      </c>
      <c r="I1613" s="19">
        <v>9.5</v>
      </c>
      <c r="J1613">
        <v>1000</v>
      </c>
      <c r="K1613" s="2">
        <f t="shared" si="24"/>
        <v>105.26315789473684</v>
      </c>
      <c r="L1613" s="2"/>
      <c r="M1613" s="9"/>
      <c r="N1613" s="9"/>
      <c r="O1613" s="9"/>
      <c r="P1613" s="9"/>
      <c r="Q1613" s="2"/>
      <c r="R1613" s="2"/>
      <c r="S1613" s="2"/>
      <c r="T1613" s="2"/>
      <c r="U1613" s="2"/>
      <c r="V1613" s="2"/>
      <c r="W1613" s="2"/>
      <c r="X1613" s="9"/>
      <c r="Y1613" s="9"/>
      <c r="Z1613" s="9"/>
      <c r="AA1613" s="9"/>
      <c r="AB1613" s="9"/>
      <c r="AC1613" s="2">
        <v>135.31692307692308</v>
      </c>
      <c r="AD1613" s="9"/>
      <c r="AE1613" s="9"/>
      <c r="AF1613" s="2">
        <v>100.45538461538462</v>
      </c>
      <c r="AG1613" s="9">
        <v>1.1253913846153847</v>
      </c>
      <c r="AH1613" s="9"/>
      <c r="AI1613" s="9"/>
      <c r="AJ1613" s="9"/>
      <c r="AK1613" s="9"/>
      <c r="AL1613" s="9"/>
      <c r="AM1613" s="15">
        <f>AG1613/AF1613</f>
        <v>1.120289757412399E-2</v>
      </c>
      <c r="AN1613" s="9"/>
      <c r="AO1613" s="9"/>
      <c r="AP1613" s="9"/>
      <c r="AQ1613" s="2">
        <v>0.93076923076923124</v>
      </c>
      <c r="AR1613" s="2"/>
      <c r="AS1613" s="2"/>
      <c r="AT1613" s="2"/>
      <c r="AU1613" s="2"/>
      <c r="AV1613" s="2">
        <v>63.021538461538462</v>
      </c>
      <c r="AW1613" s="2">
        <f>AQ1613+AR1613+AS1613+AV1613</f>
        <v>63.952307692307691</v>
      </c>
      <c r="AX1613" s="9"/>
      <c r="AY1613" s="2"/>
      <c r="AZ1613" s="2">
        <f>AC1613+AF1613+AW1613</f>
        <v>299.72461538461539</v>
      </c>
      <c r="BA1613" s="2"/>
      <c r="BB1613" s="9">
        <f>AW1613/AZ1613</f>
        <v>0.21337022189599683</v>
      </c>
      <c r="BC1613" s="19"/>
      <c r="BD1613" s="2"/>
      <c r="BE1613" s="2"/>
      <c r="BF1613" s="19"/>
      <c r="BG1613" s="19"/>
      <c r="BH1613" s="19"/>
      <c r="BI1613" s="19"/>
      <c r="BJ1613" s="9">
        <f>AC1613/AZ1613</f>
        <v>0.45147083733273108</v>
      </c>
      <c r="BK1613" s="9">
        <f>AF1613/AZ1613</f>
        <v>0.33515894077127206</v>
      </c>
      <c r="BL1613" s="9">
        <f>AW1613/AZ1613</f>
        <v>0.21337022189599683</v>
      </c>
      <c r="BM1613" s="2">
        <f>BN1613+BO1613+BP1613+BQ1613+BR1613+BS1613</f>
        <v>155.69230769230768</v>
      </c>
      <c r="BN1613" s="2">
        <v>22</v>
      </c>
      <c r="BO1613" s="2">
        <v>25.384615384615383</v>
      </c>
      <c r="BP1613" s="2"/>
      <c r="BQ1613" s="2"/>
      <c r="BR1613" s="2"/>
      <c r="BS1613" s="2">
        <v>108.30769230769231</v>
      </c>
      <c r="BT1613" s="15">
        <f>AG1613/BM1613</f>
        <v>7.2283043478260879E-3</v>
      </c>
      <c r="BU1613" s="2"/>
      <c r="BV1613" s="2"/>
      <c r="BW1613" s="9"/>
      <c r="BX1613" s="2"/>
      <c r="BY1613" s="2"/>
      <c r="BZ1613" s="9"/>
      <c r="CA1613" s="2"/>
      <c r="CB1613" s="2"/>
      <c r="CC1613" s="2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</row>
    <row r="1614" spans="1:152" hidden="1" x14ac:dyDescent="0.45">
      <c r="A1614" t="s">
        <v>170</v>
      </c>
      <c r="C1614" s="1">
        <v>43593</v>
      </c>
      <c r="D1614" s="2"/>
      <c r="E1614" s="1"/>
      <c r="G1614">
        <v>116</v>
      </c>
      <c r="H1614" t="s">
        <v>25</v>
      </c>
      <c r="I1614" s="19">
        <v>9.5</v>
      </c>
      <c r="J1614">
        <v>1000</v>
      </c>
      <c r="K1614" s="2">
        <f t="shared" si="24"/>
        <v>105.26315789473684</v>
      </c>
      <c r="L1614" s="2"/>
      <c r="M1614" s="9"/>
      <c r="N1614" s="9"/>
      <c r="O1614" s="9"/>
      <c r="P1614" s="9"/>
      <c r="Q1614" s="2"/>
      <c r="R1614" s="2"/>
      <c r="S1614" s="2"/>
      <c r="T1614" s="2"/>
      <c r="U1614" s="2"/>
      <c r="V1614" s="2"/>
      <c r="W1614" s="2"/>
      <c r="X1614" s="9"/>
      <c r="Y1614" s="9"/>
      <c r="Z1614" s="9"/>
      <c r="AA1614" s="9"/>
      <c r="AB1614" s="9"/>
      <c r="AC1614" s="2">
        <v>163.31700000000001</v>
      </c>
      <c r="AD1614" s="9"/>
      <c r="AE1614" s="9"/>
      <c r="AF1614" s="2">
        <v>87.381</v>
      </c>
      <c r="AG1614" s="9">
        <v>0.88620840000000012</v>
      </c>
      <c r="AH1614" s="9"/>
      <c r="AI1614" s="9"/>
      <c r="AJ1614" s="9"/>
      <c r="AK1614" s="9"/>
      <c r="AL1614" s="9"/>
      <c r="AM1614" s="15">
        <f>AG1614/AF1614</f>
        <v>1.0141888968997839E-2</v>
      </c>
      <c r="AN1614" s="9"/>
      <c r="AO1614" s="9"/>
      <c r="AP1614" s="9"/>
      <c r="AQ1614" s="2">
        <v>3.0449999999999999</v>
      </c>
      <c r="AR1614" s="2">
        <v>2.8560000000000003</v>
      </c>
      <c r="AS1614" s="2">
        <v>51.911999999999999</v>
      </c>
      <c r="AT1614" s="2"/>
      <c r="AU1614" s="2"/>
      <c r="AV1614" s="2">
        <v>128.03700000000001</v>
      </c>
      <c r="AW1614" s="2">
        <f>AQ1614+AR1614+AS1614+AV1614</f>
        <v>185.85000000000002</v>
      </c>
      <c r="AX1614" s="9"/>
      <c r="AY1614" s="2"/>
      <c r="AZ1614" s="2">
        <f>AC1614+AF1614+AW1614</f>
        <v>436.548</v>
      </c>
      <c r="BA1614" s="2"/>
      <c r="BB1614" s="9">
        <f>AW1614/AZ1614</f>
        <v>0.42572638060419477</v>
      </c>
      <c r="BC1614" s="19"/>
      <c r="BD1614" s="2"/>
      <c r="BE1614" s="2"/>
      <c r="BF1614" s="19"/>
      <c r="BG1614" s="19"/>
      <c r="BH1614" s="19"/>
      <c r="BI1614" s="19"/>
      <c r="BJ1614" s="9">
        <f>AC1614/AZ1614</f>
        <v>0.37411006349817205</v>
      </c>
      <c r="BK1614" s="9">
        <f>AF1614/AZ1614</f>
        <v>0.20016355589763324</v>
      </c>
      <c r="BL1614" s="9">
        <f>AW1614/AZ1614</f>
        <v>0.42572638060419477</v>
      </c>
      <c r="BM1614" s="2">
        <f>BN1614+BO1614+BP1614+BQ1614+BR1614+BS1614</f>
        <v>138.6</v>
      </c>
      <c r="BN1614" s="2">
        <v>21</v>
      </c>
      <c r="BO1614" s="2">
        <v>27.3</v>
      </c>
      <c r="BP1614" s="2">
        <v>27.3</v>
      </c>
      <c r="BQ1614" s="2">
        <v>10.5</v>
      </c>
      <c r="BR1614" s="2"/>
      <c r="BS1614" s="2">
        <v>52.5</v>
      </c>
      <c r="BT1614" s="15">
        <f>AG1614/BM1614</f>
        <v>6.3940000000000012E-3</v>
      </c>
      <c r="BU1614" s="2"/>
      <c r="BV1614" s="2"/>
      <c r="BW1614" s="9"/>
      <c r="BX1614" s="2"/>
      <c r="BY1614" s="2"/>
      <c r="BZ1614" s="9"/>
      <c r="CA1614" s="2"/>
      <c r="CB1614" s="2"/>
      <c r="CC1614" s="2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  <c r="EL1614" s="9"/>
      <c r="EM1614" s="9"/>
      <c r="EN1614" s="9"/>
      <c r="EO1614" s="9"/>
      <c r="EP1614" s="9"/>
      <c r="EQ1614" s="9"/>
      <c r="ER1614" s="9"/>
      <c r="ES1614" s="9"/>
      <c r="ET1614" s="9"/>
      <c r="EU1614" s="9"/>
      <c r="EV1614" s="9"/>
    </row>
    <row r="1615" spans="1:152" hidden="1" x14ac:dyDescent="0.45">
      <c r="A1615" t="s">
        <v>170</v>
      </c>
      <c r="C1615" s="1">
        <v>43612</v>
      </c>
      <c r="D1615" s="2">
        <v>10</v>
      </c>
      <c r="E1615" s="1" t="s">
        <v>97</v>
      </c>
      <c r="F1615" t="s">
        <v>16</v>
      </c>
      <c r="G1615">
        <v>135</v>
      </c>
      <c r="H1615" t="s">
        <v>25</v>
      </c>
      <c r="I1615" s="19">
        <v>9.5</v>
      </c>
      <c r="J1615">
        <v>1000</v>
      </c>
      <c r="K1615" s="2">
        <f t="shared" si="24"/>
        <v>105.26315789473684</v>
      </c>
      <c r="L1615" s="2"/>
      <c r="M1615" s="9"/>
      <c r="N1615" s="9"/>
      <c r="O1615" s="9"/>
      <c r="P1615" s="9"/>
      <c r="Q1615" s="2"/>
      <c r="R1615" s="2"/>
      <c r="S1615" s="2"/>
      <c r="T1615" s="2"/>
      <c r="U1615" s="2"/>
      <c r="V1615" s="2"/>
      <c r="W1615" s="2"/>
      <c r="X1615" s="9"/>
      <c r="Y1615" s="9"/>
      <c r="Z1615" s="9"/>
      <c r="AA1615" s="9"/>
      <c r="AB1615" s="9"/>
      <c r="AC1615" s="2"/>
      <c r="AD1615" s="9"/>
      <c r="AE1615" s="9"/>
      <c r="AF1615" s="2"/>
      <c r="AG1615" s="9"/>
      <c r="AH1615" s="9"/>
      <c r="AI1615" s="9"/>
      <c r="AJ1615" s="9"/>
      <c r="AK1615" s="9"/>
      <c r="AL1615" s="9"/>
      <c r="AM1615" s="15"/>
      <c r="AN1615" s="9"/>
      <c r="AO1615" s="9"/>
      <c r="AP1615" s="9"/>
      <c r="AQ1615" s="2"/>
      <c r="AR1615" s="2"/>
      <c r="AS1615" s="2"/>
      <c r="AT1615" s="2"/>
      <c r="AU1615" s="2"/>
      <c r="AV1615" s="33">
        <v>58.21</v>
      </c>
      <c r="AW1615" s="2"/>
      <c r="AX1615" s="9"/>
      <c r="AY1615" s="2"/>
      <c r="AZ1615" s="2"/>
      <c r="BA1615" s="2"/>
      <c r="BB1615" s="9"/>
      <c r="BC1615" s="19">
        <v>41.1</v>
      </c>
      <c r="BD1615" s="2">
        <v>23.924310000000002</v>
      </c>
      <c r="BE1615" s="2"/>
      <c r="BF1615" s="19">
        <v>1.0539343612334804</v>
      </c>
      <c r="BG1615" s="19"/>
      <c r="BH1615" s="19"/>
      <c r="BI1615" s="19"/>
      <c r="BJ1615" s="19"/>
      <c r="BK1615" s="19"/>
      <c r="BL1615" s="19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9"/>
      <c r="BX1615" s="2"/>
      <c r="BY1615" s="2"/>
      <c r="BZ1615" s="9"/>
      <c r="CA1615" s="2"/>
      <c r="CB1615" s="2"/>
      <c r="CC1615" s="2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  <c r="EL1615" s="9"/>
      <c r="EM1615" s="9"/>
      <c r="EN1615" s="9"/>
      <c r="EO1615" s="9"/>
      <c r="EP1615" s="9"/>
      <c r="EQ1615" s="9"/>
      <c r="ER1615" s="9"/>
      <c r="ES1615" s="9"/>
      <c r="ET1615" s="9"/>
      <c r="EU1615" s="9"/>
      <c r="EV1615" s="9"/>
    </row>
    <row r="1616" spans="1:152" hidden="1" x14ac:dyDescent="0.45">
      <c r="A1616" t="s">
        <v>167</v>
      </c>
      <c r="C1616" s="1">
        <v>43477</v>
      </c>
      <c r="D1616" s="2">
        <v>1</v>
      </c>
      <c r="E1616" s="1" t="s">
        <v>198</v>
      </c>
      <c r="F1616" t="s">
        <v>10</v>
      </c>
      <c r="G1616">
        <v>0</v>
      </c>
      <c r="H1616" t="s">
        <v>11</v>
      </c>
      <c r="I1616" s="19">
        <v>12</v>
      </c>
      <c r="J1616">
        <v>1000</v>
      </c>
      <c r="K1616" s="2">
        <f t="shared" si="24"/>
        <v>83.333333333333329</v>
      </c>
      <c r="L1616" s="2"/>
      <c r="M1616" s="9"/>
      <c r="N1616" s="9"/>
      <c r="O1616" s="9"/>
      <c r="P1616" s="9"/>
      <c r="Q1616" s="2"/>
      <c r="R1616" s="2"/>
      <c r="S1616" s="2"/>
      <c r="T1616" s="2"/>
      <c r="U1616" s="2"/>
      <c r="V1616" s="2"/>
      <c r="W1616" s="2"/>
      <c r="X1616" s="9"/>
      <c r="Y1616" s="9"/>
      <c r="Z1616" s="9"/>
      <c r="AA1616" s="9"/>
      <c r="AB1616" s="9"/>
      <c r="AC1616" s="2"/>
      <c r="AD1616" s="9"/>
      <c r="AE1616" s="9"/>
      <c r="AF1616" s="2"/>
      <c r="AG1616" s="9"/>
      <c r="AH1616" s="9"/>
      <c r="AI1616" s="9"/>
      <c r="AJ1616" s="9"/>
      <c r="AK1616" s="9"/>
      <c r="AL1616" s="9"/>
      <c r="AM1616" s="15"/>
      <c r="AN1616" s="9"/>
      <c r="AO1616" s="9"/>
      <c r="AP1616" s="9"/>
      <c r="AQ1616" s="2"/>
      <c r="AR1616" s="2"/>
      <c r="AS1616" s="2"/>
      <c r="AT1616" s="2"/>
      <c r="AU1616" s="2"/>
      <c r="AV1616" s="2"/>
      <c r="AW1616" s="2"/>
      <c r="AX1616" s="9"/>
      <c r="AY1616" s="2"/>
      <c r="AZ1616" s="2"/>
      <c r="BA1616" s="2"/>
      <c r="BB1616" s="9"/>
      <c r="BC1616" s="19"/>
      <c r="BD1616" s="2"/>
      <c r="BE1616" s="2"/>
      <c r="BF1616" s="19"/>
      <c r="BG1616" s="19"/>
      <c r="BH1616" s="19"/>
      <c r="BI1616" s="19"/>
      <c r="BJ1616" s="19"/>
      <c r="BK1616" s="19"/>
      <c r="BL1616" s="19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9"/>
      <c r="BX1616" s="2"/>
      <c r="BY1616" s="2"/>
      <c r="BZ1616" s="9"/>
      <c r="CA1616" s="2"/>
      <c r="CB1616" s="2"/>
      <c r="CC1616" s="2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  <c r="EL1616" s="9"/>
      <c r="EM1616" s="9"/>
      <c r="EN1616" s="9"/>
      <c r="EO1616" s="9"/>
      <c r="EP1616" s="9"/>
      <c r="EQ1616" s="9"/>
      <c r="ER1616" s="9"/>
      <c r="ES1616" s="9"/>
      <c r="ET1616" s="9"/>
      <c r="EU1616" s="9"/>
      <c r="EV1616" s="9"/>
    </row>
    <row r="1617" spans="1:152" hidden="1" x14ac:dyDescent="0.45">
      <c r="A1617" t="s">
        <v>167</v>
      </c>
      <c r="C1617" s="1">
        <v>43503</v>
      </c>
      <c r="D1617" s="2">
        <v>4</v>
      </c>
      <c r="E1617" t="s">
        <v>199</v>
      </c>
      <c r="F1617" t="s">
        <v>12</v>
      </c>
      <c r="G1617">
        <v>26</v>
      </c>
      <c r="H1617" t="s">
        <v>11</v>
      </c>
      <c r="I1617" s="19">
        <v>12</v>
      </c>
      <c r="J1617">
        <v>1000</v>
      </c>
      <c r="K1617" s="2">
        <f t="shared" si="24"/>
        <v>83.333333333333329</v>
      </c>
      <c r="L1617" s="2"/>
      <c r="M1617" s="9"/>
      <c r="N1617" s="9"/>
      <c r="O1617" s="9"/>
      <c r="P1617" s="9"/>
      <c r="Q1617" s="2"/>
      <c r="R1617" s="2">
        <v>26</v>
      </c>
      <c r="S1617" s="2"/>
      <c r="T1617" s="2"/>
      <c r="U1617" s="2"/>
      <c r="V1617" s="2"/>
      <c r="W1617" s="2"/>
      <c r="X1617" s="9"/>
      <c r="Y1617" s="9"/>
      <c r="Z1617" s="9"/>
      <c r="AA1617" s="9"/>
      <c r="AB1617" s="9"/>
      <c r="AC1617" s="2"/>
      <c r="AD1617" s="9"/>
      <c r="AE1617" s="9"/>
      <c r="AF1617" s="2"/>
      <c r="AG1617" s="9"/>
      <c r="AH1617" s="9"/>
      <c r="AI1617" s="9"/>
      <c r="AJ1617" s="9"/>
      <c r="AK1617" s="9"/>
      <c r="AL1617" s="9"/>
      <c r="AM1617" s="15"/>
      <c r="AN1617" s="9"/>
      <c r="AO1617" s="9"/>
      <c r="AP1617" s="9"/>
      <c r="AQ1617" s="2"/>
      <c r="AR1617" s="2"/>
      <c r="AS1617" s="2"/>
      <c r="AT1617" s="2"/>
      <c r="AU1617" s="2"/>
      <c r="AV1617" s="2"/>
      <c r="AW1617" s="2"/>
      <c r="AX1617" s="9"/>
      <c r="AY1617" s="2"/>
      <c r="AZ1617" s="2"/>
      <c r="BA1617" s="2"/>
      <c r="BB1617" s="9"/>
      <c r="BC1617" s="19"/>
      <c r="BD1617" s="2"/>
      <c r="BE1617" s="2"/>
      <c r="BF1617" s="19"/>
      <c r="BG1617" s="19"/>
      <c r="BH1617" s="19"/>
      <c r="BI1617" s="19"/>
      <c r="BJ1617" s="19"/>
      <c r="BK1617" s="19"/>
      <c r="BL1617" s="19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9"/>
      <c r="BX1617" s="2"/>
      <c r="BY1617" s="2"/>
      <c r="BZ1617" s="9"/>
      <c r="CA1617" s="2"/>
      <c r="CB1617" s="2"/>
      <c r="CC1617" s="6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</row>
    <row r="1618" spans="1:152" hidden="1" x14ac:dyDescent="0.45">
      <c r="A1618" t="s">
        <v>167</v>
      </c>
      <c r="C1618" s="1">
        <v>43509</v>
      </c>
      <c r="D1618" s="2"/>
      <c r="E1618" s="1"/>
      <c r="G1618">
        <v>32</v>
      </c>
      <c r="H1618" t="s">
        <v>11</v>
      </c>
      <c r="I1618" s="19">
        <v>12</v>
      </c>
      <c r="J1618">
        <v>1000</v>
      </c>
      <c r="K1618" s="2">
        <f t="shared" si="24"/>
        <v>83.333333333333329</v>
      </c>
      <c r="L1618" s="2"/>
      <c r="M1618" s="2">
        <v>411</v>
      </c>
      <c r="N1618" s="19">
        <v>8.6</v>
      </c>
      <c r="O1618" s="19"/>
      <c r="P1618" s="19"/>
      <c r="Q1618" s="2"/>
      <c r="R1618" s="2"/>
      <c r="S1618" s="2"/>
      <c r="T1618" s="2"/>
      <c r="U1618" s="2"/>
      <c r="V1618" s="2"/>
      <c r="W1618" s="2"/>
      <c r="X1618" s="19">
        <v>7.2</v>
      </c>
      <c r="Y1618" s="19">
        <v>2.4</v>
      </c>
      <c r="Z1618" s="9"/>
      <c r="AA1618" s="9"/>
      <c r="AB1618" s="9"/>
      <c r="AC1618" s="2"/>
      <c r="AD1618" s="9"/>
      <c r="AE1618" s="9"/>
      <c r="AF1618" s="2"/>
      <c r="AG1618" s="9"/>
      <c r="AH1618" s="9"/>
      <c r="AI1618" s="9"/>
      <c r="AJ1618" s="9"/>
      <c r="AK1618" s="9"/>
      <c r="AL1618" s="9"/>
      <c r="AM1618" s="15"/>
      <c r="AN1618" s="9"/>
      <c r="AO1618" s="9"/>
      <c r="AP1618" s="9"/>
      <c r="AQ1618" s="2"/>
      <c r="AR1618" s="2"/>
      <c r="AS1618" s="2"/>
      <c r="AT1618" s="2"/>
      <c r="AU1618" s="2"/>
      <c r="AV1618" s="2"/>
      <c r="AW1618" s="2"/>
      <c r="AX1618" s="9"/>
      <c r="AY1618" s="2"/>
      <c r="AZ1618" s="2"/>
      <c r="BA1618" s="2"/>
      <c r="BB1618" s="9"/>
      <c r="BC1618" s="19"/>
      <c r="BD1618" s="2"/>
      <c r="BE1618" s="2"/>
      <c r="BF1618" s="19"/>
      <c r="BG1618" s="19"/>
      <c r="BH1618" s="19"/>
      <c r="BI1618" s="19"/>
      <c r="BJ1618" s="19"/>
      <c r="BK1618" s="19"/>
      <c r="BL1618" s="19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9"/>
      <c r="BX1618" s="2"/>
      <c r="BY1618" s="2"/>
      <c r="BZ1618" s="9"/>
      <c r="CA1618" s="2"/>
      <c r="CB1618" s="2"/>
      <c r="CC1618" s="6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</row>
    <row r="1619" spans="1:152" hidden="1" x14ac:dyDescent="0.45">
      <c r="A1619" t="s">
        <v>167</v>
      </c>
      <c r="C1619" s="1">
        <v>43517</v>
      </c>
      <c r="D1619" s="2">
        <v>5</v>
      </c>
      <c r="E1619" t="s">
        <v>195</v>
      </c>
      <c r="F1619" t="s">
        <v>13</v>
      </c>
      <c r="G1619">
        <v>40</v>
      </c>
      <c r="H1619" t="s">
        <v>11</v>
      </c>
      <c r="I1619" s="19">
        <v>12</v>
      </c>
      <c r="J1619">
        <v>1000</v>
      </c>
      <c r="K1619" s="2">
        <f t="shared" si="24"/>
        <v>83.333333333333329</v>
      </c>
      <c r="L1619" s="2"/>
      <c r="M1619" s="2">
        <v>444</v>
      </c>
      <c r="N1619" s="19">
        <v>11.2</v>
      </c>
      <c r="O1619" s="19"/>
      <c r="P1619" s="19"/>
      <c r="Q1619" s="2"/>
      <c r="R1619" s="2"/>
      <c r="S1619" s="2">
        <v>40</v>
      </c>
      <c r="T1619" s="2"/>
      <c r="U1619" s="2"/>
      <c r="V1619" s="2"/>
      <c r="W1619" s="2"/>
      <c r="X1619" s="19">
        <v>5.6</v>
      </c>
      <c r="Y1619" s="19">
        <v>6.6</v>
      </c>
      <c r="Z1619" s="9"/>
      <c r="AA1619" s="9"/>
      <c r="AB1619" s="9"/>
      <c r="AC1619" s="2"/>
      <c r="AD1619" s="9"/>
      <c r="AE1619" s="9"/>
      <c r="AF1619" s="2"/>
      <c r="AG1619" s="9"/>
      <c r="AH1619" s="9"/>
      <c r="AI1619" s="9"/>
      <c r="AJ1619" s="9"/>
      <c r="AK1619" s="9"/>
      <c r="AL1619" s="9"/>
      <c r="AM1619" s="15"/>
      <c r="AN1619" s="9"/>
      <c r="AO1619" s="9"/>
      <c r="AP1619" s="9"/>
      <c r="AQ1619" s="2"/>
      <c r="AR1619" s="2"/>
      <c r="AS1619" s="2"/>
      <c r="AT1619" s="2"/>
      <c r="AU1619" s="2"/>
      <c r="AV1619" s="2"/>
      <c r="AW1619" s="2"/>
      <c r="AX1619" s="9"/>
      <c r="AY1619" s="2"/>
      <c r="AZ1619" s="2"/>
      <c r="BA1619" s="2"/>
      <c r="BB1619" s="9"/>
      <c r="BC1619" s="19"/>
      <c r="BD1619" s="2"/>
      <c r="BE1619" s="2"/>
      <c r="BF1619" s="19"/>
      <c r="BG1619" s="19"/>
      <c r="BH1619" s="19"/>
      <c r="BI1619" s="19"/>
      <c r="BJ1619" s="19"/>
      <c r="BK1619" s="19"/>
      <c r="BL1619" s="19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9"/>
      <c r="BX1619" s="2"/>
      <c r="BY1619" s="2"/>
      <c r="BZ1619" s="9"/>
      <c r="CA1619" s="2"/>
      <c r="CB1619" s="2"/>
      <c r="CC1619" s="2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</row>
    <row r="1620" spans="1:152" hidden="1" x14ac:dyDescent="0.45">
      <c r="A1620" t="s">
        <v>167</v>
      </c>
      <c r="C1620" s="1">
        <v>43522</v>
      </c>
      <c r="D1620" s="2"/>
      <c r="E1620" s="1"/>
      <c r="G1620">
        <v>45</v>
      </c>
      <c r="H1620" t="s">
        <v>11</v>
      </c>
      <c r="I1620" s="19">
        <v>12</v>
      </c>
      <c r="J1620">
        <v>1000</v>
      </c>
      <c r="K1620" s="2">
        <f t="shared" si="24"/>
        <v>83.333333333333329</v>
      </c>
      <c r="L1620" s="2"/>
      <c r="M1620" s="9"/>
      <c r="N1620" s="9"/>
      <c r="O1620" s="9"/>
      <c r="P1620" s="9"/>
      <c r="Q1620" s="2"/>
      <c r="R1620" s="2"/>
      <c r="S1620" s="2"/>
      <c r="T1620" s="2"/>
      <c r="U1620" s="2"/>
      <c r="V1620" s="2"/>
      <c r="W1620" s="2"/>
      <c r="X1620" s="9"/>
      <c r="Y1620" s="9"/>
      <c r="Z1620" s="9"/>
      <c r="AA1620" s="9"/>
      <c r="AB1620" s="9"/>
      <c r="AC1620" s="2"/>
      <c r="AD1620" s="9"/>
      <c r="AE1620" s="9"/>
      <c r="AF1620" s="2"/>
      <c r="AG1620" s="9"/>
      <c r="AH1620" s="9"/>
      <c r="AI1620" s="9"/>
      <c r="AJ1620" s="9"/>
      <c r="AK1620" s="9"/>
      <c r="AL1620" s="9"/>
      <c r="AM1620" s="15"/>
      <c r="AN1620" s="9"/>
      <c r="AO1620" s="9"/>
      <c r="AP1620" s="9"/>
      <c r="AQ1620" s="2"/>
      <c r="AR1620" s="2"/>
      <c r="AS1620" s="2"/>
      <c r="AT1620" s="2"/>
      <c r="AU1620" s="2"/>
      <c r="AV1620" s="2"/>
      <c r="AW1620" s="2"/>
      <c r="AX1620" s="9"/>
      <c r="AY1620" s="2"/>
      <c r="AZ1620" s="2"/>
      <c r="BA1620" s="2"/>
      <c r="BB1620" s="9"/>
      <c r="BC1620" s="19"/>
      <c r="BD1620" s="2"/>
      <c r="BE1620" s="2"/>
      <c r="BF1620" s="19"/>
      <c r="BG1620" s="19"/>
      <c r="BH1620" s="19"/>
      <c r="BI1620" s="19"/>
      <c r="BJ1620" s="19"/>
      <c r="BK1620" s="19"/>
      <c r="BL1620" s="19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9"/>
      <c r="BX1620" s="2"/>
      <c r="BY1620" s="2">
        <v>1500</v>
      </c>
      <c r="BZ1620" s="9"/>
      <c r="CA1620" s="2">
        <f>CF1620+CI1620+CL1620+CO1620+CR1620+CU1620</f>
        <v>353.58586589134802</v>
      </c>
      <c r="CB1620" s="2"/>
      <c r="CC1620" s="2"/>
      <c r="CD1620" s="9">
        <v>0.15402317593794687</v>
      </c>
      <c r="CE1620" s="2">
        <v>300</v>
      </c>
      <c r="CF1620" s="2">
        <f>CD1620*300</f>
        <v>46.206952781384061</v>
      </c>
      <c r="CG1620" s="9">
        <v>0.23412857451256297</v>
      </c>
      <c r="CH1620" s="2">
        <v>600</v>
      </c>
      <c r="CI1620" s="2">
        <f>CG1620*300</f>
        <v>70.238572353768888</v>
      </c>
      <c r="CJ1620" s="9">
        <v>0.25498596675889679</v>
      </c>
      <c r="CK1620" s="9">
        <v>900</v>
      </c>
      <c r="CL1620" s="2">
        <f>CJ1620*300</f>
        <v>76.495790027669031</v>
      </c>
      <c r="CM1620" s="9">
        <v>0.26278186608419735</v>
      </c>
      <c r="CN1620" s="9">
        <v>1200</v>
      </c>
      <c r="CO1620" s="2">
        <f>CM1620*300</f>
        <v>78.834559825259205</v>
      </c>
      <c r="CP1620" s="9">
        <v>0.27269996967755611</v>
      </c>
      <c r="CQ1620" s="9">
        <v>1500</v>
      </c>
      <c r="CR1620" s="2">
        <f>CP1620*300</f>
        <v>81.809990903266836</v>
      </c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</row>
    <row r="1621" spans="1:152" hidden="1" x14ac:dyDescent="0.45">
      <c r="A1621" t="s">
        <v>167</v>
      </c>
      <c r="C1621" s="1">
        <v>43523</v>
      </c>
      <c r="D1621" s="2"/>
      <c r="E1621" s="1"/>
      <c r="G1621">
        <v>46</v>
      </c>
      <c r="H1621" t="s">
        <v>11</v>
      </c>
      <c r="I1621" s="19">
        <v>12</v>
      </c>
      <c r="J1621">
        <v>1000</v>
      </c>
      <c r="K1621" s="2">
        <f t="shared" si="24"/>
        <v>83.333333333333329</v>
      </c>
      <c r="L1621" s="2"/>
      <c r="M1621" s="2">
        <v>534</v>
      </c>
      <c r="N1621" s="19">
        <v>12.2</v>
      </c>
      <c r="O1621" s="19"/>
      <c r="P1621" s="19"/>
      <c r="Q1621" s="2"/>
      <c r="R1621" s="2"/>
      <c r="S1621" s="2"/>
      <c r="T1621" s="2"/>
      <c r="U1621" s="2"/>
      <c r="V1621" s="2"/>
      <c r="W1621" s="2"/>
      <c r="X1621" s="19">
        <v>4.5999999999999996</v>
      </c>
      <c r="Y1621" s="19">
        <v>8.1999999999999993</v>
      </c>
      <c r="Z1621" s="9"/>
      <c r="AA1621" s="9"/>
      <c r="AB1621" s="9"/>
      <c r="AC1621" s="2"/>
      <c r="AD1621" s="9"/>
      <c r="AE1621" s="9"/>
      <c r="AF1621" s="2"/>
      <c r="AG1621" s="9"/>
      <c r="AH1621" s="9"/>
      <c r="AI1621" s="9"/>
      <c r="AJ1621" s="9"/>
      <c r="AK1621" s="9"/>
      <c r="AL1621" s="9"/>
      <c r="AM1621" s="15"/>
      <c r="AN1621" s="9"/>
      <c r="AO1621" s="9"/>
      <c r="AP1621" s="9"/>
      <c r="AQ1621" s="2"/>
      <c r="AR1621" s="2"/>
      <c r="AS1621" s="2"/>
      <c r="AT1621" s="2"/>
      <c r="AU1621" s="2"/>
      <c r="AV1621" s="2"/>
      <c r="AW1621" s="2"/>
      <c r="AX1621" s="9"/>
      <c r="AY1621" s="2"/>
      <c r="AZ1621" s="2"/>
      <c r="BA1621" s="2"/>
      <c r="BB1621" s="9"/>
      <c r="BC1621" s="19"/>
      <c r="BD1621" s="2"/>
      <c r="BE1621" s="2"/>
      <c r="BF1621" s="19"/>
      <c r="BG1621" s="19"/>
      <c r="BH1621" s="19"/>
      <c r="BI1621" s="19"/>
      <c r="BJ1621" s="19"/>
      <c r="BK1621" s="19"/>
      <c r="BL1621" s="19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9"/>
      <c r="BX1621" s="2"/>
      <c r="BY1621" s="2"/>
      <c r="BZ1621" s="9"/>
      <c r="CA1621" s="2"/>
      <c r="CB1621" s="2"/>
      <c r="CC1621" s="2"/>
      <c r="CE1621" s="9"/>
      <c r="CF1621" s="9"/>
      <c r="CH1621" s="9"/>
      <c r="CI1621" s="9"/>
      <c r="CK1621" s="9"/>
      <c r="CL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  <c r="EL1621" s="9"/>
      <c r="EM1621" s="9"/>
      <c r="EN1621" s="9"/>
      <c r="EO1621" s="9"/>
      <c r="EP1621" s="9"/>
      <c r="EQ1621" s="9"/>
      <c r="ER1621" s="9"/>
      <c r="ES1621" s="9"/>
      <c r="ET1621" s="9"/>
      <c r="EU1621" s="9"/>
      <c r="EV1621" s="9"/>
    </row>
    <row r="1622" spans="1:152" hidden="1" x14ac:dyDescent="0.45">
      <c r="A1622" t="s">
        <v>167</v>
      </c>
      <c r="C1622" s="1">
        <v>43537</v>
      </c>
      <c r="D1622" s="2"/>
      <c r="E1622" s="1"/>
      <c r="G1622">
        <v>60</v>
      </c>
      <c r="H1622" t="s">
        <v>11</v>
      </c>
      <c r="I1622" s="19">
        <v>12</v>
      </c>
      <c r="J1622">
        <v>1000</v>
      </c>
      <c r="K1622" s="2">
        <f t="shared" si="24"/>
        <v>83.333333333333329</v>
      </c>
      <c r="L1622" s="2"/>
      <c r="M1622" s="2">
        <v>568</v>
      </c>
      <c r="N1622" s="19">
        <v>13.4</v>
      </c>
      <c r="O1622" s="19"/>
      <c r="P1622" s="19"/>
      <c r="Q1622" s="2"/>
      <c r="R1622" s="2"/>
      <c r="S1622" s="2"/>
      <c r="T1622" s="2"/>
      <c r="U1622" s="2"/>
      <c r="V1622" s="2"/>
      <c r="W1622" s="2"/>
      <c r="X1622" s="19">
        <v>4.2</v>
      </c>
      <c r="Y1622" s="19">
        <v>10.199999999999999</v>
      </c>
      <c r="Z1622" s="9"/>
      <c r="AA1622" s="9"/>
      <c r="AB1622" s="9"/>
      <c r="AC1622" s="2"/>
      <c r="AD1622" s="9"/>
      <c r="AE1622" s="9"/>
      <c r="AF1622" s="2"/>
      <c r="AG1622" s="9"/>
      <c r="AH1622" s="9"/>
      <c r="AI1622" s="9"/>
      <c r="AJ1622" s="9"/>
      <c r="AK1622" s="9"/>
      <c r="AL1622" s="9"/>
      <c r="AM1622" s="15"/>
      <c r="AN1622" s="9"/>
      <c r="AO1622" s="9"/>
      <c r="AP1622" s="9"/>
      <c r="AQ1622" s="2"/>
      <c r="AR1622" s="2"/>
      <c r="AS1622" s="2"/>
      <c r="AT1622" s="2"/>
      <c r="AU1622" s="2"/>
      <c r="AV1622" s="2"/>
      <c r="AW1622" s="2"/>
      <c r="AX1622" s="9"/>
      <c r="AY1622" s="2"/>
      <c r="AZ1622" s="2"/>
      <c r="BA1622" s="2"/>
      <c r="BB1622" s="9"/>
      <c r="BC1622" s="19"/>
      <c r="BD1622" s="2"/>
      <c r="BE1622" s="2"/>
      <c r="BF1622" s="19"/>
      <c r="BG1622" s="19"/>
      <c r="BH1622" s="19"/>
      <c r="BI1622" s="19"/>
      <c r="BJ1622" s="19"/>
      <c r="BK1622" s="19"/>
      <c r="BL1622" s="19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9"/>
      <c r="BX1622" s="2"/>
      <c r="BY1622" s="2"/>
      <c r="BZ1622" s="9"/>
      <c r="CA1622" s="2"/>
      <c r="CB1622" s="2"/>
      <c r="CC1622" s="2"/>
      <c r="CE1622" s="9"/>
      <c r="CF1622" s="9"/>
      <c r="CH1622" s="9"/>
      <c r="CI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</row>
    <row r="1623" spans="1:152" hidden="1" x14ac:dyDescent="0.45">
      <c r="A1623" t="s">
        <v>167</v>
      </c>
      <c r="C1623" s="1">
        <v>43545</v>
      </c>
      <c r="D1623" s="2"/>
      <c r="E1623" s="1"/>
      <c r="G1623">
        <v>68</v>
      </c>
      <c r="H1623" t="s">
        <v>11</v>
      </c>
      <c r="I1623" s="19">
        <v>12</v>
      </c>
      <c r="J1623">
        <v>1000</v>
      </c>
      <c r="K1623" s="2">
        <f t="shared" si="24"/>
        <v>83.333333333333329</v>
      </c>
      <c r="L1623" s="2"/>
      <c r="M1623" s="2">
        <v>552</v>
      </c>
      <c r="N1623" s="19">
        <v>13.2</v>
      </c>
      <c r="O1623" s="19"/>
      <c r="P1623" s="19"/>
      <c r="Q1623" s="2"/>
      <c r="R1623" s="2"/>
      <c r="S1623" s="2"/>
      <c r="T1623" s="2"/>
      <c r="U1623" s="2"/>
      <c r="V1623" s="2"/>
      <c r="W1623" s="2"/>
      <c r="X1623" s="19">
        <v>5.8</v>
      </c>
      <c r="Y1623" s="19">
        <v>8.4</v>
      </c>
      <c r="Z1623" s="9"/>
      <c r="AA1623" s="9"/>
      <c r="AB1623" s="9"/>
      <c r="AC1623" s="2"/>
      <c r="AD1623" s="9"/>
      <c r="AE1623" s="9"/>
      <c r="AF1623" s="2"/>
      <c r="AG1623" s="9"/>
      <c r="AH1623" s="9"/>
      <c r="AI1623" s="9"/>
      <c r="AJ1623" s="9"/>
      <c r="AK1623" s="9"/>
      <c r="AL1623" s="9"/>
      <c r="AM1623" s="15"/>
      <c r="AN1623" s="9"/>
      <c r="AO1623" s="9"/>
      <c r="AP1623" s="9"/>
      <c r="AQ1623" s="2"/>
      <c r="AR1623" s="2"/>
      <c r="AS1623" s="2"/>
      <c r="AT1623" s="2"/>
      <c r="AU1623" s="2"/>
      <c r="AV1623" s="2"/>
      <c r="AW1623" s="2"/>
      <c r="AX1623" s="9"/>
      <c r="AY1623" s="2"/>
      <c r="AZ1623" s="2"/>
      <c r="BA1623" s="2"/>
      <c r="BB1623" s="9"/>
      <c r="BC1623" s="19"/>
      <c r="BD1623" s="2"/>
      <c r="BE1623" s="2"/>
      <c r="BF1623" s="19"/>
      <c r="BG1623" s="19"/>
      <c r="BH1623" s="19"/>
      <c r="BI1623" s="19"/>
      <c r="BJ1623" s="19"/>
      <c r="BK1623" s="19"/>
      <c r="BL1623" s="19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9"/>
      <c r="BX1623" s="2"/>
      <c r="BY1623" s="2"/>
      <c r="BZ1623" s="9"/>
      <c r="CA1623" s="2"/>
      <c r="CB1623" s="2"/>
      <c r="CC1623" s="2"/>
      <c r="CE1623" s="9"/>
      <c r="CF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</row>
    <row r="1624" spans="1:152" hidden="1" x14ac:dyDescent="0.45">
      <c r="A1624" t="s">
        <v>167</v>
      </c>
      <c r="C1624" s="1">
        <v>43546</v>
      </c>
      <c r="D1624" s="2"/>
      <c r="E1624" s="1"/>
      <c r="G1624">
        <v>69</v>
      </c>
      <c r="H1624" t="s">
        <v>11</v>
      </c>
      <c r="I1624" s="19">
        <v>12</v>
      </c>
      <c r="J1624">
        <v>1000</v>
      </c>
      <c r="K1624" s="2">
        <f t="shared" si="24"/>
        <v>83.333333333333329</v>
      </c>
      <c r="L1624" s="2"/>
      <c r="M1624" s="9"/>
      <c r="N1624" s="9"/>
      <c r="O1624" s="9"/>
      <c r="P1624" s="9"/>
      <c r="Q1624" s="2"/>
      <c r="R1624" s="2"/>
      <c r="S1624" s="2"/>
      <c r="T1624" s="2"/>
      <c r="U1624" s="2"/>
      <c r="V1624" s="2"/>
      <c r="W1624" s="2"/>
      <c r="X1624" s="9"/>
      <c r="Y1624" s="9"/>
      <c r="Z1624" s="9"/>
      <c r="AA1624" s="9"/>
      <c r="AB1624" s="9"/>
      <c r="AC1624" s="2"/>
      <c r="AD1624" s="9"/>
      <c r="AE1624" s="9"/>
      <c r="AF1624" s="2"/>
      <c r="AG1624" s="9"/>
      <c r="AH1624" s="9"/>
      <c r="AI1624" s="9"/>
      <c r="AJ1624" s="9"/>
      <c r="AK1624" s="9"/>
      <c r="AL1624" s="9"/>
      <c r="AM1624" s="15"/>
      <c r="AN1624" s="9"/>
      <c r="AO1624" s="9"/>
      <c r="AP1624" s="9"/>
      <c r="AQ1624" s="2"/>
      <c r="AR1624" s="2"/>
      <c r="AS1624" s="2"/>
      <c r="AT1624" s="2"/>
      <c r="AU1624" s="2"/>
      <c r="AV1624" s="2"/>
      <c r="AW1624" s="2"/>
      <c r="AX1624" s="9"/>
      <c r="AY1624" s="2"/>
      <c r="AZ1624" s="2"/>
      <c r="BA1624" s="2"/>
      <c r="BB1624" s="9"/>
      <c r="BC1624" s="19"/>
      <c r="BD1624" s="2"/>
      <c r="BE1624" s="2"/>
      <c r="BF1624" s="19"/>
      <c r="BG1624" s="19"/>
      <c r="BH1624" s="19"/>
      <c r="BI1624" s="19"/>
      <c r="BJ1624" s="19"/>
      <c r="BK1624" s="19"/>
      <c r="BL1624" s="19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9"/>
      <c r="BX1624" s="2"/>
      <c r="BY1624" s="2">
        <v>1500</v>
      </c>
      <c r="BZ1624" s="9"/>
      <c r="CA1624" s="2">
        <f>CF1624+CI1624+CL1624+CO1624+CR1624+CU1624+CX1624+DA1624+DD1624+DG1624+DJ1624+DM1624</f>
        <v>327.58547753238122</v>
      </c>
      <c r="CB1624" s="2"/>
      <c r="CC1624" s="2"/>
      <c r="CD1624" s="9">
        <v>0.18418247195807855</v>
      </c>
      <c r="CE1624" s="2">
        <v>300</v>
      </c>
      <c r="CF1624" s="2">
        <f>CD1624*300</f>
        <v>55.254741587423567</v>
      </c>
      <c r="CG1624" s="9">
        <v>0.19326228369340703</v>
      </c>
      <c r="CH1624" s="2">
        <v>600</v>
      </c>
      <c r="CI1624" s="2">
        <f>CG1624*300</f>
        <v>57.978685108022113</v>
      </c>
      <c r="CJ1624" s="9">
        <v>0.25151986022706813</v>
      </c>
      <c r="CK1624" s="9">
        <v>900</v>
      </c>
      <c r="CL1624" s="2">
        <f>CJ1624*300</f>
        <v>75.455958068120438</v>
      </c>
      <c r="CM1624" s="9">
        <v>0.22050100068754763</v>
      </c>
      <c r="CN1624" s="9">
        <v>1200</v>
      </c>
      <c r="CO1624" s="2">
        <f>CM1624*300</f>
        <v>66.150300206264291</v>
      </c>
      <c r="CP1624" s="9">
        <v>0.2424859752085026</v>
      </c>
      <c r="CQ1624" s="9">
        <v>1500</v>
      </c>
      <c r="CR1624" s="2">
        <f>CP1624*300</f>
        <v>72.745792562550776</v>
      </c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</row>
    <row r="1625" spans="1:152" hidden="1" x14ac:dyDescent="0.45">
      <c r="A1625" t="s">
        <v>167</v>
      </c>
      <c r="C1625" s="1">
        <v>43556</v>
      </c>
      <c r="D1625" s="2"/>
      <c r="E1625" s="1"/>
      <c r="G1625">
        <v>79</v>
      </c>
      <c r="H1625" t="s">
        <v>11</v>
      </c>
      <c r="I1625" s="19">
        <v>12</v>
      </c>
      <c r="J1625">
        <v>1000</v>
      </c>
      <c r="K1625" s="2">
        <f t="shared" si="24"/>
        <v>83.333333333333329</v>
      </c>
      <c r="L1625" s="2"/>
      <c r="M1625" s="9"/>
      <c r="N1625" s="9"/>
      <c r="O1625" s="9"/>
      <c r="P1625" s="9"/>
      <c r="Q1625" s="2"/>
      <c r="R1625" s="2"/>
      <c r="S1625" s="2"/>
      <c r="T1625" s="2"/>
      <c r="U1625" s="2"/>
      <c r="V1625" s="2"/>
      <c r="W1625" s="2"/>
      <c r="X1625" s="9"/>
      <c r="Y1625" s="9"/>
      <c r="Z1625" s="9"/>
      <c r="AA1625" s="9"/>
      <c r="AB1625" s="9"/>
      <c r="AC1625" s="2">
        <v>359.25</v>
      </c>
      <c r="AD1625" s="9"/>
      <c r="AE1625" s="9"/>
      <c r="AF1625" s="2">
        <v>105.09999999999998</v>
      </c>
      <c r="AG1625" s="9">
        <v>1.2024999999999999</v>
      </c>
      <c r="AH1625" s="9"/>
      <c r="AI1625" s="9"/>
      <c r="AJ1625" s="9"/>
      <c r="AK1625" s="9"/>
      <c r="AL1625" s="9"/>
      <c r="AM1625" s="15">
        <f>AG1625/AF1625</f>
        <v>1.1441484300666034E-2</v>
      </c>
      <c r="AN1625" s="9"/>
      <c r="AO1625" s="9"/>
      <c r="AP1625" s="9"/>
      <c r="AQ1625" s="2">
        <v>1.1250000000000004</v>
      </c>
      <c r="AR1625" s="2"/>
      <c r="AS1625" s="2"/>
      <c r="AT1625" s="2"/>
      <c r="AU1625" s="2"/>
      <c r="AV1625" s="2">
        <v>79.074999999999989</v>
      </c>
      <c r="AW1625" s="2">
        <f>AQ1625+AR1625+AS1625+AV1625</f>
        <v>80.199999999999989</v>
      </c>
      <c r="AX1625" s="9"/>
      <c r="AY1625" s="2"/>
      <c r="AZ1625" s="2">
        <f>AC1625+AF1625+AW1625</f>
        <v>544.54999999999995</v>
      </c>
      <c r="BA1625" s="2"/>
      <c r="BB1625" s="9">
        <f>AW1625/AZ1625</f>
        <v>0.14727756863465247</v>
      </c>
      <c r="BC1625" s="19"/>
      <c r="BD1625" s="2"/>
      <c r="BE1625" s="2"/>
      <c r="BF1625" s="19"/>
      <c r="BG1625" s="19"/>
      <c r="BH1625" s="19"/>
      <c r="BI1625" s="19"/>
      <c r="BJ1625" s="9">
        <f>AC1625/AZ1625</f>
        <v>0.65971903406482424</v>
      </c>
      <c r="BK1625" s="9">
        <f>AF1625/AZ1625</f>
        <v>0.19300339730052335</v>
      </c>
      <c r="BL1625" s="9">
        <f>AW1625/AZ1625</f>
        <v>0.14727756863465247</v>
      </c>
      <c r="BM1625" s="2">
        <f>BN1625+BO1625+BP1625+BQ1625+BR1625+BS1625</f>
        <v>177.5</v>
      </c>
      <c r="BN1625" s="2">
        <v>17.5</v>
      </c>
      <c r="BO1625" s="2">
        <v>20</v>
      </c>
      <c r="BP1625" s="2"/>
      <c r="BQ1625" s="2"/>
      <c r="BR1625" s="2"/>
      <c r="BS1625" s="2">
        <v>140</v>
      </c>
      <c r="BT1625" s="15">
        <f>AG1625/BM1625</f>
        <v>6.7746478873239434E-3</v>
      </c>
      <c r="BU1625" s="2"/>
      <c r="BV1625" s="2"/>
      <c r="BW1625" s="9"/>
      <c r="BX1625" s="2"/>
      <c r="BY1625" s="2"/>
      <c r="BZ1625" s="9"/>
      <c r="CA1625" s="2"/>
      <c r="CB1625" s="2"/>
      <c r="CC1625" s="2"/>
      <c r="CE1625" s="9"/>
      <c r="CF1625" s="9"/>
      <c r="CH1625" s="9"/>
      <c r="CI1625" s="9"/>
      <c r="CK1625" s="9"/>
      <c r="CL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</row>
    <row r="1626" spans="1:152" hidden="1" x14ac:dyDescent="0.45">
      <c r="A1626" t="s">
        <v>167</v>
      </c>
      <c r="C1626" s="1">
        <v>43593</v>
      </c>
      <c r="D1626" s="2"/>
      <c r="E1626" s="1"/>
      <c r="G1626">
        <v>116</v>
      </c>
      <c r="H1626" t="s">
        <v>11</v>
      </c>
      <c r="I1626" s="19">
        <v>12</v>
      </c>
      <c r="J1626">
        <v>1000</v>
      </c>
      <c r="K1626" s="2">
        <f t="shared" si="24"/>
        <v>83.333333333333329</v>
      </c>
      <c r="L1626" s="2"/>
      <c r="M1626" s="9"/>
      <c r="N1626" s="9"/>
      <c r="O1626" s="9"/>
      <c r="P1626" s="9"/>
      <c r="Q1626" s="2"/>
      <c r="R1626" s="2"/>
      <c r="S1626" s="2"/>
      <c r="T1626" s="2"/>
      <c r="U1626" s="2"/>
      <c r="V1626" s="2"/>
      <c r="W1626" s="2"/>
      <c r="X1626" s="9"/>
      <c r="Y1626" s="9"/>
      <c r="Z1626" s="9"/>
      <c r="AA1626" s="9"/>
      <c r="AB1626" s="9"/>
      <c r="AC1626" s="2">
        <v>148.22</v>
      </c>
      <c r="AD1626" s="9"/>
      <c r="AE1626" s="9"/>
      <c r="AF1626" s="2">
        <v>98.82</v>
      </c>
      <c r="AG1626" s="9">
        <v>1.16222</v>
      </c>
      <c r="AH1626" s="9"/>
      <c r="AI1626" s="9"/>
      <c r="AJ1626" s="9"/>
      <c r="AK1626" s="9"/>
      <c r="AL1626" s="9"/>
      <c r="AM1626" s="15">
        <f>AG1626/AF1626</f>
        <v>1.1760979558793768E-2</v>
      </c>
      <c r="AN1626" s="9"/>
      <c r="AO1626" s="9"/>
      <c r="AP1626" s="9"/>
      <c r="AQ1626" s="2">
        <v>0</v>
      </c>
      <c r="AR1626" s="2">
        <v>1.08</v>
      </c>
      <c r="AS1626" s="2">
        <v>104.46</v>
      </c>
      <c r="AT1626" s="2"/>
      <c r="AU1626" s="2"/>
      <c r="AV1626" s="2">
        <v>80.14</v>
      </c>
      <c r="AW1626" s="2">
        <f>AQ1626+AR1626+AS1626+AV1626</f>
        <v>185.68</v>
      </c>
      <c r="AX1626" s="9"/>
      <c r="AY1626" s="2"/>
      <c r="AZ1626" s="2">
        <f>AC1626+AF1626+AW1626</f>
        <v>432.72</v>
      </c>
      <c r="BA1626" s="2"/>
      <c r="BB1626" s="9">
        <f>AW1626/AZ1626</f>
        <v>0.42909964873359213</v>
      </c>
      <c r="BC1626" s="19"/>
      <c r="BD1626" s="2"/>
      <c r="BE1626" s="2"/>
      <c r="BF1626" s="19"/>
      <c r="BG1626" s="19"/>
      <c r="BH1626" s="19"/>
      <c r="BI1626" s="19"/>
      <c r="BJ1626" s="9">
        <f>AC1626/AZ1626</f>
        <v>0.3425309669070068</v>
      </c>
      <c r="BK1626" s="9">
        <f>AF1626/AZ1626</f>
        <v>0.22836938435940096</v>
      </c>
      <c r="BL1626" s="9">
        <f>AW1626/AZ1626</f>
        <v>0.42909964873359213</v>
      </c>
      <c r="BM1626" s="2">
        <f>BN1626+BO1626+BP1626+BQ1626+BR1626+BS1626</f>
        <v>124</v>
      </c>
      <c r="BN1626" s="2"/>
      <c r="BO1626" s="2">
        <v>52</v>
      </c>
      <c r="BP1626" s="2">
        <v>16</v>
      </c>
      <c r="BQ1626" s="2">
        <v>4</v>
      </c>
      <c r="BR1626" s="2"/>
      <c r="BS1626" s="2">
        <v>52</v>
      </c>
      <c r="BT1626" s="15">
        <f>AG1626/BM1626</f>
        <v>9.3727419354838713E-3</v>
      </c>
      <c r="BU1626" s="2"/>
      <c r="BV1626" s="2"/>
      <c r="BW1626" s="9"/>
      <c r="BX1626" s="2"/>
      <c r="BY1626" s="2"/>
      <c r="BZ1626" s="9"/>
      <c r="CA1626" s="2"/>
      <c r="CB1626" s="2"/>
      <c r="CC1626" s="2"/>
      <c r="CE1626" s="9"/>
      <c r="CF1626" s="9"/>
      <c r="CH1626" s="9"/>
      <c r="CI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</row>
    <row r="1627" spans="1:152" hidden="1" x14ac:dyDescent="0.45">
      <c r="A1627" t="s">
        <v>167</v>
      </c>
      <c r="C1627" s="1">
        <v>43612</v>
      </c>
      <c r="D1627" s="2">
        <v>10</v>
      </c>
      <c r="E1627" s="1" t="s">
        <v>97</v>
      </c>
      <c r="F1627" t="s">
        <v>16</v>
      </c>
      <c r="G1627">
        <v>135</v>
      </c>
      <c r="H1627" t="s">
        <v>11</v>
      </c>
      <c r="I1627" s="19">
        <v>12</v>
      </c>
      <c r="J1627">
        <v>1000</v>
      </c>
      <c r="K1627" s="2">
        <f t="shared" si="24"/>
        <v>83.333333333333329</v>
      </c>
      <c r="L1627" s="2"/>
      <c r="M1627" s="9"/>
      <c r="N1627" s="9"/>
      <c r="O1627" s="9"/>
      <c r="P1627" s="9"/>
      <c r="Q1627" s="2"/>
      <c r="R1627" s="2"/>
      <c r="S1627" s="2"/>
      <c r="T1627" s="2"/>
      <c r="U1627" s="2"/>
      <c r="V1627" s="2"/>
      <c r="W1627" s="2"/>
      <c r="X1627" s="9"/>
      <c r="Y1627" s="9"/>
      <c r="Z1627" s="9"/>
      <c r="AA1627" s="9"/>
      <c r="AB1627" s="9"/>
      <c r="AC1627" s="2"/>
      <c r="AD1627" s="9"/>
      <c r="AE1627" s="9"/>
      <c r="AF1627" s="2"/>
      <c r="AG1627" s="9"/>
      <c r="AH1627" s="9"/>
      <c r="AI1627" s="9"/>
      <c r="AJ1627" s="9"/>
      <c r="AK1627" s="9"/>
      <c r="AL1627" s="9"/>
      <c r="AM1627" s="15"/>
      <c r="AN1627" s="9"/>
      <c r="AO1627" s="9"/>
      <c r="AP1627" s="9"/>
      <c r="AQ1627" s="2"/>
      <c r="AR1627" s="2"/>
      <c r="AS1627" s="2"/>
      <c r="AT1627" s="2"/>
      <c r="AU1627" s="2"/>
      <c r="AV1627" s="2">
        <v>93.43416666666667</v>
      </c>
      <c r="AW1627" s="2"/>
      <c r="AX1627" s="9"/>
      <c r="AY1627" s="2"/>
      <c r="AZ1627" s="2"/>
      <c r="BA1627" s="2"/>
      <c r="BB1627" s="9"/>
      <c r="BC1627" s="19">
        <v>40.42</v>
      </c>
      <c r="BD1627" s="2">
        <v>37.766090166666672</v>
      </c>
      <c r="BE1627" s="2"/>
      <c r="BF1627" s="19">
        <v>1.6637044126284879</v>
      </c>
      <c r="BG1627" s="19"/>
      <c r="BH1627" s="19"/>
      <c r="BI1627" s="19"/>
      <c r="BJ1627" s="19"/>
      <c r="BK1627" s="19"/>
      <c r="BL1627" s="19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9"/>
      <c r="BX1627" s="2"/>
      <c r="BY1627" s="2"/>
      <c r="BZ1627" s="9"/>
      <c r="CA1627" s="2"/>
      <c r="CB1627" s="2"/>
      <c r="CC1627" s="2"/>
      <c r="CE1627" s="9"/>
      <c r="CF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</row>
    <row r="1628" spans="1:152" hidden="1" x14ac:dyDescent="0.45">
      <c r="A1628" t="s">
        <v>171</v>
      </c>
      <c r="C1628" s="1">
        <v>43477</v>
      </c>
      <c r="D1628" s="2">
        <v>1</v>
      </c>
      <c r="E1628" s="1" t="s">
        <v>198</v>
      </c>
      <c r="F1628" t="s">
        <v>10</v>
      </c>
      <c r="G1628">
        <v>0</v>
      </c>
      <c r="H1628" t="s">
        <v>25</v>
      </c>
      <c r="I1628" s="19">
        <v>5</v>
      </c>
      <c r="J1628">
        <v>2000</v>
      </c>
      <c r="K1628" s="2">
        <f t="shared" ref="K1628:K1691" si="25">1000000/I1628/J1628</f>
        <v>100</v>
      </c>
      <c r="L1628" s="2"/>
      <c r="M1628" s="9"/>
      <c r="N1628" s="9"/>
      <c r="O1628" s="9"/>
      <c r="P1628" s="9"/>
      <c r="Q1628" s="2"/>
      <c r="R1628" s="2"/>
      <c r="S1628" s="2"/>
      <c r="T1628" s="2"/>
      <c r="U1628" s="2"/>
      <c r="V1628" s="2"/>
      <c r="W1628" s="2"/>
      <c r="X1628" s="9"/>
      <c r="Y1628" s="9"/>
      <c r="Z1628" s="9"/>
      <c r="AA1628" s="9"/>
      <c r="AB1628" s="9"/>
      <c r="AC1628" s="2"/>
      <c r="AD1628" s="9"/>
      <c r="AE1628" s="9"/>
      <c r="AF1628" s="2"/>
      <c r="AG1628" s="9"/>
      <c r="AH1628" s="9"/>
      <c r="AI1628" s="9"/>
      <c r="AJ1628" s="9"/>
      <c r="AK1628" s="9"/>
      <c r="AL1628" s="9"/>
      <c r="AM1628" s="15"/>
      <c r="AN1628" s="9"/>
      <c r="AO1628" s="9"/>
      <c r="AP1628" s="9"/>
      <c r="AQ1628" s="2"/>
      <c r="AR1628" s="2"/>
      <c r="AS1628" s="2"/>
      <c r="AT1628" s="2"/>
      <c r="AU1628" s="2"/>
      <c r="AV1628" s="2"/>
      <c r="AW1628" s="2"/>
      <c r="AX1628" s="9"/>
      <c r="AY1628" s="2"/>
      <c r="AZ1628" s="2"/>
      <c r="BA1628" s="2"/>
      <c r="BB1628" s="9"/>
      <c r="BC1628" s="19"/>
      <c r="BD1628" s="2"/>
      <c r="BE1628" s="2"/>
      <c r="BF1628" s="19"/>
      <c r="BG1628" s="19"/>
      <c r="BH1628" s="19"/>
      <c r="BI1628" s="19"/>
      <c r="BJ1628" s="19"/>
      <c r="BK1628" s="19"/>
      <c r="BL1628" s="19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9"/>
      <c r="BX1628" s="2"/>
      <c r="BY1628" s="2"/>
      <c r="BZ1628" s="9"/>
      <c r="CA1628" s="2"/>
      <c r="CB1628" s="2"/>
      <c r="CC1628" s="2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</row>
    <row r="1629" spans="1:152" hidden="1" x14ac:dyDescent="0.45">
      <c r="A1629" t="s">
        <v>171</v>
      </c>
      <c r="C1629" s="1">
        <v>43503</v>
      </c>
      <c r="D1629" s="2">
        <v>4</v>
      </c>
      <c r="E1629" t="s">
        <v>199</v>
      </c>
      <c r="F1629" t="s">
        <v>12</v>
      </c>
      <c r="G1629">
        <v>26</v>
      </c>
      <c r="H1629" t="s">
        <v>25</v>
      </c>
      <c r="I1629" s="19">
        <v>5</v>
      </c>
      <c r="J1629">
        <v>2000</v>
      </c>
      <c r="K1629" s="2">
        <f t="shared" si="25"/>
        <v>100</v>
      </c>
      <c r="L1629" s="2"/>
      <c r="M1629" s="9"/>
      <c r="N1629" s="9"/>
      <c r="O1629" s="9"/>
      <c r="P1629" s="9"/>
      <c r="Q1629" s="2"/>
      <c r="R1629" s="2">
        <v>26</v>
      </c>
      <c r="S1629" s="2"/>
      <c r="T1629" s="2"/>
      <c r="U1629" s="2"/>
      <c r="V1629" s="2"/>
      <c r="W1629" s="2"/>
      <c r="X1629" s="9"/>
      <c r="Y1629" s="9"/>
      <c r="Z1629" s="9"/>
      <c r="AA1629" s="9"/>
      <c r="AB1629" s="9"/>
      <c r="AC1629" s="2"/>
      <c r="AD1629" s="9"/>
      <c r="AE1629" s="9"/>
      <c r="AF1629" s="2"/>
      <c r="AG1629" s="9"/>
      <c r="AH1629" s="9"/>
      <c r="AI1629" s="9"/>
      <c r="AJ1629" s="9"/>
      <c r="AK1629" s="9"/>
      <c r="AL1629" s="9"/>
      <c r="AM1629" s="15"/>
      <c r="AN1629" s="9"/>
      <c r="AO1629" s="9"/>
      <c r="AP1629" s="9"/>
      <c r="AQ1629" s="2"/>
      <c r="AR1629" s="2"/>
      <c r="AS1629" s="2"/>
      <c r="AT1629" s="2"/>
      <c r="AU1629" s="2"/>
      <c r="AV1629" s="2"/>
      <c r="AW1629" s="2"/>
      <c r="AX1629" s="9"/>
      <c r="AY1629" s="2"/>
      <c r="AZ1629" s="2"/>
      <c r="BA1629" s="2"/>
      <c r="BB1629" s="9"/>
      <c r="BC1629" s="19"/>
      <c r="BD1629" s="2"/>
      <c r="BE1629" s="2"/>
      <c r="BF1629" s="19"/>
      <c r="BG1629" s="19"/>
      <c r="BH1629" s="19"/>
      <c r="BI1629" s="19"/>
      <c r="BJ1629" s="19"/>
      <c r="BK1629" s="19"/>
      <c r="BL1629" s="19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9"/>
      <c r="BX1629" s="2"/>
      <c r="BY1629" s="2"/>
      <c r="BZ1629" s="9"/>
      <c r="CA1629" s="2"/>
      <c r="CB1629" s="2"/>
      <c r="CC1629" s="2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</row>
    <row r="1630" spans="1:152" hidden="1" x14ac:dyDescent="0.45">
      <c r="A1630" t="s">
        <v>171</v>
      </c>
      <c r="C1630" s="1">
        <v>43509</v>
      </c>
      <c r="D1630" s="2"/>
      <c r="E1630" s="1"/>
      <c r="G1630">
        <v>32</v>
      </c>
      <c r="H1630" t="s">
        <v>25</v>
      </c>
      <c r="I1630" s="19">
        <v>5</v>
      </c>
      <c r="J1630">
        <v>2000</v>
      </c>
      <c r="K1630" s="2">
        <f t="shared" si="25"/>
        <v>100</v>
      </c>
      <c r="L1630" s="2"/>
      <c r="M1630" s="2">
        <v>408</v>
      </c>
      <c r="N1630" s="19">
        <v>9.6</v>
      </c>
      <c r="O1630" s="19"/>
      <c r="P1630" s="19"/>
      <c r="Q1630" s="2"/>
      <c r="R1630" s="2"/>
      <c r="S1630" s="2"/>
      <c r="T1630" s="2"/>
      <c r="U1630" s="2"/>
      <c r="V1630" s="2"/>
      <c r="W1630" s="2"/>
      <c r="X1630" s="19">
        <v>6</v>
      </c>
      <c r="Y1630" s="19">
        <v>4.5999999999999996</v>
      </c>
      <c r="Z1630" s="9"/>
      <c r="AA1630" s="9"/>
      <c r="AB1630" s="9"/>
      <c r="AC1630" s="2"/>
      <c r="AD1630" s="9"/>
      <c r="AE1630" s="9"/>
      <c r="AF1630" s="2"/>
      <c r="AG1630" s="9"/>
      <c r="AH1630" s="9"/>
      <c r="AI1630" s="9"/>
      <c r="AJ1630" s="9"/>
      <c r="AK1630" s="9"/>
      <c r="AL1630" s="9"/>
      <c r="AM1630" s="15"/>
      <c r="AN1630" s="9"/>
      <c r="AO1630" s="9"/>
      <c r="AP1630" s="9"/>
      <c r="AQ1630" s="2"/>
      <c r="AR1630" s="2"/>
      <c r="AS1630" s="2"/>
      <c r="AT1630" s="2"/>
      <c r="AU1630" s="2"/>
      <c r="AV1630" s="2"/>
      <c r="AW1630" s="2"/>
      <c r="AX1630" s="9"/>
      <c r="AY1630" s="2"/>
      <c r="AZ1630" s="2"/>
      <c r="BA1630" s="2"/>
      <c r="BB1630" s="9"/>
      <c r="BC1630" s="19"/>
      <c r="BD1630" s="2"/>
      <c r="BE1630" s="2"/>
      <c r="BF1630" s="19"/>
      <c r="BG1630" s="19"/>
      <c r="BH1630" s="19"/>
      <c r="BI1630" s="19"/>
      <c r="BJ1630" s="19"/>
      <c r="BK1630" s="19"/>
      <c r="BL1630" s="19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9"/>
      <c r="BX1630" s="2"/>
      <c r="BY1630" s="2"/>
      <c r="BZ1630" s="9"/>
      <c r="CA1630" s="2"/>
      <c r="CB1630" s="2"/>
      <c r="CC1630" s="2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  <c r="EL1630" s="9"/>
      <c r="EM1630" s="9"/>
      <c r="EN1630" s="9"/>
      <c r="EO1630" s="9"/>
      <c r="EP1630" s="9"/>
      <c r="EQ1630" s="9"/>
      <c r="ER1630" s="9"/>
      <c r="ES1630" s="9"/>
      <c r="ET1630" s="9"/>
      <c r="EU1630" s="9"/>
      <c r="EV1630" s="9"/>
    </row>
    <row r="1631" spans="1:152" hidden="1" x14ac:dyDescent="0.45">
      <c r="A1631" t="s">
        <v>171</v>
      </c>
      <c r="C1631" s="1">
        <v>43517</v>
      </c>
      <c r="D1631" s="2">
        <v>5</v>
      </c>
      <c r="E1631" t="s">
        <v>195</v>
      </c>
      <c r="F1631" t="s">
        <v>13</v>
      </c>
      <c r="G1631">
        <v>40</v>
      </c>
      <c r="H1631" t="s">
        <v>25</v>
      </c>
      <c r="I1631" s="19">
        <v>5</v>
      </c>
      <c r="J1631">
        <v>2000</v>
      </c>
      <c r="K1631" s="2">
        <f t="shared" si="25"/>
        <v>100</v>
      </c>
      <c r="L1631" s="2"/>
      <c r="M1631" s="2">
        <v>446</v>
      </c>
      <c r="N1631" s="19">
        <v>10.4</v>
      </c>
      <c r="O1631" s="19"/>
      <c r="P1631" s="19"/>
      <c r="Q1631" s="2"/>
      <c r="R1631" s="2"/>
      <c r="S1631" s="2">
        <v>40</v>
      </c>
      <c r="T1631" s="2"/>
      <c r="U1631" s="2"/>
      <c r="V1631" s="2"/>
      <c r="W1631" s="2"/>
      <c r="X1631" s="19">
        <v>4.5999999999999996</v>
      </c>
      <c r="Y1631" s="19">
        <v>6.6</v>
      </c>
      <c r="Z1631" s="9"/>
      <c r="AA1631" s="9"/>
      <c r="AB1631" s="9"/>
      <c r="AC1631" s="2"/>
      <c r="AD1631" s="9"/>
      <c r="AE1631" s="9"/>
      <c r="AF1631" s="2"/>
      <c r="AG1631" s="9"/>
      <c r="AH1631" s="9"/>
      <c r="AI1631" s="9"/>
      <c r="AJ1631" s="9"/>
      <c r="AK1631" s="9"/>
      <c r="AL1631" s="9"/>
      <c r="AM1631" s="15"/>
      <c r="AN1631" s="9"/>
      <c r="AO1631" s="9"/>
      <c r="AP1631" s="9"/>
      <c r="AQ1631" s="2"/>
      <c r="AR1631" s="2"/>
      <c r="AS1631" s="2"/>
      <c r="AT1631" s="2"/>
      <c r="AU1631" s="2"/>
      <c r="AV1631" s="2"/>
      <c r="AW1631" s="2"/>
      <c r="AX1631" s="9"/>
      <c r="AY1631" s="2"/>
      <c r="AZ1631" s="2"/>
      <c r="BA1631" s="2"/>
      <c r="BB1631" s="9"/>
      <c r="BC1631" s="19"/>
      <c r="BD1631" s="2"/>
      <c r="BE1631" s="2"/>
      <c r="BF1631" s="19"/>
      <c r="BG1631" s="19"/>
      <c r="BH1631" s="19"/>
      <c r="BI1631" s="19"/>
      <c r="BJ1631" s="19"/>
      <c r="BK1631" s="19"/>
      <c r="BL1631" s="19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9"/>
      <c r="BX1631" s="2"/>
      <c r="BY1631" s="2"/>
      <c r="BZ1631" s="9"/>
      <c r="CA1631" s="2"/>
      <c r="CB1631" s="2"/>
      <c r="CC1631" s="2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</row>
    <row r="1632" spans="1:152" hidden="1" x14ac:dyDescent="0.45">
      <c r="A1632" t="s">
        <v>171</v>
      </c>
      <c r="C1632" s="1">
        <v>43523</v>
      </c>
      <c r="D1632" s="2"/>
      <c r="E1632" s="1"/>
      <c r="G1632">
        <v>46</v>
      </c>
      <c r="H1632" t="s">
        <v>25</v>
      </c>
      <c r="I1632" s="19">
        <v>5</v>
      </c>
      <c r="J1632">
        <v>2000</v>
      </c>
      <c r="K1632" s="2">
        <f t="shared" si="25"/>
        <v>100</v>
      </c>
      <c r="L1632" s="2"/>
      <c r="M1632" s="2">
        <v>506</v>
      </c>
      <c r="N1632" s="19">
        <v>12.4</v>
      </c>
      <c r="O1632" s="19"/>
      <c r="P1632" s="19"/>
      <c r="Q1632" s="2"/>
      <c r="R1632" s="2"/>
      <c r="S1632" s="2"/>
      <c r="T1632" s="2"/>
      <c r="U1632" s="2"/>
      <c r="V1632" s="2"/>
      <c r="W1632" s="2"/>
      <c r="X1632" s="19">
        <v>4.8</v>
      </c>
      <c r="Y1632" s="19">
        <v>8.6</v>
      </c>
      <c r="Z1632" s="9"/>
      <c r="AA1632" s="9"/>
      <c r="AB1632" s="9"/>
      <c r="AC1632" s="2"/>
      <c r="AD1632" s="9"/>
      <c r="AE1632" s="9"/>
      <c r="AF1632" s="2"/>
      <c r="AG1632" s="9"/>
      <c r="AH1632" s="9"/>
      <c r="AI1632" s="9"/>
      <c r="AJ1632" s="9"/>
      <c r="AK1632" s="9"/>
      <c r="AL1632" s="9"/>
      <c r="AM1632" s="15"/>
      <c r="AN1632" s="9"/>
      <c r="AO1632" s="9"/>
      <c r="AP1632" s="9"/>
      <c r="AQ1632" s="2"/>
      <c r="AR1632" s="2"/>
      <c r="AS1632" s="2"/>
      <c r="AT1632" s="2"/>
      <c r="AU1632" s="2"/>
      <c r="AV1632" s="2"/>
      <c r="AW1632" s="2"/>
      <c r="AX1632" s="9"/>
      <c r="AY1632" s="2"/>
      <c r="AZ1632" s="2"/>
      <c r="BA1632" s="2"/>
      <c r="BB1632" s="9"/>
      <c r="BC1632" s="19"/>
      <c r="BD1632" s="2"/>
      <c r="BE1632" s="2"/>
      <c r="BF1632" s="19"/>
      <c r="BG1632" s="19"/>
      <c r="BH1632" s="19"/>
      <c r="BI1632" s="19"/>
      <c r="BJ1632" s="19"/>
      <c r="BK1632" s="19"/>
      <c r="BL1632" s="19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9"/>
      <c r="BX1632" s="2"/>
      <c r="BY1632" s="2"/>
      <c r="BZ1632" s="9"/>
      <c r="CA1632" s="2"/>
      <c r="CB1632" s="2"/>
      <c r="CC1632" s="2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  <c r="EL1632" s="9"/>
      <c r="EM1632" s="9"/>
      <c r="EN1632" s="9"/>
      <c r="EO1632" s="9"/>
      <c r="EP1632" s="9"/>
      <c r="EQ1632" s="9"/>
      <c r="ER1632" s="9"/>
      <c r="ES1632" s="9"/>
      <c r="ET1632" s="9"/>
      <c r="EU1632" s="9"/>
      <c r="EV1632" s="9"/>
    </row>
    <row r="1633" spans="1:152" hidden="1" x14ac:dyDescent="0.45">
      <c r="A1633" t="s">
        <v>171</v>
      </c>
      <c r="C1633" s="1">
        <v>43537</v>
      </c>
      <c r="D1633" s="2"/>
      <c r="E1633" s="1"/>
      <c r="G1633">
        <v>60</v>
      </c>
      <c r="H1633" t="s">
        <v>25</v>
      </c>
      <c r="I1633" s="19">
        <v>5</v>
      </c>
      <c r="J1633">
        <v>2000</v>
      </c>
      <c r="K1633" s="2">
        <f t="shared" si="25"/>
        <v>100</v>
      </c>
      <c r="L1633" s="2"/>
      <c r="M1633" s="2">
        <v>522</v>
      </c>
      <c r="N1633" s="19">
        <v>13.2</v>
      </c>
      <c r="O1633" s="19"/>
      <c r="P1633" s="19"/>
      <c r="Q1633" s="2"/>
      <c r="R1633" s="2"/>
      <c r="S1633" s="2"/>
      <c r="T1633" s="2"/>
      <c r="U1633" s="2"/>
      <c r="V1633" s="2"/>
      <c r="W1633" s="2"/>
      <c r="X1633" s="19">
        <v>4.2</v>
      </c>
      <c r="Y1633" s="19">
        <v>10</v>
      </c>
      <c r="Z1633" s="9"/>
      <c r="AA1633" s="9"/>
      <c r="AB1633" s="9"/>
      <c r="AC1633" s="2"/>
      <c r="AD1633" s="9"/>
      <c r="AE1633" s="9"/>
      <c r="AF1633" s="2"/>
      <c r="AG1633" s="9"/>
      <c r="AH1633" s="9"/>
      <c r="AI1633" s="9"/>
      <c r="AJ1633" s="9"/>
      <c r="AK1633" s="9"/>
      <c r="AL1633" s="9"/>
      <c r="AM1633" s="15"/>
      <c r="AN1633" s="9"/>
      <c r="AO1633" s="9"/>
      <c r="AP1633" s="9"/>
      <c r="AQ1633" s="2"/>
      <c r="AR1633" s="2"/>
      <c r="AS1633" s="2"/>
      <c r="AT1633" s="2"/>
      <c r="AU1633" s="2"/>
      <c r="AV1633" s="2"/>
      <c r="AW1633" s="2"/>
      <c r="AX1633" s="9"/>
      <c r="AY1633" s="2"/>
      <c r="AZ1633" s="2"/>
      <c r="BA1633" s="2"/>
      <c r="BB1633" s="9"/>
      <c r="BC1633" s="19"/>
      <c r="BD1633" s="2"/>
      <c r="BE1633" s="2"/>
      <c r="BF1633" s="19"/>
      <c r="BG1633" s="19"/>
      <c r="BH1633" s="19"/>
      <c r="BI1633" s="19"/>
      <c r="BJ1633" s="19"/>
      <c r="BK1633" s="19"/>
      <c r="BL1633" s="19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9"/>
      <c r="BX1633" s="2"/>
      <c r="BY1633" s="2"/>
      <c r="BZ1633" s="9"/>
      <c r="CA1633" s="2"/>
      <c r="CB1633" s="2"/>
      <c r="CC1633" s="2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</row>
    <row r="1634" spans="1:152" hidden="1" x14ac:dyDescent="0.45">
      <c r="A1634" t="s">
        <v>171</v>
      </c>
      <c r="C1634" s="1">
        <v>43545</v>
      </c>
      <c r="D1634" s="2"/>
      <c r="E1634" s="1"/>
      <c r="G1634">
        <v>68</v>
      </c>
      <c r="H1634" t="s">
        <v>25</v>
      </c>
      <c r="I1634" s="19">
        <v>5</v>
      </c>
      <c r="J1634">
        <v>2000</v>
      </c>
      <c r="K1634" s="2">
        <f t="shared" si="25"/>
        <v>100</v>
      </c>
      <c r="L1634" s="2"/>
      <c r="M1634" s="2">
        <v>522</v>
      </c>
      <c r="N1634" s="19">
        <v>13</v>
      </c>
      <c r="O1634" s="19"/>
      <c r="P1634" s="19"/>
      <c r="Q1634" s="2"/>
      <c r="R1634" s="2"/>
      <c r="S1634" s="2"/>
      <c r="T1634" s="2"/>
      <c r="U1634" s="2"/>
      <c r="V1634" s="2"/>
      <c r="W1634" s="2"/>
      <c r="X1634" s="19">
        <v>5.2</v>
      </c>
      <c r="Y1634" s="19">
        <v>8.8000000000000007</v>
      </c>
      <c r="Z1634" s="9"/>
      <c r="AA1634" s="9"/>
      <c r="AB1634" s="9"/>
      <c r="AC1634" s="2"/>
      <c r="AD1634" s="9"/>
      <c r="AE1634" s="9"/>
      <c r="AF1634" s="2"/>
      <c r="AG1634" s="9"/>
      <c r="AH1634" s="9"/>
      <c r="AI1634" s="9"/>
      <c r="AJ1634" s="9"/>
      <c r="AK1634" s="9"/>
      <c r="AL1634" s="9"/>
      <c r="AM1634" s="15"/>
      <c r="AN1634" s="9"/>
      <c r="AO1634" s="9"/>
      <c r="AP1634" s="9"/>
      <c r="AQ1634" s="2"/>
      <c r="AR1634" s="2"/>
      <c r="AS1634" s="2"/>
      <c r="AT1634" s="2"/>
      <c r="AU1634" s="2"/>
      <c r="AV1634" s="2"/>
      <c r="AW1634" s="2"/>
      <c r="AX1634" s="9"/>
      <c r="AY1634" s="2"/>
      <c r="AZ1634" s="2"/>
      <c r="BA1634" s="2"/>
      <c r="BB1634" s="9"/>
      <c r="BC1634" s="19"/>
      <c r="BD1634" s="2"/>
      <c r="BE1634" s="2"/>
      <c r="BF1634" s="19"/>
      <c r="BG1634" s="19"/>
      <c r="BH1634" s="19"/>
      <c r="BI1634" s="19"/>
      <c r="BJ1634" s="19"/>
      <c r="BK1634" s="19"/>
      <c r="BL1634" s="19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9"/>
      <c r="BX1634" s="2"/>
      <c r="BY1634" s="2"/>
      <c r="BZ1634" s="9"/>
      <c r="CA1634" s="2"/>
      <c r="CB1634" s="2"/>
      <c r="CC1634" s="2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  <c r="EL1634" s="9"/>
      <c r="EM1634" s="9"/>
      <c r="EN1634" s="9"/>
      <c r="EO1634" s="9"/>
      <c r="EP1634" s="9"/>
      <c r="EQ1634" s="9"/>
      <c r="ER1634" s="9"/>
      <c r="ES1634" s="9"/>
      <c r="ET1634" s="9"/>
      <c r="EU1634" s="9"/>
      <c r="EV1634" s="9"/>
    </row>
    <row r="1635" spans="1:152" hidden="1" x14ac:dyDescent="0.45">
      <c r="A1635" t="s">
        <v>171</v>
      </c>
      <c r="C1635" s="1">
        <v>43556</v>
      </c>
      <c r="D1635" s="2"/>
      <c r="E1635" s="1"/>
      <c r="G1635">
        <v>79</v>
      </c>
      <c r="H1635" t="s">
        <v>25</v>
      </c>
      <c r="I1635" s="19">
        <v>5</v>
      </c>
      <c r="J1635">
        <v>2000</v>
      </c>
      <c r="K1635" s="2">
        <f t="shared" si="25"/>
        <v>100</v>
      </c>
      <c r="L1635" s="2"/>
      <c r="M1635" s="9"/>
      <c r="N1635" s="9"/>
      <c r="O1635" s="9"/>
      <c r="P1635" s="9"/>
      <c r="Q1635" s="2"/>
      <c r="R1635" s="2"/>
      <c r="S1635" s="2"/>
      <c r="T1635" s="2"/>
      <c r="U1635" s="2"/>
      <c r="V1635" s="2"/>
      <c r="W1635" s="2"/>
      <c r="X1635" s="9"/>
      <c r="Y1635" s="9"/>
      <c r="Z1635" s="9"/>
      <c r="AA1635" s="9"/>
      <c r="AB1635" s="9"/>
      <c r="AC1635" s="2">
        <v>64.49083333333337</v>
      </c>
      <c r="AD1635" s="9"/>
      <c r="AE1635" s="9"/>
      <c r="AF1635" s="2">
        <v>54.210000000000022</v>
      </c>
      <c r="AG1635" s="9">
        <v>0.73341991666666695</v>
      </c>
      <c r="AH1635" s="9"/>
      <c r="AI1635" s="9"/>
      <c r="AJ1635" s="9"/>
      <c r="AK1635" s="9"/>
      <c r="AL1635" s="9"/>
      <c r="AM1635" s="15">
        <f>AG1635/AF1635</f>
        <v>1.3529236610711431E-2</v>
      </c>
      <c r="AN1635" s="9"/>
      <c r="AO1635" s="9"/>
      <c r="AP1635" s="9"/>
      <c r="AQ1635" s="2">
        <v>0.54166666666666685</v>
      </c>
      <c r="AR1635" s="2"/>
      <c r="AS1635" s="2"/>
      <c r="AT1635" s="2"/>
      <c r="AU1635" s="2"/>
      <c r="AV1635" s="2">
        <v>64.404166666666683</v>
      </c>
      <c r="AW1635" s="2">
        <f>AQ1635+AR1635+AS1635+AV1635</f>
        <v>64.945833333333354</v>
      </c>
      <c r="AX1635" s="9"/>
      <c r="AY1635" s="2"/>
      <c r="AZ1635" s="2">
        <f>AC1635+AF1635+AW1635</f>
        <v>183.64666666666676</v>
      </c>
      <c r="BA1635" s="2"/>
      <c r="BB1635" s="9">
        <f>AW1635/AZ1635</f>
        <v>0.35364558754129299</v>
      </c>
      <c r="BC1635" s="19"/>
      <c r="BD1635" s="2"/>
      <c r="BE1635" s="2"/>
      <c r="BF1635" s="19"/>
      <c r="BG1635" s="19"/>
      <c r="BH1635" s="19"/>
      <c r="BI1635" s="19"/>
      <c r="BJ1635" s="9">
        <f>AC1635/AZ1635</f>
        <v>0.35116800377536578</v>
      </c>
      <c r="BK1635" s="9">
        <f>AF1635/AZ1635</f>
        <v>0.29518640868334117</v>
      </c>
      <c r="BL1635" s="9">
        <f>AW1635/AZ1635</f>
        <v>0.35364558754129299</v>
      </c>
      <c r="BM1635" s="2">
        <f>BN1635+BO1635+BP1635+BQ1635+BR1635+BS1635</f>
        <v>55.250000000000014</v>
      </c>
      <c r="BN1635" s="2">
        <v>17.333333333333339</v>
      </c>
      <c r="BO1635" s="2">
        <v>11.916666666666671</v>
      </c>
      <c r="BP1635" s="2"/>
      <c r="BQ1635" s="2"/>
      <c r="BR1635" s="2"/>
      <c r="BS1635" s="2">
        <v>26.000000000000007</v>
      </c>
      <c r="BT1635" s="15">
        <f>AG1635/BM1635</f>
        <v>1.3274568627450982E-2</v>
      </c>
      <c r="BU1635" s="2"/>
      <c r="BV1635" s="2"/>
      <c r="BW1635" s="9"/>
      <c r="BX1635" s="2"/>
      <c r="BY1635" s="2"/>
      <c r="BZ1635" s="9"/>
      <c r="CA1635" s="2"/>
      <c r="CB1635" s="2"/>
      <c r="CC1635" s="2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  <c r="EL1635" s="9"/>
      <c r="EM1635" s="9"/>
      <c r="EN1635" s="9"/>
      <c r="EO1635" s="9"/>
      <c r="EP1635" s="9"/>
      <c r="EQ1635" s="9"/>
      <c r="ER1635" s="9"/>
      <c r="ES1635" s="9"/>
      <c r="ET1635" s="9"/>
      <c r="EU1635" s="9"/>
      <c r="EV1635" s="9"/>
    </row>
    <row r="1636" spans="1:152" hidden="1" x14ac:dyDescent="0.45">
      <c r="A1636" t="s">
        <v>171</v>
      </c>
      <c r="C1636" s="1">
        <v>43593</v>
      </c>
      <c r="D1636" s="2"/>
      <c r="E1636" s="1"/>
      <c r="G1636">
        <v>116</v>
      </c>
      <c r="H1636" t="s">
        <v>25</v>
      </c>
      <c r="I1636" s="19">
        <v>5</v>
      </c>
      <c r="J1636">
        <v>2000</v>
      </c>
      <c r="K1636" s="2">
        <f t="shared" si="25"/>
        <v>100</v>
      </c>
      <c r="L1636" s="2"/>
      <c r="M1636" s="9"/>
      <c r="N1636" s="9"/>
      <c r="O1636" s="9"/>
      <c r="P1636" s="9"/>
      <c r="Q1636" s="2"/>
      <c r="R1636" s="2"/>
      <c r="S1636" s="2"/>
      <c r="T1636" s="2"/>
      <c r="U1636" s="2"/>
      <c r="V1636" s="2"/>
      <c r="W1636" s="2"/>
      <c r="X1636" s="9"/>
      <c r="Y1636" s="9"/>
      <c r="Z1636" s="9"/>
      <c r="AA1636" s="9"/>
      <c r="AB1636" s="9"/>
      <c r="AC1636" s="2">
        <v>95.993636363636327</v>
      </c>
      <c r="AD1636" s="9"/>
      <c r="AE1636" s="9"/>
      <c r="AF1636" s="2">
        <v>52.628181818181808</v>
      </c>
      <c r="AG1636" s="9">
        <v>0.54573040909090897</v>
      </c>
      <c r="AH1636" s="9"/>
      <c r="AI1636" s="9"/>
      <c r="AJ1636" s="9"/>
      <c r="AK1636" s="9"/>
      <c r="AL1636" s="9"/>
      <c r="AM1636" s="15">
        <f>AG1636/AF1636</f>
        <v>1.0369547079856972E-2</v>
      </c>
      <c r="AN1636" s="9"/>
      <c r="AO1636" s="9"/>
      <c r="AP1636" s="9"/>
      <c r="AQ1636" s="2">
        <v>2.4359090909090906</v>
      </c>
      <c r="AR1636" s="2">
        <v>2.9795454545454541</v>
      </c>
      <c r="AS1636" s="2">
        <v>14.751363636363632</v>
      </c>
      <c r="AT1636" s="2"/>
      <c r="AU1636" s="2"/>
      <c r="AV1636" s="2">
        <v>66.417727272727262</v>
      </c>
      <c r="AW1636" s="2">
        <f>AQ1636+AR1636+AS1636+AV1636</f>
        <v>86.584545454545434</v>
      </c>
      <c r="AX1636" s="9"/>
      <c r="AY1636" s="2"/>
      <c r="AZ1636" s="2">
        <f>AC1636+AF1636+AW1636</f>
        <v>235.20636363636356</v>
      </c>
      <c r="BA1636" s="2"/>
      <c r="BB1636" s="9">
        <f>AW1636/AZ1636</f>
        <v>0.36812161080984979</v>
      </c>
      <c r="BC1636" s="19"/>
      <c r="BD1636" s="2"/>
      <c r="BE1636" s="2"/>
      <c r="BF1636" s="19"/>
      <c r="BG1636" s="19"/>
      <c r="BH1636" s="19"/>
      <c r="BI1636" s="19"/>
      <c r="BJ1636" s="9">
        <f>AC1636/AZ1636</f>
        <v>0.40812516668148274</v>
      </c>
      <c r="BK1636" s="9">
        <f>AF1636/AZ1636</f>
        <v>0.22375322250866747</v>
      </c>
      <c r="BL1636" s="9">
        <f>AW1636/AZ1636</f>
        <v>0.36812161080984979</v>
      </c>
      <c r="BM1636" s="2">
        <f>BN1636+BO1636+BP1636+BQ1636+BR1636+BS1636</f>
        <v>75.272727272727252</v>
      </c>
      <c r="BN1636" s="2">
        <v>17.77272727272727</v>
      </c>
      <c r="BO1636" s="2">
        <v>11.499999999999996</v>
      </c>
      <c r="BP1636" s="2">
        <v>14.636363636363633</v>
      </c>
      <c r="BQ1636" s="2">
        <v>10.454545454545451</v>
      </c>
      <c r="BR1636" s="2"/>
      <c r="BS1636" s="2">
        <v>20.909090909090903</v>
      </c>
      <c r="BT1636" s="15">
        <f>AG1636/BM1636</f>
        <v>7.2500416666666668E-3</v>
      </c>
      <c r="BU1636" s="2"/>
      <c r="BV1636" s="2"/>
      <c r="BW1636" s="9"/>
      <c r="BX1636" s="2"/>
      <c r="BY1636" s="2"/>
      <c r="BZ1636" s="9"/>
      <c r="CA1636" s="2"/>
      <c r="CB1636" s="2"/>
      <c r="CC1636" s="2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</row>
    <row r="1637" spans="1:152" hidden="1" x14ac:dyDescent="0.45">
      <c r="A1637" t="s">
        <v>171</v>
      </c>
      <c r="C1637" s="1">
        <v>43612</v>
      </c>
      <c r="D1637" s="2">
        <v>10</v>
      </c>
      <c r="E1637" s="1" t="s">
        <v>97</v>
      </c>
      <c r="F1637" t="s">
        <v>16</v>
      </c>
      <c r="G1637">
        <v>135</v>
      </c>
      <c r="H1637" t="s">
        <v>25</v>
      </c>
      <c r="I1637" s="19">
        <v>5</v>
      </c>
      <c r="J1637">
        <v>2000</v>
      </c>
      <c r="K1637" s="2">
        <f t="shared" si="25"/>
        <v>100</v>
      </c>
      <c r="L1637" s="2"/>
      <c r="M1637" s="9"/>
      <c r="N1637" s="9"/>
      <c r="O1637" s="9"/>
      <c r="P1637" s="9"/>
      <c r="Q1637" s="2"/>
      <c r="R1637" s="2"/>
      <c r="S1637" s="2"/>
      <c r="T1637" s="2"/>
      <c r="U1637" s="2"/>
      <c r="V1637" s="2"/>
      <c r="W1637" s="2"/>
      <c r="X1637" s="9"/>
      <c r="Y1637" s="9"/>
      <c r="Z1637" s="9"/>
      <c r="AA1637" s="9"/>
      <c r="AB1637" s="9"/>
      <c r="AD1637" s="9"/>
      <c r="AE1637" s="9"/>
      <c r="AM1637" s="15"/>
      <c r="AN1637" s="9"/>
      <c r="AO1637" s="9"/>
      <c r="AP1637" s="9"/>
      <c r="AT1637" s="2"/>
      <c r="AU1637" s="2"/>
      <c r="AV1637" s="33">
        <v>41.619583333333331</v>
      </c>
      <c r="AW1637" s="2"/>
      <c r="AX1637" s="9"/>
      <c r="AY1637" s="2"/>
      <c r="AZ1637" s="2"/>
      <c r="BA1637" s="2"/>
      <c r="BB1637" s="9"/>
      <c r="BC1637" s="19">
        <v>38.67</v>
      </c>
      <c r="BD1637" s="2">
        <v>16.094292875000001</v>
      </c>
      <c r="BE1637" s="2"/>
      <c r="BF1637" s="19">
        <v>0.70899968612334807</v>
      </c>
      <c r="BG1637" s="19"/>
      <c r="BH1637" s="19"/>
      <c r="BI1637" s="19"/>
      <c r="BJ1637" s="19"/>
      <c r="BK1637" s="19"/>
      <c r="BL1637" s="19"/>
      <c r="BM1637" s="2"/>
      <c r="BU1637" s="2"/>
      <c r="BV1637" s="2"/>
      <c r="BW1637" s="9"/>
      <c r="BX1637" s="2"/>
      <c r="BY1637" s="2"/>
      <c r="BZ1637" s="9"/>
      <c r="CA1637" s="2"/>
      <c r="CB1637" s="2"/>
      <c r="CC1637" s="2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  <c r="DP1637" s="9"/>
      <c r="DQ1637" s="9"/>
      <c r="DR1637" s="9"/>
      <c r="DS1637" s="9"/>
      <c r="DT1637" s="9"/>
      <c r="DU1637" s="9"/>
      <c r="DV1637" s="9"/>
      <c r="DW1637" s="9"/>
      <c r="DX1637" s="9"/>
      <c r="DY1637" s="9"/>
      <c r="DZ1637" s="9"/>
      <c r="EA1637" s="9"/>
      <c r="EB1637" s="9"/>
      <c r="EC1637" s="9"/>
      <c r="ED1637" s="9"/>
      <c r="EE1637" s="9"/>
      <c r="EF1637" s="9"/>
      <c r="EG1637" s="9"/>
      <c r="EH1637" s="9"/>
      <c r="EI1637" s="9"/>
      <c r="EJ1637" s="9"/>
      <c r="EK1637" s="9"/>
      <c r="EL1637" s="9"/>
      <c r="EM1637" s="9"/>
      <c r="EN1637" s="9"/>
      <c r="EO1637" s="9"/>
      <c r="EP1637" s="9"/>
      <c r="EQ1637" s="9"/>
      <c r="ER1637" s="9"/>
      <c r="ES1637" s="9"/>
      <c r="ET1637" s="9"/>
      <c r="EU1637" s="9"/>
      <c r="EV1637" s="9"/>
    </row>
    <row r="1638" spans="1:152" hidden="1" x14ac:dyDescent="0.45">
      <c r="A1638" t="s">
        <v>168</v>
      </c>
      <c r="C1638" s="1">
        <v>43477</v>
      </c>
      <c r="D1638" s="2">
        <v>1</v>
      </c>
      <c r="E1638" s="1" t="s">
        <v>198</v>
      </c>
      <c r="F1638" t="s">
        <v>10</v>
      </c>
      <c r="G1638">
        <v>0</v>
      </c>
      <c r="H1638" t="s">
        <v>11</v>
      </c>
      <c r="I1638" s="19">
        <v>4.3</v>
      </c>
      <c r="J1638">
        <v>2000</v>
      </c>
      <c r="K1638" s="2">
        <f t="shared" si="25"/>
        <v>116.27906976744187</v>
      </c>
      <c r="L1638" s="2"/>
      <c r="M1638" s="9"/>
      <c r="N1638" s="9"/>
      <c r="O1638" s="9"/>
      <c r="P1638" s="9"/>
      <c r="Q1638" s="2"/>
      <c r="R1638" s="2"/>
      <c r="S1638" s="2"/>
      <c r="T1638" s="2"/>
      <c r="U1638" s="2"/>
      <c r="V1638" s="2"/>
      <c r="W1638" s="2"/>
      <c r="X1638" s="9"/>
      <c r="Y1638" s="9"/>
      <c r="Z1638" s="9"/>
      <c r="AA1638" s="9"/>
      <c r="AB1638" s="9"/>
      <c r="AD1638" s="9"/>
      <c r="AE1638" s="9"/>
      <c r="AM1638" s="15"/>
      <c r="AN1638" s="9"/>
      <c r="AO1638" s="9"/>
      <c r="AP1638" s="9"/>
      <c r="AT1638" s="2"/>
      <c r="AU1638" s="2"/>
      <c r="AV1638" s="2"/>
      <c r="AW1638" s="2"/>
      <c r="AX1638" s="9"/>
      <c r="AY1638" s="2"/>
      <c r="AZ1638" s="2"/>
      <c r="BA1638" s="2"/>
      <c r="BB1638" s="9"/>
      <c r="BC1638" s="19"/>
      <c r="BD1638" s="2"/>
      <c r="BE1638" s="2"/>
      <c r="BF1638" s="19"/>
      <c r="BG1638" s="19"/>
      <c r="BH1638" s="19"/>
      <c r="BI1638" s="19"/>
      <c r="BJ1638" s="19"/>
      <c r="BK1638" s="19"/>
      <c r="BL1638" s="19"/>
      <c r="BM1638" s="2"/>
      <c r="BU1638" s="2"/>
      <c r="BV1638" s="2"/>
      <c r="BW1638" s="9"/>
      <c r="BX1638" s="2"/>
      <c r="BY1638" s="2"/>
      <c r="BZ1638" s="9"/>
      <c r="CA1638" s="2"/>
      <c r="CB1638" s="2"/>
      <c r="CC1638" s="2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/>
      <c r="EL1638" s="9"/>
      <c r="EM1638" s="9"/>
      <c r="EN1638" s="9"/>
      <c r="EO1638" s="9"/>
      <c r="EP1638" s="9"/>
      <c r="EQ1638" s="9"/>
      <c r="ER1638" s="9"/>
      <c r="ES1638" s="9"/>
      <c r="ET1638" s="9"/>
      <c r="EU1638" s="9"/>
      <c r="EV1638" s="9"/>
    </row>
    <row r="1639" spans="1:152" hidden="1" x14ac:dyDescent="0.45">
      <c r="A1639" t="s">
        <v>168</v>
      </c>
      <c r="C1639" s="1">
        <v>43503</v>
      </c>
      <c r="D1639" s="2">
        <v>4</v>
      </c>
      <c r="E1639" t="s">
        <v>199</v>
      </c>
      <c r="F1639" t="s">
        <v>12</v>
      </c>
      <c r="G1639">
        <v>26</v>
      </c>
      <c r="H1639" t="s">
        <v>11</v>
      </c>
      <c r="I1639" s="19">
        <v>4.3</v>
      </c>
      <c r="J1639">
        <v>2000</v>
      </c>
      <c r="K1639" s="2">
        <f t="shared" si="25"/>
        <v>116.27906976744187</v>
      </c>
      <c r="L1639" s="2"/>
      <c r="M1639" s="9"/>
      <c r="N1639" s="9"/>
      <c r="O1639" s="9"/>
      <c r="P1639" s="9"/>
      <c r="Q1639" s="2"/>
      <c r="R1639" s="2">
        <v>26</v>
      </c>
      <c r="S1639" s="2"/>
      <c r="T1639" s="2"/>
      <c r="U1639" s="2"/>
      <c r="V1639" s="2"/>
      <c r="W1639" s="2"/>
      <c r="X1639" s="9"/>
      <c r="Y1639" s="9"/>
      <c r="Z1639" s="9"/>
      <c r="AA1639" s="9"/>
      <c r="AB1639" s="9"/>
      <c r="AC1639" s="2"/>
      <c r="AD1639" s="9"/>
      <c r="AE1639" s="9"/>
      <c r="AF1639" s="2"/>
      <c r="AG1639" s="9"/>
      <c r="AH1639" s="9"/>
      <c r="AI1639" s="9"/>
      <c r="AJ1639" s="9"/>
      <c r="AK1639" s="9"/>
      <c r="AL1639" s="9"/>
      <c r="AM1639" s="15"/>
      <c r="AN1639" s="9"/>
      <c r="AO1639" s="9"/>
      <c r="AP1639" s="9"/>
      <c r="AQ1639" s="2"/>
      <c r="AR1639" s="2"/>
      <c r="AS1639" s="2"/>
      <c r="AT1639" s="2"/>
      <c r="AU1639" s="2"/>
      <c r="AV1639" s="2"/>
      <c r="AW1639" s="2"/>
      <c r="AX1639" s="9"/>
      <c r="AY1639" s="2"/>
      <c r="AZ1639" s="2"/>
      <c r="BA1639" s="2"/>
      <c r="BB1639" s="9"/>
      <c r="BC1639" s="19"/>
      <c r="BD1639" s="2"/>
      <c r="BE1639" s="2"/>
      <c r="BF1639" s="19"/>
      <c r="BG1639" s="19"/>
      <c r="BH1639" s="19"/>
      <c r="BI1639" s="19"/>
      <c r="BJ1639" s="19"/>
      <c r="BK1639" s="19"/>
      <c r="BL1639" s="19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9"/>
      <c r="BX1639" s="2"/>
      <c r="BY1639" s="2"/>
      <c r="BZ1639" s="9"/>
      <c r="CA1639" s="2"/>
      <c r="CB1639" s="2"/>
      <c r="CC1639" s="2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  <c r="DP1639" s="9"/>
      <c r="DQ1639" s="9"/>
      <c r="DR1639" s="9"/>
      <c r="DS1639" s="9"/>
      <c r="DT1639" s="9"/>
      <c r="DU1639" s="9"/>
      <c r="DV1639" s="9"/>
      <c r="DW1639" s="9"/>
      <c r="DX1639" s="9"/>
      <c r="DY1639" s="9"/>
      <c r="DZ1639" s="9"/>
      <c r="EA1639" s="9"/>
      <c r="EB1639" s="9"/>
      <c r="EC1639" s="9"/>
      <c r="ED1639" s="9"/>
      <c r="EE1639" s="9"/>
      <c r="EF1639" s="9"/>
      <c r="EG1639" s="9"/>
      <c r="EH1639" s="9"/>
      <c r="EI1639" s="9"/>
      <c r="EJ1639" s="9"/>
      <c r="EK1639" s="9"/>
      <c r="EL1639" s="9"/>
      <c r="EM1639" s="9"/>
      <c r="EN1639" s="9"/>
      <c r="EO1639" s="9"/>
      <c r="EP1639" s="9"/>
      <c r="EQ1639" s="9"/>
      <c r="ER1639" s="9"/>
      <c r="ES1639" s="9"/>
      <c r="ET1639" s="9"/>
      <c r="EU1639" s="9"/>
      <c r="EV1639" s="9"/>
    </row>
    <row r="1640" spans="1:152" s="12" customFormat="1" hidden="1" x14ac:dyDescent="0.45">
      <c r="A1640" t="s">
        <v>168</v>
      </c>
      <c r="B1640"/>
      <c r="C1640" s="1">
        <v>43509</v>
      </c>
      <c r="D1640" s="2"/>
      <c r="E1640" s="1"/>
      <c r="F1640"/>
      <c r="G1640">
        <v>32</v>
      </c>
      <c r="H1640" t="s">
        <v>11</v>
      </c>
      <c r="I1640" s="19">
        <v>4.3</v>
      </c>
      <c r="J1640">
        <v>2000</v>
      </c>
      <c r="K1640" s="2">
        <f t="shared" si="25"/>
        <v>116.27906976744187</v>
      </c>
      <c r="L1640" s="2"/>
      <c r="M1640" s="2">
        <v>430</v>
      </c>
      <c r="N1640" s="19">
        <v>9.1999999999999993</v>
      </c>
      <c r="O1640" s="19"/>
      <c r="P1640" s="19"/>
      <c r="Q1640" s="2"/>
      <c r="R1640" s="2"/>
      <c r="S1640" s="2"/>
      <c r="T1640" s="2"/>
      <c r="U1640" s="2"/>
      <c r="V1640" s="2"/>
      <c r="W1640" s="2"/>
      <c r="X1640" s="19">
        <v>5.8</v>
      </c>
      <c r="Y1640" s="19">
        <v>3.8</v>
      </c>
      <c r="Z1640" s="9"/>
      <c r="AA1640" s="9"/>
      <c r="AB1640" s="9"/>
      <c r="AC1640" s="2"/>
      <c r="AD1640" s="9"/>
      <c r="AE1640" s="9"/>
      <c r="AF1640" s="2"/>
      <c r="AG1640" s="9"/>
      <c r="AH1640" s="9"/>
      <c r="AI1640" s="9"/>
      <c r="AJ1640" s="9"/>
      <c r="AK1640" s="9"/>
      <c r="AL1640" s="9"/>
      <c r="AM1640" s="15"/>
      <c r="AN1640" s="9"/>
      <c r="AO1640" s="9"/>
      <c r="AP1640" s="9"/>
      <c r="AQ1640" s="2"/>
      <c r="AR1640" s="2"/>
      <c r="AS1640" s="2"/>
      <c r="AT1640" s="2"/>
      <c r="AU1640" s="2"/>
      <c r="AV1640" s="2"/>
      <c r="AW1640" s="2"/>
      <c r="AX1640" s="9"/>
      <c r="AY1640" s="2"/>
      <c r="AZ1640" s="2"/>
      <c r="BA1640" s="2"/>
      <c r="BB1640" s="9"/>
      <c r="BC1640" s="19"/>
      <c r="BD1640" s="2"/>
      <c r="BE1640" s="2"/>
      <c r="BF1640" s="19"/>
      <c r="BG1640" s="19"/>
      <c r="BH1640" s="19"/>
      <c r="BI1640" s="19"/>
      <c r="BJ1640" s="19"/>
      <c r="BK1640" s="19"/>
      <c r="BL1640" s="19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9"/>
      <c r="BX1640" s="2"/>
      <c r="BY1640" s="2"/>
      <c r="BZ1640" s="9"/>
      <c r="CA1640" s="2"/>
      <c r="CB1640" s="2"/>
      <c r="CC1640" s="2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/>
      <c r="EL1640" s="9"/>
      <c r="EM1640" s="9"/>
      <c r="EN1640" s="9"/>
      <c r="EO1640" s="9"/>
      <c r="EP1640" s="9"/>
      <c r="EQ1640" s="9"/>
      <c r="ER1640" s="9"/>
      <c r="ES1640" s="9"/>
      <c r="ET1640" s="9"/>
      <c r="EU1640" s="9"/>
      <c r="EV1640" s="9"/>
    </row>
    <row r="1641" spans="1:152" hidden="1" x14ac:dyDescent="0.45">
      <c r="A1641" t="s">
        <v>168</v>
      </c>
      <c r="C1641" s="1">
        <v>43517</v>
      </c>
      <c r="D1641" s="2">
        <v>5</v>
      </c>
      <c r="E1641" t="s">
        <v>195</v>
      </c>
      <c r="F1641" t="s">
        <v>13</v>
      </c>
      <c r="G1641">
        <v>40</v>
      </c>
      <c r="H1641" t="s">
        <v>11</v>
      </c>
      <c r="I1641" s="19">
        <v>4.3</v>
      </c>
      <c r="J1641">
        <v>2000</v>
      </c>
      <c r="K1641" s="2">
        <f t="shared" si="25"/>
        <v>116.27906976744187</v>
      </c>
      <c r="L1641" s="2"/>
      <c r="M1641" s="2">
        <v>468</v>
      </c>
      <c r="N1641" s="19">
        <v>11</v>
      </c>
      <c r="O1641" s="19"/>
      <c r="P1641" s="19"/>
      <c r="Q1641" s="2"/>
      <c r="R1641" s="2"/>
      <c r="S1641" s="2">
        <v>40</v>
      </c>
      <c r="T1641" s="2"/>
      <c r="U1641" s="2"/>
      <c r="V1641" s="2"/>
      <c r="W1641" s="2"/>
      <c r="X1641" s="19">
        <v>5</v>
      </c>
      <c r="Y1641" s="19">
        <v>7</v>
      </c>
      <c r="Z1641" s="9"/>
      <c r="AA1641" s="9"/>
      <c r="AB1641" s="9"/>
      <c r="AC1641" s="2"/>
      <c r="AD1641" s="9"/>
      <c r="AE1641" s="9"/>
      <c r="AF1641" s="2"/>
      <c r="AG1641" s="9"/>
      <c r="AH1641" s="9"/>
      <c r="AI1641" s="9"/>
      <c r="AJ1641" s="9"/>
      <c r="AK1641" s="9"/>
      <c r="AL1641" s="9"/>
      <c r="AM1641" s="15"/>
      <c r="AN1641" s="9"/>
      <c r="AO1641" s="9"/>
      <c r="AP1641" s="9"/>
      <c r="AQ1641" s="2"/>
      <c r="AR1641" s="2"/>
      <c r="AS1641" s="2"/>
      <c r="AT1641" s="2"/>
      <c r="AU1641" s="2"/>
      <c r="AV1641" s="2"/>
      <c r="AW1641" s="2"/>
      <c r="AX1641" s="9"/>
      <c r="AY1641" s="2"/>
      <c r="AZ1641" s="2"/>
      <c r="BA1641" s="2"/>
      <c r="BB1641" s="9"/>
      <c r="BC1641" s="19"/>
      <c r="BD1641" s="2"/>
      <c r="BE1641" s="2"/>
      <c r="BF1641" s="19"/>
      <c r="BG1641" s="19"/>
      <c r="BH1641" s="19"/>
      <c r="BI1641" s="19"/>
      <c r="BJ1641" s="19"/>
      <c r="BK1641" s="19"/>
      <c r="BL1641" s="19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9"/>
      <c r="BX1641" s="2"/>
      <c r="BY1641" s="2"/>
      <c r="BZ1641" s="9"/>
      <c r="CA1641" s="2"/>
      <c r="CB1641" s="2"/>
      <c r="CC1641" s="2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</row>
    <row r="1642" spans="1:152" hidden="1" x14ac:dyDescent="0.45">
      <c r="A1642" t="s">
        <v>168</v>
      </c>
      <c r="C1642" s="1">
        <v>43522</v>
      </c>
      <c r="D1642" s="2"/>
      <c r="E1642" s="1"/>
      <c r="G1642">
        <v>45</v>
      </c>
      <c r="H1642" t="s">
        <v>11</v>
      </c>
      <c r="I1642" s="19">
        <v>4.3</v>
      </c>
      <c r="J1642">
        <v>2000</v>
      </c>
      <c r="K1642" s="2">
        <f t="shared" si="25"/>
        <v>116.27906976744187</v>
      </c>
      <c r="L1642" s="2"/>
      <c r="M1642" s="9"/>
      <c r="N1642" s="9"/>
      <c r="O1642" s="9"/>
      <c r="P1642" s="9"/>
      <c r="Q1642" s="2"/>
      <c r="R1642" s="2"/>
      <c r="S1642" s="2"/>
      <c r="T1642" s="2"/>
      <c r="U1642" s="2"/>
      <c r="V1642" s="2"/>
      <c r="W1642" s="2"/>
      <c r="X1642" s="9"/>
      <c r="Y1642" s="9"/>
      <c r="Z1642" s="9"/>
      <c r="AA1642" s="9"/>
      <c r="AB1642" s="9"/>
      <c r="AC1642" s="2"/>
      <c r="AD1642" s="9"/>
      <c r="AE1642" s="9"/>
      <c r="AF1642" s="2"/>
      <c r="AG1642" s="9"/>
      <c r="AH1642" s="9"/>
      <c r="AI1642" s="9"/>
      <c r="AJ1642" s="9"/>
      <c r="AK1642" s="9"/>
      <c r="AL1642" s="9"/>
      <c r="AM1642" s="15"/>
      <c r="AN1642" s="9"/>
      <c r="AO1642" s="9"/>
      <c r="AP1642" s="9"/>
      <c r="AQ1642" s="2"/>
      <c r="AR1642" s="2"/>
      <c r="AS1642" s="2"/>
      <c r="AT1642" s="2"/>
      <c r="AU1642" s="2"/>
      <c r="AV1642" s="2"/>
      <c r="AW1642" s="2"/>
      <c r="AX1642" s="9"/>
      <c r="AY1642" s="2"/>
      <c r="AZ1642" s="2"/>
      <c r="BA1642" s="2"/>
      <c r="BB1642" s="9"/>
      <c r="BC1642" s="19"/>
      <c r="BD1642" s="2"/>
      <c r="BE1642" s="2"/>
      <c r="BF1642" s="19"/>
      <c r="BG1642" s="19"/>
      <c r="BH1642" s="19"/>
      <c r="BI1642" s="19"/>
      <c r="BJ1642" s="19"/>
      <c r="BK1642" s="19"/>
      <c r="BL1642" s="19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9"/>
      <c r="BX1642" s="2"/>
      <c r="BY1642" s="2">
        <v>1500</v>
      </c>
      <c r="BZ1642" s="9">
        <v>1.0774670438471801</v>
      </c>
      <c r="CA1642" s="2">
        <f>CF1642+CI1642+CL1642+CO1642+CR1642+CU1642+CX1642+DA1642+DD1642+DG1642+DJ1642+DM1642</f>
        <v>323.24011315415402</v>
      </c>
      <c r="CB1642" s="2"/>
      <c r="CC1642" s="2"/>
      <c r="CD1642" s="9"/>
      <c r="CE1642" s="2"/>
      <c r="CF1642" s="9"/>
      <c r="CG1642" s="9"/>
      <c r="CH1642" s="2"/>
      <c r="CI1642" s="9"/>
      <c r="CJ1642" s="9">
        <v>0.17121971103571454</v>
      </c>
      <c r="CK1642" s="2">
        <v>300</v>
      </c>
      <c r="CL1642" s="9">
        <v>51.365913310714362</v>
      </c>
      <c r="CM1642" s="9">
        <v>0.22048065351443644</v>
      </c>
      <c r="CN1642" s="2">
        <v>300</v>
      </c>
      <c r="CO1642" s="9">
        <v>66.144196054330934</v>
      </c>
      <c r="CP1642" s="9">
        <v>0.22179509489586682</v>
      </c>
      <c r="CQ1642" s="2">
        <v>300</v>
      </c>
      <c r="CR1642" s="9">
        <v>66.538528468760049</v>
      </c>
      <c r="CS1642" s="9">
        <v>0.22639485204106369</v>
      </c>
      <c r="CT1642" s="9">
        <v>300</v>
      </c>
      <c r="CU1642" s="9">
        <v>67.918455612319107</v>
      </c>
      <c r="CV1642" s="9">
        <v>0.23757673236009846</v>
      </c>
      <c r="CW1642" s="9">
        <v>300</v>
      </c>
      <c r="CX1642" s="9">
        <v>71.273019708029551</v>
      </c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</row>
    <row r="1643" spans="1:152" hidden="1" x14ac:dyDescent="0.45">
      <c r="A1643" t="s">
        <v>168</v>
      </c>
      <c r="C1643" s="1">
        <v>43523</v>
      </c>
      <c r="D1643" s="2"/>
      <c r="E1643" s="1"/>
      <c r="G1643">
        <v>46</v>
      </c>
      <c r="H1643" t="s">
        <v>11</v>
      </c>
      <c r="I1643" s="19">
        <v>4.3</v>
      </c>
      <c r="J1643">
        <v>2000</v>
      </c>
      <c r="K1643" s="2">
        <f t="shared" si="25"/>
        <v>116.27906976744187</v>
      </c>
      <c r="L1643" s="2"/>
      <c r="M1643" s="2">
        <v>518</v>
      </c>
      <c r="N1643" s="19">
        <v>12</v>
      </c>
      <c r="O1643" s="19"/>
      <c r="P1643" s="19"/>
      <c r="Q1643" s="2"/>
      <c r="R1643" s="2"/>
      <c r="S1643" s="2"/>
      <c r="T1643" s="2"/>
      <c r="U1643" s="2"/>
      <c r="V1643" s="2"/>
      <c r="W1643" s="2"/>
      <c r="X1643" s="19">
        <v>4.2</v>
      </c>
      <c r="Y1643" s="19">
        <v>8.8000000000000007</v>
      </c>
      <c r="Z1643" s="9"/>
      <c r="AA1643" s="9"/>
      <c r="AB1643" s="9"/>
      <c r="AC1643" s="2"/>
      <c r="AD1643" s="9"/>
      <c r="AE1643" s="9"/>
      <c r="AF1643" s="2"/>
      <c r="AG1643" s="9"/>
      <c r="AH1643" s="9"/>
      <c r="AI1643" s="9"/>
      <c r="AJ1643" s="9"/>
      <c r="AK1643" s="9"/>
      <c r="AL1643" s="9"/>
      <c r="AM1643" s="15"/>
      <c r="AN1643" s="9"/>
      <c r="AO1643" s="9"/>
      <c r="AP1643" s="9"/>
      <c r="AQ1643" s="2"/>
      <c r="AR1643" s="2"/>
      <c r="AS1643" s="2"/>
      <c r="AT1643" s="2"/>
      <c r="AU1643" s="2"/>
      <c r="AV1643" s="2"/>
      <c r="AW1643" s="2"/>
      <c r="AX1643" s="9"/>
      <c r="AY1643" s="2"/>
      <c r="AZ1643" s="2"/>
      <c r="BA1643" s="2"/>
      <c r="BB1643" s="9"/>
      <c r="BC1643" s="19"/>
      <c r="BD1643" s="2"/>
      <c r="BE1643" s="2"/>
      <c r="BF1643" s="19"/>
      <c r="BG1643" s="19"/>
      <c r="BH1643" s="19"/>
      <c r="BI1643" s="19"/>
      <c r="BJ1643" s="19"/>
      <c r="BK1643" s="19"/>
      <c r="BL1643" s="19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9"/>
      <c r="BX1643" s="2"/>
      <c r="BY1643" s="2"/>
      <c r="BZ1643" s="9"/>
      <c r="CA1643" s="2"/>
      <c r="CB1643" s="2"/>
      <c r="CC1643" s="2"/>
      <c r="CD1643" s="9"/>
      <c r="CE1643" s="9"/>
      <c r="CF1643" s="9"/>
      <c r="CG1643" s="9"/>
      <c r="CH1643" s="9"/>
      <c r="CI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/>
      <c r="EL1643" s="9"/>
      <c r="EM1643" s="9"/>
      <c r="EN1643" s="9"/>
      <c r="EO1643" s="9"/>
      <c r="EP1643" s="9"/>
      <c r="EQ1643" s="9"/>
      <c r="ER1643" s="9"/>
      <c r="ES1643" s="9"/>
      <c r="ET1643" s="9"/>
      <c r="EU1643" s="9"/>
      <c r="EV1643" s="9"/>
    </row>
    <row r="1644" spans="1:152" hidden="1" x14ac:dyDescent="0.45">
      <c r="A1644" t="s">
        <v>168</v>
      </c>
      <c r="C1644" s="1">
        <v>43537</v>
      </c>
      <c r="D1644" s="2"/>
      <c r="E1644" s="1"/>
      <c r="G1644">
        <v>60</v>
      </c>
      <c r="H1644" t="s">
        <v>11</v>
      </c>
      <c r="I1644" s="19">
        <v>4.3</v>
      </c>
      <c r="J1644">
        <v>2000</v>
      </c>
      <c r="K1644" s="2">
        <f t="shared" si="25"/>
        <v>116.27906976744187</v>
      </c>
      <c r="L1644" s="2"/>
      <c r="M1644" s="2">
        <v>550</v>
      </c>
      <c r="N1644" s="19">
        <v>14</v>
      </c>
      <c r="O1644" s="19"/>
      <c r="P1644" s="19"/>
      <c r="Q1644" s="2"/>
      <c r="R1644" s="2"/>
      <c r="S1644" s="2"/>
      <c r="T1644" s="2"/>
      <c r="U1644" s="2"/>
      <c r="V1644" s="2"/>
      <c r="W1644" s="2"/>
      <c r="X1644" s="19">
        <v>3.6</v>
      </c>
      <c r="Y1644" s="19">
        <v>11.2</v>
      </c>
      <c r="Z1644" s="9"/>
      <c r="AA1644" s="9"/>
      <c r="AB1644" s="9"/>
      <c r="AC1644" s="2"/>
      <c r="AD1644" s="9"/>
      <c r="AE1644" s="9"/>
      <c r="AF1644" s="2"/>
      <c r="AG1644" s="9"/>
      <c r="AH1644" s="9"/>
      <c r="AI1644" s="9"/>
      <c r="AJ1644" s="9"/>
      <c r="AK1644" s="9"/>
      <c r="AL1644" s="9"/>
      <c r="AM1644" s="15"/>
      <c r="AN1644" s="9"/>
      <c r="AO1644" s="9"/>
      <c r="AP1644" s="9"/>
      <c r="AQ1644" s="2"/>
      <c r="AR1644" s="2"/>
      <c r="AS1644" s="2"/>
      <c r="AT1644" s="2"/>
      <c r="AU1644" s="2"/>
      <c r="AV1644" s="2"/>
      <c r="AW1644" s="2"/>
      <c r="AX1644" s="9"/>
      <c r="AY1644" s="2"/>
      <c r="AZ1644" s="2"/>
      <c r="BA1644" s="2"/>
      <c r="BB1644" s="9"/>
      <c r="BC1644" s="19"/>
      <c r="BD1644" s="2"/>
      <c r="BE1644" s="2"/>
      <c r="BF1644" s="19"/>
      <c r="BG1644" s="19"/>
      <c r="BH1644" s="19"/>
      <c r="BI1644" s="19"/>
      <c r="BJ1644" s="19"/>
      <c r="BK1644" s="19"/>
      <c r="BL1644" s="19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9"/>
      <c r="BX1644" s="2"/>
      <c r="BY1644" s="2"/>
      <c r="BZ1644" s="9"/>
      <c r="CA1644" s="2"/>
      <c r="CB1644" s="2"/>
      <c r="CC1644" s="2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</row>
    <row r="1645" spans="1:152" hidden="1" x14ac:dyDescent="0.45">
      <c r="A1645" t="s">
        <v>168</v>
      </c>
      <c r="C1645" s="1">
        <v>43545</v>
      </c>
      <c r="D1645" s="2"/>
      <c r="E1645" s="1"/>
      <c r="G1645">
        <v>68</v>
      </c>
      <c r="H1645" t="s">
        <v>11</v>
      </c>
      <c r="I1645" s="19">
        <v>4.3</v>
      </c>
      <c r="J1645">
        <v>2000</v>
      </c>
      <c r="K1645" s="2">
        <f t="shared" si="25"/>
        <v>116.27906976744187</v>
      </c>
      <c r="L1645" s="2"/>
      <c r="M1645" s="2">
        <v>540</v>
      </c>
      <c r="N1645" s="19">
        <v>13.6</v>
      </c>
      <c r="O1645" s="19"/>
      <c r="P1645" s="19"/>
      <c r="Q1645" s="2"/>
      <c r="R1645" s="2"/>
      <c r="S1645" s="2"/>
      <c r="T1645" s="2"/>
      <c r="U1645" s="2"/>
      <c r="V1645" s="2"/>
      <c r="W1645" s="2"/>
      <c r="X1645" s="19">
        <v>5.2</v>
      </c>
      <c r="Y1645" s="19">
        <v>9.4</v>
      </c>
      <c r="Z1645" s="9"/>
      <c r="AA1645" s="9"/>
      <c r="AB1645" s="9"/>
      <c r="AC1645" s="2"/>
      <c r="AD1645" s="9"/>
      <c r="AE1645" s="9"/>
      <c r="AF1645" s="2"/>
      <c r="AG1645" s="9"/>
      <c r="AH1645" s="9"/>
      <c r="AI1645" s="9"/>
      <c r="AJ1645" s="9"/>
      <c r="AK1645" s="9"/>
      <c r="AL1645" s="9"/>
      <c r="AM1645" s="15"/>
      <c r="AN1645" s="9"/>
      <c r="AO1645" s="9"/>
      <c r="AP1645" s="9"/>
      <c r="AQ1645" s="2"/>
      <c r="AR1645" s="2"/>
      <c r="AS1645" s="2"/>
      <c r="AT1645" s="2"/>
      <c r="AU1645" s="2"/>
      <c r="AV1645" s="2"/>
      <c r="AW1645" s="2"/>
      <c r="AX1645" s="9"/>
      <c r="AY1645" s="2"/>
      <c r="AZ1645" s="2"/>
      <c r="BA1645" s="2"/>
      <c r="BB1645" s="9"/>
      <c r="BC1645" s="19"/>
      <c r="BD1645" s="2"/>
      <c r="BE1645" s="2"/>
      <c r="BF1645" s="19"/>
      <c r="BG1645" s="19"/>
      <c r="BH1645" s="19"/>
      <c r="BI1645" s="19"/>
      <c r="BJ1645" s="19"/>
      <c r="BK1645" s="19"/>
      <c r="BL1645" s="19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9"/>
      <c r="BX1645" s="2"/>
      <c r="BY1645" s="2"/>
      <c r="BZ1645" s="9"/>
      <c r="CA1645" s="2"/>
      <c r="CB1645" s="2"/>
      <c r="CC1645" s="2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</row>
    <row r="1646" spans="1:152" hidden="1" x14ac:dyDescent="0.45">
      <c r="A1646" t="s">
        <v>168</v>
      </c>
      <c r="C1646" s="1">
        <v>43546</v>
      </c>
      <c r="D1646" s="2"/>
      <c r="E1646" s="1"/>
      <c r="G1646">
        <v>69</v>
      </c>
      <c r="H1646" t="s">
        <v>11</v>
      </c>
      <c r="I1646" s="19">
        <v>4.3</v>
      </c>
      <c r="J1646">
        <v>2000</v>
      </c>
      <c r="K1646" s="2">
        <f t="shared" si="25"/>
        <v>116.27906976744187</v>
      </c>
      <c r="L1646" s="2"/>
      <c r="M1646" s="9"/>
      <c r="N1646" s="9"/>
      <c r="O1646" s="9"/>
      <c r="P1646" s="9"/>
      <c r="Q1646" s="2"/>
      <c r="R1646" s="2"/>
      <c r="S1646" s="2"/>
      <c r="T1646" s="2"/>
      <c r="U1646" s="2"/>
      <c r="V1646" s="2"/>
      <c r="W1646" s="2"/>
      <c r="X1646" s="9"/>
      <c r="Y1646" s="9"/>
      <c r="Z1646" s="9"/>
      <c r="AA1646" s="9"/>
      <c r="AB1646" s="9"/>
      <c r="AC1646" s="2"/>
      <c r="AD1646" s="9"/>
      <c r="AE1646" s="9"/>
      <c r="AF1646" s="2"/>
      <c r="AG1646" s="9"/>
      <c r="AH1646" s="9"/>
      <c r="AI1646" s="9"/>
      <c r="AJ1646" s="9"/>
      <c r="AK1646" s="9"/>
      <c r="AL1646" s="9"/>
      <c r="AM1646" s="15"/>
      <c r="AN1646" s="9"/>
      <c r="AO1646" s="9"/>
      <c r="AP1646" s="9"/>
      <c r="AQ1646" s="2"/>
      <c r="AR1646" s="2"/>
      <c r="AS1646" s="2"/>
      <c r="AT1646" s="2"/>
      <c r="AU1646" s="2"/>
      <c r="AV1646" s="2"/>
      <c r="AW1646" s="2"/>
      <c r="AX1646" s="9"/>
      <c r="AY1646" s="2"/>
      <c r="AZ1646" s="2"/>
      <c r="BA1646" s="2"/>
      <c r="BB1646" s="9"/>
      <c r="BC1646" s="19"/>
      <c r="BD1646" s="2"/>
      <c r="BE1646" s="2"/>
      <c r="BF1646" s="19"/>
      <c r="BG1646" s="19"/>
      <c r="BH1646" s="19"/>
      <c r="BI1646" s="19"/>
      <c r="BJ1646" s="19"/>
      <c r="BK1646" s="19"/>
      <c r="BL1646" s="19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9"/>
      <c r="BX1646" s="2"/>
      <c r="BY1646" s="2">
        <v>1500</v>
      </c>
      <c r="BZ1646" s="9">
        <v>0.96292725946936364</v>
      </c>
      <c r="CA1646" s="2">
        <f>CF1646+CI1646+CL1646+CO1646+CR1646+CU1646+CX1646+DA1646+DD1646+DG1646+DJ1646+DM1646</f>
        <v>288.87817784080914</v>
      </c>
      <c r="CB1646" s="2"/>
      <c r="CC1646" s="2"/>
      <c r="CD1646" s="9"/>
      <c r="CE1646" s="2"/>
      <c r="CF1646" s="9"/>
      <c r="CG1646" s="9"/>
      <c r="CH1646" s="2"/>
      <c r="CI1646" s="9"/>
      <c r="CJ1646" s="9">
        <v>0.19055425069609172</v>
      </c>
      <c r="CK1646" s="9">
        <v>300</v>
      </c>
      <c r="CL1646" s="9">
        <v>57.166275208827521</v>
      </c>
      <c r="CM1646" s="9">
        <v>0.17723460633216714</v>
      </c>
      <c r="CN1646" s="9">
        <v>300</v>
      </c>
      <c r="CO1646" s="9">
        <v>53.170381899650152</v>
      </c>
      <c r="CP1646" s="9">
        <v>0.18338489576700251</v>
      </c>
      <c r="CQ1646" s="9">
        <v>300</v>
      </c>
      <c r="CR1646" s="9">
        <v>55.01546873010075</v>
      </c>
      <c r="CS1646" s="9">
        <v>0.19809510097820221</v>
      </c>
      <c r="CT1646" s="9">
        <v>300</v>
      </c>
      <c r="CU1646" s="9">
        <v>59.428530293460668</v>
      </c>
      <c r="CV1646" s="9">
        <v>0.21365840569590014</v>
      </c>
      <c r="CW1646" s="9">
        <v>300</v>
      </c>
      <c r="CX1646" s="9">
        <v>64.097521708770046</v>
      </c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</row>
    <row r="1647" spans="1:152" hidden="1" x14ac:dyDescent="0.45">
      <c r="A1647" t="s">
        <v>168</v>
      </c>
      <c r="C1647" s="1">
        <v>43556</v>
      </c>
      <c r="D1647" s="2"/>
      <c r="E1647" s="1"/>
      <c r="G1647">
        <v>79</v>
      </c>
      <c r="H1647" t="s">
        <v>11</v>
      </c>
      <c r="I1647" s="19">
        <v>4.3</v>
      </c>
      <c r="J1647">
        <v>2000</v>
      </c>
      <c r="K1647" s="2">
        <f t="shared" si="25"/>
        <v>116.27906976744187</v>
      </c>
      <c r="L1647" s="2"/>
      <c r="M1647" s="9"/>
      <c r="N1647" s="9"/>
      <c r="O1647" s="9"/>
      <c r="P1647" s="9"/>
      <c r="Q1647" s="2"/>
      <c r="R1647" s="2"/>
      <c r="S1647" s="2"/>
      <c r="T1647" s="2"/>
      <c r="U1647" s="2"/>
      <c r="V1647" s="2"/>
      <c r="W1647" s="2"/>
      <c r="X1647" s="9"/>
      <c r="Y1647" s="9"/>
      <c r="Z1647" s="9"/>
      <c r="AA1647" s="9"/>
      <c r="AB1647" s="9"/>
      <c r="AC1647" s="2">
        <v>113.69599999999998</v>
      </c>
      <c r="AD1647" s="9"/>
      <c r="AE1647" s="9"/>
      <c r="AF1647" s="2">
        <v>16.19250000000001</v>
      </c>
      <c r="AG1647" s="9">
        <v>0.49554999999999999</v>
      </c>
      <c r="AH1647" s="9"/>
      <c r="AI1647" s="9"/>
      <c r="AJ1647" s="9"/>
      <c r="AK1647" s="9"/>
      <c r="AL1647" s="9"/>
      <c r="AM1647" s="15">
        <f>AG1647/AF1647</f>
        <v>3.0603674540682396E-2</v>
      </c>
      <c r="AN1647" s="9"/>
      <c r="AO1647" s="9"/>
      <c r="AP1647" s="9"/>
      <c r="AQ1647" s="2">
        <v>0.67999999999999983</v>
      </c>
      <c r="AR1647" s="2"/>
      <c r="AS1647" s="2"/>
      <c r="AT1647" s="2"/>
      <c r="AU1647" s="2"/>
      <c r="AV1647" s="2">
        <v>29.112500000000001</v>
      </c>
      <c r="AW1647" s="2">
        <f>AQ1647+AR1647+AS1647+AV1647</f>
        <v>29.7925</v>
      </c>
      <c r="AX1647" s="9"/>
      <c r="AY1647" s="2"/>
      <c r="AZ1647" s="2">
        <f>AC1647+AF1647+AW1647</f>
        <v>159.68099999999998</v>
      </c>
      <c r="BA1647" s="2"/>
      <c r="BB1647" s="9">
        <f>AW1647/AZ1647</f>
        <v>0.18657510912381564</v>
      </c>
      <c r="BC1647" s="19"/>
      <c r="BD1647" s="2"/>
      <c r="BE1647" s="2"/>
      <c r="BF1647" s="19"/>
      <c r="BG1647" s="19"/>
      <c r="BH1647" s="19"/>
      <c r="BI1647" s="19"/>
      <c r="BJ1647" s="9">
        <f>AC1647/AZ1647</f>
        <v>0.71201958905567975</v>
      </c>
      <c r="BK1647" s="9">
        <f>AF1647/AZ1647</f>
        <v>0.10140530182050471</v>
      </c>
      <c r="BL1647" s="9">
        <f>AW1647/AZ1647</f>
        <v>0.18657510912381564</v>
      </c>
      <c r="BM1647" s="2">
        <f>BN1647+BO1647+BP1647+BQ1647+BR1647+BS1647</f>
        <v>107.1</v>
      </c>
      <c r="BN1647" s="2">
        <v>32.299999999999997</v>
      </c>
      <c r="BO1647" s="2">
        <v>8.5</v>
      </c>
      <c r="BP1647" s="2"/>
      <c r="BQ1647" s="2"/>
      <c r="BR1647" s="2"/>
      <c r="BS1647" s="2">
        <v>66.3</v>
      </c>
      <c r="BT1647" s="15">
        <f>AG1647/BM1647</f>
        <v>4.626984126984127E-3</v>
      </c>
      <c r="BU1647" s="2"/>
      <c r="BV1647" s="2"/>
      <c r="BW1647" s="9"/>
      <c r="BX1647" s="2"/>
      <c r="BY1647" s="2"/>
      <c r="BZ1647" s="9"/>
      <c r="CA1647" s="2"/>
      <c r="CB1647" s="2"/>
      <c r="CC1647" s="2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</row>
    <row r="1648" spans="1:152" hidden="1" x14ac:dyDescent="0.45">
      <c r="A1648" t="s">
        <v>168</v>
      </c>
      <c r="C1648" s="1">
        <v>43593</v>
      </c>
      <c r="D1648" s="2"/>
      <c r="E1648" s="1"/>
      <c r="G1648">
        <v>116</v>
      </c>
      <c r="H1648" t="s">
        <v>11</v>
      </c>
      <c r="I1648" s="19">
        <v>4.3</v>
      </c>
      <c r="J1648">
        <v>2000</v>
      </c>
      <c r="K1648" s="2">
        <f t="shared" si="25"/>
        <v>116.27906976744187</v>
      </c>
      <c r="L1648" s="2"/>
      <c r="M1648" s="9"/>
      <c r="N1648" s="9"/>
      <c r="O1648" s="9"/>
      <c r="P1648" s="9"/>
      <c r="Q1648" s="2"/>
      <c r="R1648" s="2"/>
      <c r="S1648" s="2"/>
      <c r="T1648" s="2"/>
      <c r="U1648" s="2"/>
      <c r="V1648" s="2"/>
      <c r="W1648" s="2"/>
      <c r="X1648" s="9"/>
      <c r="Y1648" s="9"/>
      <c r="Z1648" s="9"/>
      <c r="AA1648" s="9"/>
      <c r="AB1648" s="9"/>
      <c r="AC1648" s="2">
        <v>116.68736842105264</v>
      </c>
      <c r="AD1648" s="9"/>
      <c r="AE1648" s="9"/>
      <c r="AF1648" s="2">
        <v>71.848421052631593</v>
      </c>
      <c r="AG1648" s="9">
        <v>0.86210526315789482</v>
      </c>
      <c r="AH1648" s="9"/>
      <c r="AI1648" s="9"/>
      <c r="AJ1648" s="9"/>
      <c r="AK1648" s="9"/>
      <c r="AL1648" s="9"/>
      <c r="AM1648" s="15">
        <f>AG1648/AF1648</f>
        <v>1.1998945147679324E-2</v>
      </c>
      <c r="AN1648" s="9"/>
      <c r="AO1648" s="9"/>
      <c r="AP1648" s="9"/>
      <c r="AQ1648" s="2">
        <v>0.64421052631578957</v>
      </c>
      <c r="AR1648" s="2">
        <v>1.3357894736842106</v>
      </c>
      <c r="AS1648" s="2">
        <v>51.915789473684214</v>
      </c>
      <c r="AT1648" s="2"/>
      <c r="AU1648" s="2"/>
      <c r="AV1648" s="2">
        <v>67.490526315789467</v>
      </c>
      <c r="AW1648" s="2">
        <f>AQ1648+AR1648+AS1648+AV1648</f>
        <v>121.38631578947368</v>
      </c>
      <c r="AX1648" s="9"/>
      <c r="AY1648" s="2"/>
      <c r="AZ1648" s="2">
        <f>AC1648+AF1648+AW1648</f>
        <v>309.92210526315796</v>
      </c>
      <c r="BA1648" s="2"/>
      <c r="BB1648" s="9">
        <f>AW1648/AZ1648</f>
        <v>0.39166717613254254</v>
      </c>
      <c r="BC1648" s="19"/>
      <c r="BD1648" s="2"/>
      <c r="BE1648" s="2"/>
      <c r="BF1648" s="19"/>
      <c r="BG1648" s="19"/>
      <c r="BH1648" s="19"/>
      <c r="BI1648" s="19"/>
      <c r="BJ1648" s="9">
        <f>AC1648/AZ1648</f>
        <v>0.37650547166350795</v>
      </c>
      <c r="BK1648" s="9">
        <f>AF1648/AZ1648</f>
        <v>0.23182735220394937</v>
      </c>
      <c r="BL1648" s="9">
        <f>AW1648/AZ1648</f>
        <v>0.39166717613254254</v>
      </c>
      <c r="BM1648" s="2">
        <f>BN1648+BO1648+BP1648+BQ1648+BR1648+BS1648</f>
        <v>74.842105263157904</v>
      </c>
      <c r="BN1648" s="2">
        <v>4.7368421052631584</v>
      </c>
      <c r="BO1648" s="2">
        <v>21.789473684210527</v>
      </c>
      <c r="BP1648" s="2">
        <v>15.157894736842106</v>
      </c>
      <c r="BQ1648" s="2">
        <v>4.7368421052631584</v>
      </c>
      <c r="BR1648" s="2"/>
      <c r="BS1648" s="2">
        <v>28.421052631578949</v>
      </c>
      <c r="BT1648" s="15">
        <f>AG1648/BM1648</f>
        <v>1.1518987341772152E-2</v>
      </c>
      <c r="BU1648" s="2"/>
      <c r="BV1648" s="2"/>
      <c r="BW1648" s="9"/>
      <c r="BX1648" s="2"/>
      <c r="BY1648" s="2"/>
      <c r="BZ1648" s="9"/>
      <c r="CA1648" s="2"/>
      <c r="CB1648" s="2"/>
      <c r="CC1648" s="2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</row>
    <row r="1649" spans="1:152" hidden="1" x14ac:dyDescent="0.45">
      <c r="A1649" t="s">
        <v>168</v>
      </c>
      <c r="C1649" s="1">
        <v>43612</v>
      </c>
      <c r="D1649" s="2">
        <v>10</v>
      </c>
      <c r="E1649" s="1" t="s">
        <v>97</v>
      </c>
      <c r="F1649" t="s">
        <v>16</v>
      </c>
      <c r="G1649">
        <v>135</v>
      </c>
      <c r="H1649" t="s">
        <v>11</v>
      </c>
      <c r="I1649" s="19">
        <v>4.3</v>
      </c>
      <c r="J1649">
        <v>2000</v>
      </c>
      <c r="K1649" s="2">
        <f t="shared" si="25"/>
        <v>116.27906976744187</v>
      </c>
      <c r="L1649" s="2"/>
      <c r="M1649" s="9"/>
      <c r="N1649" s="9"/>
      <c r="O1649" s="9"/>
      <c r="P1649" s="9"/>
      <c r="Q1649" s="2"/>
      <c r="R1649" s="2"/>
      <c r="S1649" s="2"/>
      <c r="T1649" s="2"/>
      <c r="U1649" s="2"/>
      <c r="V1649" s="2"/>
      <c r="W1649" s="2"/>
      <c r="X1649" s="9"/>
      <c r="Y1649" s="9"/>
      <c r="Z1649" s="9"/>
      <c r="AA1649" s="9"/>
      <c r="AB1649" s="9"/>
      <c r="AC1649" s="2"/>
      <c r="AD1649" s="9"/>
      <c r="AE1649" s="9"/>
      <c r="AF1649" s="2"/>
      <c r="AG1649" s="9"/>
      <c r="AH1649" s="9"/>
      <c r="AI1649" s="9"/>
      <c r="AJ1649" s="9"/>
      <c r="AK1649" s="9"/>
      <c r="AL1649" s="9"/>
      <c r="AM1649" s="15"/>
      <c r="AN1649" s="9"/>
      <c r="AO1649" s="9"/>
      <c r="AP1649" s="9"/>
      <c r="AQ1649" s="2"/>
      <c r="AR1649" s="2"/>
      <c r="AS1649" s="2"/>
      <c r="AT1649" s="2"/>
      <c r="AU1649" s="2"/>
      <c r="AV1649" s="33">
        <v>42.686250000000001</v>
      </c>
      <c r="AW1649" s="2"/>
      <c r="AX1649" s="9"/>
      <c r="AY1649" s="2"/>
      <c r="AZ1649" s="2"/>
      <c r="BA1649" s="2"/>
      <c r="BB1649" s="9"/>
      <c r="BC1649" s="19">
        <v>40.19</v>
      </c>
      <c r="BD1649" s="2">
        <v>17.155603875000001</v>
      </c>
      <c r="BE1649" s="2"/>
      <c r="BF1649" s="19">
        <v>0.75575347466960352</v>
      </c>
      <c r="BG1649" s="19"/>
      <c r="BH1649" s="19"/>
      <c r="BI1649" s="19"/>
      <c r="BJ1649" s="19"/>
      <c r="BK1649" s="19"/>
      <c r="BL1649" s="19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9"/>
      <c r="BX1649" s="2"/>
      <c r="BY1649" s="2"/>
      <c r="BZ1649" s="9"/>
      <c r="CA1649" s="2"/>
      <c r="CB1649" s="2"/>
      <c r="CC1649" s="2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  <c r="EL1649" s="9"/>
      <c r="EM1649" s="9"/>
      <c r="EN1649" s="9"/>
      <c r="EO1649" s="9"/>
      <c r="EP1649" s="9"/>
      <c r="EQ1649" s="9"/>
      <c r="ER1649" s="9"/>
      <c r="ES1649" s="9"/>
      <c r="ET1649" s="9"/>
      <c r="EU1649" s="9"/>
      <c r="EV1649" s="9"/>
    </row>
    <row r="1650" spans="1:152" hidden="1" x14ac:dyDescent="0.45">
      <c r="A1650" t="s">
        <v>172</v>
      </c>
      <c r="C1650" s="1">
        <v>43477</v>
      </c>
      <c r="D1650" s="2">
        <v>1</v>
      </c>
      <c r="E1650" s="1" t="s">
        <v>198</v>
      </c>
      <c r="F1650" t="s">
        <v>10</v>
      </c>
      <c r="G1650">
        <v>0</v>
      </c>
      <c r="H1650" t="s">
        <v>25</v>
      </c>
      <c r="I1650" s="19">
        <v>2.8</v>
      </c>
      <c r="J1650">
        <v>3000</v>
      </c>
      <c r="K1650" s="2">
        <f t="shared" si="25"/>
        <v>119.04761904761905</v>
      </c>
      <c r="L1650" s="2"/>
      <c r="M1650" s="9"/>
      <c r="N1650" s="9"/>
      <c r="O1650" s="9"/>
      <c r="P1650" s="9"/>
      <c r="Q1650" s="2"/>
      <c r="R1650" s="2"/>
      <c r="S1650" s="2"/>
      <c r="T1650" s="2"/>
      <c r="U1650" s="2"/>
      <c r="V1650" s="2"/>
      <c r="W1650" s="2"/>
      <c r="X1650" s="9"/>
      <c r="Y1650" s="9"/>
      <c r="Z1650" s="9"/>
      <c r="AA1650" s="9"/>
      <c r="AB1650" s="9"/>
      <c r="AC1650" s="2"/>
      <c r="AD1650" s="9"/>
      <c r="AE1650" s="9"/>
      <c r="AF1650" s="2"/>
      <c r="AG1650" s="9"/>
      <c r="AH1650" s="9"/>
      <c r="AI1650" s="9"/>
      <c r="AJ1650" s="9"/>
      <c r="AK1650" s="9"/>
      <c r="AL1650" s="9"/>
      <c r="AM1650" s="15"/>
      <c r="AN1650" s="9"/>
      <c r="AO1650" s="9"/>
      <c r="AP1650" s="9"/>
      <c r="AQ1650" s="2"/>
      <c r="AR1650" s="2"/>
      <c r="AS1650" s="2"/>
      <c r="AT1650" s="2"/>
      <c r="AU1650" s="2"/>
      <c r="AV1650" s="2"/>
      <c r="AW1650" s="2"/>
      <c r="AX1650" s="9"/>
      <c r="AY1650" s="2"/>
      <c r="AZ1650" s="2"/>
      <c r="BA1650" s="2"/>
      <c r="BB1650" s="9"/>
      <c r="BC1650" s="19"/>
      <c r="BD1650" s="2"/>
      <c r="BE1650" s="2"/>
      <c r="BF1650" s="19"/>
      <c r="BG1650" s="19"/>
      <c r="BH1650" s="19"/>
      <c r="BI1650" s="19"/>
      <c r="BJ1650" s="19"/>
      <c r="BK1650" s="19"/>
      <c r="BL1650" s="19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9"/>
      <c r="BX1650" s="2"/>
      <c r="BY1650" s="2"/>
      <c r="BZ1650" s="9"/>
      <c r="CA1650" s="2"/>
      <c r="CB1650" s="2"/>
      <c r="CC1650" s="2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  <c r="EL1650" s="9"/>
      <c r="EM1650" s="9"/>
      <c r="EN1650" s="9"/>
      <c r="EO1650" s="9"/>
      <c r="EP1650" s="9"/>
      <c r="EQ1650" s="9"/>
      <c r="ER1650" s="9"/>
      <c r="ES1650" s="9"/>
      <c r="ET1650" s="9"/>
      <c r="EU1650" s="9"/>
      <c r="EV1650" s="9"/>
    </row>
    <row r="1651" spans="1:152" hidden="1" x14ac:dyDescent="0.45">
      <c r="A1651" t="s">
        <v>172</v>
      </c>
      <c r="C1651" s="1">
        <v>43503</v>
      </c>
      <c r="D1651" s="2">
        <v>4</v>
      </c>
      <c r="E1651" t="s">
        <v>199</v>
      </c>
      <c r="F1651" t="s">
        <v>12</v>
      </c>
      <c r="G1651">
        <v>26</v>
      </c>
      <c r="H1651" t="s">
        <v>25</v>
      </c>
      <c r="I1651" s="19">
        <v>2.8</v>
      </c>
      <c r="J1651">
        <v>3000</v>
      </c>
      <c r="K1651" s="2">
        <f t="shared" si="25"/>
        <v>119.04761904761905</v>
      </c>
      <c r="L1651" s="2"/>
      <c r="M1651" s="9"/>
      <c r="N1651" s="9"/>
      <c r="O1651" s="9"/>
      <c r="P1651" s="9"/>
      <c r="Q1651" s="2"/>
      <c r="R1651" s="2">
        <v>26</v>
      </c>
      <c r="S1651" s="2"/>
      <c r="T1651" s="2"/>
      <c r="U1651" s="2"/>
      <c r="V1651" s="2"/>
      <c r="W1651" s="2"/>
      <c r="X1651" s="9"/>
      <c r="Y1651" s="9"/>
      <c r="Z1651" s="9"/>
      <c r="AA1651" s="9"/>
      <c r="AB1651" s="9"/>
      <c r="AC1651" s="2"/>
      <c r="AD1651" s="9"/>
      <c r="AE1651" s="9"/>
      <c r="AF1651" s="2"/>
      <c r="AG1651" s="9"/>
      <c r="AH1651" s="9"/>
      <c r="AI1651" s="9"/>
      <c r="AJ1651" s="9"/>
      <c r="AK1651" s="9"/>
      <c r="AL1651" s="9"/>
      <c r="AM1651" s="15"/>
      <c r="AN1651" s="9"/>
      <c r="AO1651" s="9"/>
      <c r="AP1651" s="9"/>
      <c r="AQ1651" s="2"/>
      <c r="AR1651" s="2"/>
      <c r="AS1651" s="2"/>
      <c r="AT1651" s="2"/>
      <c r="AU1651" s="2"/>
      <c r="AV1651" s="2"/>
      <c r="AW1651" s="2"/>
      <c r="AX1651" s="9"/>
      <c r="AY1651" s="2"/>
      <c r="AZ1651" s="2"/>
      <c r="BA1651" s="2"/>
      <c r="BB1651" s="9"/>
      <c r="BC1651" s="19"/>
      <c r="BD1651" s="2"/>
      <c r="BE1651" s="2"/>
      <c r="BF1651" s="19"/>
      <c r="BG1651" s="19"/>
      <c r="BH1651" s="19"/>
      <c r="BI1651" s="19"/>
      <c r="BJ1651" s="19"/>
      <c r="BK1651" s="19"/>
      <c r="BL1651" s="19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9"/>
      <c r="BX1651" s="2"/>
      <c r="BY1651" s="2"/>
      <c r="BZ1651" s="9"/>
      <c r="CA1651" s="2"/>
      <c r="CB1651" s="2"/>
      <c r="CC1651" s="2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</row>
    <row r="1652" spans="1:152" hidden="1" x14ac:dyDescent="0.45">
      <c r="A1652" t="s">
        <v>172</v>
      </c>
      <c r="C1652" s="1">
        <v>43509</v>
      </c>
      <c r="D1652" s="2"/>
      <c r="E1652" s="1"/>
      <c r="G1652">
        <v>32</v>
      </c>
      <c r="H1652" t="s">
        <v>25</v>
      </c>
      <c r="I1652" s="19">
        <v>2.8</v>
      </c>
      <c r="J1652">
        <v>3000</v>
      </c>
      <c r="K1652" s="2">
        <f t="shared" si="25"/>
        <v>119.04761904761905</v>
      </c>
      <c r="L1652" s="2"/>
      <c r="M1652" s="2">
        <v>358</v>
      </c>
      <c r="N1652" s="19">
        <v>9</v>
      </c>
      <c r="O1652" s="19"/>
      <c r="P1652" s="19"/>
      <c r="Q1652" s="2"/>
      <c r="R1652" s="2"/>
      <c r="S1652" s="2"/>
      <c r="T1652" s="2"/>
      <c r="U1652" s="2"/>
      <c r="V1652" s="2"/>
      <c r="W1652" s="2"/>
      <c r="X1652" s="19">
        <v>5.8</v>
      </c>
      <c r="Y1652" s="19">
        <v>4</v>
      </c>
      <c r="Z1652" s="9"/>
      <c r="AA1652" s="9"/>
      <c r="AB1652" s="9"/>
      <c r="AC1652" s="2"/>
      <c r="AD1652" s="9"/>
      <c r="AE1652" s="9"/>
      <c r="AF1652" s="2"/>
      <c r="AG1652" s="9"/>
      <c r="AH1652" s="9"/>
      <c r="AI1652" s="9"/>
      <c r="AJ1652" s="9"/>
      <c r="AK1652" s="9"/>
      <c r="AL1652" s="9"/>
      <c r="AM1652" s="15"/>
      <c r="AN1652" s="9"/>
      <c r="AO1652" s="9"/>
      <c r="AP1652" s="9"/>
      <c r="AQ1652" s="2"/>
      <c r="AR1652" s="2"/>
      <c r="AS1652" s="2"/>
      <c r="AT1652" s="2"/>
      <c r="AU1652" s="2"/>
      <c r="AV1652" s="2"/>
      <c r="AW1652" s="2"/>
      <c r="AX1652" s="9"/>
      <c r="AY1652" s="2"/>
      <c r="AZ1652" s="2"/>
      <c r="BA1652" s="2"/>
      <c r="BB1652" s="9"/>
      <c r="BC1652" s="19"/>
      <c r="BD1652" s="2"/>
      <c r="BE1652" s="2"/>
      <c r="BF1652" s="19"/>
      <c r="BG1652" s="19"/>
      <c r="BH1652" s="19"/>
      <c r="BI1652" s="19"/>
      <c r="BJ1652" s="19"/>
      <c r="BK1652" s="19"/>
      <c r="BL1652" s="19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9"/>
      <c r="BX1652" s="2"/>
      <c r="BY1652" s="2"/>
      <c r="BZ1652" s="9"/>
      <c r="CA1652" s="2"/>
      <c r="CB1652" s="2"/>
      <c r="CC1652" s="2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  <c r="EL1652" s="9"/>
      <c r="EM1652" s="9"/>
      <c r="EN1652" s="9"/>
      <c r="EO1652" s="9"/>
      <c r="EP1652" s="9"/>
      <c r="EQ1652" s="9"/>
      <c r="ER1652" s="9"/>
      <c r="ES1652" s="9"/>
      <c r="ET1652" s="9"/>
      <c r="EU1652" s="9"/>
      <c r="EV1652" s="9"/>
    </row>
    <row r="1653" spans="1:152" hidden="1" x14ac:dyDescent="0.45">
      <c r="A1653" t="s">
        <v>172</v>
      </c>
      <c r="C1653" s="1">
        <v>43517</v>
      </c>
      <c r="D1653" s="2">
        <v>5</v>
      </c>
      <c r="E1653" t="s">
        <v>195</v>
      </c>
      <c r="F1653" t="s">
        <v>13</v>
      </c>
      <c r="G1653">
        <v>40</v>
      </c>
      <c r="H1653" t="s">
        <v>25</v>
      </c>
      <c r="I1653" s="19">
        <v>2.8</v>
      </c>
      <c r="J1653">
        <v>3000</v>
      </c>
      <c r="K1653" s="2">
        <f t="shared" si="25"/>
        <v>119.04761904761905</v>
      </c>
      <c r="L1653" s="2"/>
      <c r="M1653" s="2">
        <v>416</v>
      </c>
      <c r="N1653" s="19">
        <v>11</v>
      </c>
      <c r="O1653" s="19"/>
      <c r="P1653" s="19"/>
      <c r="Q1653" s="2"/>
      <c r="R1653" s="2"/>
      <c r="S1653" s="2">
        <v>40</v>
      </c>
      <c r="T1653" s="2"/>
      <c r="U1653" s="2"/>
      <c r="V1653" s="2"/>
      <c r="W1653" s="2"/>
      <c r="X1653" s="19">
        <v>5.8</v>
      </c>
      <c r="Y1653" s="19">
        <v>6</v>
      </c>
      <c r="Z1653" s="9"/>
      <c r="AA1653" s="9"/>
      <c r="AB1653" s="9"/>
      <c r="AC1653" s="2"/>
      <c r="AD1653" s="9"/>
      <c r="AE1653" s="9"/>
      <c r="AF1653" s="2"/>
      <c r="AG1653" s="9"/>
      <c r="AH1653" s="9"/>
      <c r="AI1653" s="9"/>
      <c r="AJ1653" s="9"/>
      <c r="AK1653" s="9"/>
      <c r="AL1653" s="9"/>
      <c r="AM1653" s="15"/>
      <c r="AN1653" s="9"/>
      <c r="AO1653" s="9"/>
      <c r="AP1653" s="9"/>
      <c r="AQ1653" s="2"/>
      <c r="AR1653" s="2"/>
      <c r="AS1653" s="2"/>
      <c r="AT1653" s="2"/>
      <c r="AU1653" s="2"/>
      <c r="AV1653" s="2"/>
      <c r="AW1653" s="2"/>
      <c r="AX1653" s="9"/>
      <c r="AY1653" s="2"/>
      <c r="AZ1653" s="2"/>
      <c r="BA1653" s="2"/>
      <c r="BB1653" s="9"/>
      <c r="BC1653" s="19"/>
      <c r="BD1653" s="2"/>
      <c r="BE1653" s="2"/>
      <c r="BF1653" s="19"/>
      <c r="BG1653" s="19"/>
      <c r="BH1653" s="19"/>
      <c r="BI1653" s="19"/>
      <c r="BJ1653" s="19"/>
      <c r="BK1653" s="19"/>
      <c r="BL1653" s="19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9"/>
      <c r="BX1653" s="2"/>
      <c r="BY1653" s="2"/>
      <c r="BZ1653" s="9"/>
      <c r="CA1653" s="2"/>
      <c r="CB1653" s="2"/>
      <c r="CC1653" s="2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  <c r="EL1653" s="9"/>
      <c r="EM1653" s="9"/>
      <c r="EN1653" s="9"/>
      <c r="EO1653" s="9"/>
      <c r="EP1653" s="9"/>
      <c r="EQ1653" s="9"/>
      <c r="ER1653" s="9"/>
      <c r="ES1653" s="9"/>
      <c r="ET1653" s="9"/>
      <c r="EU1653" s="9"/>
      <c r="EV1653" s="9"/>
    </row>
    <row r="1654" spans="1:152" ht="15.75" hidden="1" customHeight="1" x14ac:dyDescent="0.45">
      <c r="A1654" t="s">
        <v>172</v>
      </c>
      <c r="C1654" s="1">
        <v>43523</v>
      </c>
      <c r="D1654" s="2"/>
      <c r="E1654" s="1"/>
      <c r="G1654">
        <v>46</v>
      </c>
      <c r="H1654" t="s">
        <v>25</v>
      </c>
      <c r="I1654" s="19">
        <v>2.8</v>
      </c>
      <c r="J1654">
        <v>3000</v>
      </c>
      <c r="K1654" s="2">
        <f t="shared" si="25"/>
        <v>119.04761904761905</v>
      </c>
      <c r="L1654" s="2"/>
      <c r="M1654" s="2">
        <v>478</v>
      </c>
      <c r="N1654" s="19">
        <v>12.6</v>
      </c>
      <c r="O1654" s="19"/>
      <c r="P1654" s="19"/>
      <c r="Q1654" s="2"/>
      <c r="R1654" s="2"/>
      <c r="S1654" s="2"/>
      <c r="T1654" s="2"/>
      <c r="U1654" s="2"/>
      <c r="V1654" s="2"/>
      <c r="W1654" s="2"/>
      <c r="X1654" s="19">
        <v>4.5999999999999996</v>
      </c>
      <c r="Y1654" s="19">
        <v>8.8000000000000007</v>
      </c>
      <c r="Z1654" s="9"/>
      <c r="AA1654" s="9"/>
      <c r="AB1654" s="9"/>
      <c r="AC1654" s="2"/>
      <c r="AD1654" s="9"/>
      <c r="AE1654" s="9"/>
      <c r="AF1654" s="2"/>
      <c r="AG1654" s="9"/>
      <c r="AH1654" s="9"/>
      <c r="AI1654" s="9"/>
      <c r="AJ1654" s="9"/>
      <c r="AK1654" s="9"/>
      <c r="AL1654" s="9"/>
      <c r="AM1654" s="15"/>
      <c r="AN1654" s="9"/>
      <c r="AO1654" s="9"/>
      <c r="AP1654" s="9"/>
      <c r="AQ1654" s="2"/>
      <c r="AR1654" s="2"/>
      <c r="AS1654" s="2"/>
      <c r="AT1654" s="2"/>
      <c r="AU1654" s="2"/>
      <c r="AV1654" s="2"/>
      <c r="AW1654" s="2"/>
      <c r="AX1654" s="9"/>
      <c r="AY1654" s="2"/>
      <c r="AZ1654" s="2"/>
      <c r="BA1654" s="2"/>
      <c r="BB1654" s="9"/>
      <c r="BC1654" s="19"/>
      <c r="BD1654" s="2"/>
      <c r="BE1654" s="2"/>
      <c r="BF1654" s="19"/>
      <c r="BG1654" s="19"/>
      <c r="BH1654" s="19"/>
      <c r="BI1654" s="19"/>
      <c r="BJ1654" s="19"/>
      <c r="BK1654" s="19"/>
      <c r="BL1654" s="19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9"/>
      <c r="BX1654" s="2"/>
      <c r="BY1654" s="2"/>
      <c r="BZ1654" s="9"/>
      <c r="CA1654" s="2"/>
      <c r="CB1654" s="2"/>
      <c r="CC1654" s="2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  <c r="EL1654" s="9"/>
      <c r="EM1654" s="9"/>
      <c r="EN1654" s="9"/>
      <c r="EO1654" s="9"/>
      <c r="EP1654" s="9"/>
      <c r="EQ1654" s="9"/>
      <c r="ER1654" s="9"/>
      <c r="ES1654" s="9"/>
      <c r="ET1654" s="9"/>
      <c r="EU1654" s="9"/>
      <c r="EV1654" s="9"/>
    </row>
    <row r="1655" spans="1:152" hidden="1" x14ac:dyDescent="0.45">
      <c r="A1655" t="s">
        <v>172</v>
      </c>
      <c r="C1655" s="1">
        <v>43537</v>
      </c>
      <c r="D1655" s="2"/>
      <c r="E1655" s="1"/>
      <c r="G1655">
        <v>60</v>
      </c>
      <c r="H1655" t="s">
        <v>25</v>
      </c>
      <c r="I1655" s="19">
        <v>2.8</v>
      </c>
      <c r="J1655">
        <v>3000</v>
      </c>
      <c r="K1655" s="2">
        <f t="shared" si="25"/>
        <v>119.04761904761905</v>
      </c>
      <c r="L1655" s="2"/>
      <c r="M1655" s="2">
        <v>520</v>
      </c>
      <c r="N1655" s="19">
        <v>13.6</v>
      </c>
      <c r="O1655" s="19"/>
      <c r="P1655" s="19"/>
      <c r="Q1655" s="2"/>
      <c r="R1655" s="2"/>
      <c r="S1655" s="2"/>
      <c r="T1655" s="2"/>
      <c r="U1655" s="2"/>
      <c r="V1655" s="2"/>
      <c r="W1655" s="2"/>
      <c r="X1655" s="19">
        <v>3</v>
      </c>
      <c r="Y1655" s="19">
        <v>11.6</v>
      </c>
      <c r="Z1655" s="9"/>
      <c r="AA1655" s="9"/>
      <c r="AB1655" s="9"/>
      <c r="AC1655" s="2"/>
      <c r="AD1655" s="9"/>
      <c r="AE1655" s="9"/>
      <c r="AF1655" s="2"/>
      <c r="AG1655" s="9"/>
      <c r="AH1655" s="9"/>
      <c r="AI1655" s="9"/>
      <c r="AJ1655" s="9"/>
      <c r="AK1655" s="9"/>
      <c r="AL1655" s="9"/>
      <c r="AM1655" s="15"/>
      <c r="AN1655" s="9"/>
      <c r="AO1655" s="9"/>
      <c r="AP1655" s="9"/>
      <c r="AQ1655" s="2"/>
      <c r="AR1655" s="2"/>
      <c r="AS1655" s="2"/>
      <c r="AT1655" s="2"/>
      <c r="AU1655" s="2"/>
      <c r="AV1655" s="2"/>
      <c r="AW1655" s="2"/>
      <c r="AX1655" s="9"/>
      <c r="AY1655" s="2"/>
      <c r="AZ1655" s="2"/>
      <c r="BA1655" s="2"/>
      <c r="BB1655" s="9"/>
      <c r="BC1655" s="19"/>
      <c r="BD1655" s="2"/>
      <c r="BE1655" s="2"/>
      <c r="BF1655" s="19"/>
      <c r="BG1655" s="19"/>
      <c r="BH1655" s="19"/>
      <c r="BI1655" s="19"/>
      <c r="BJ1655" s="19"/>
      <c r="BK1655" s="19"/>
      <c r="BL1655" s="19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9"/>
      <c r="BX1655" s="2"/>
      <c r="BY1655" s="2"/>
      <c r="BZ1655" s="9"/>
      <c r="CA1655" s="2"/>
      <c r="CB1655" s="2"/>
      <c r="CC1655" s="2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</row>
    <row r="1656" spans="1:152" hidden="1" x14ac:dyDescent="0.45">
      <c r="A1656" t="s">
        <v>172</v>
      </c>
      <c r="C1656" s="1">
        <v>43545</v>
      </c>
      <c r="D1656" s="2"/>
      <c r="E1656" s="1"/>
      <c r="G1656">
        <v>68</v>
      </c>
      <c r="H1656" t="s">
        <v>25</v>
      </c>
      <c r="I1656" s="19">
        <v>2.8</v>
      </c>
      <c r="J1656">
        <v>3000</v>
      </c>
      <c r="K1656" s="2">
        <f t="shared" si="25"/>
        <v>119.04761904761905</v>
      </c>
      <c r="L1656" s="2"/>
      <c r="M1656" s="2">
        <v>510</v>
      </c>
      <c r="N1656" s="19">
        <v>13.6</v>
      </c>
      <c r="O1656" s="19"/>
      <c r="P1656" s="19"/>
      <c r="Q1656" s="2"/>
      <c r="R1656" s="2"/>
      <c r="S1656" s="2"/>
      <c r="T1656" s="2"/>
      <c r="U1656" s="2"/>
      <c r="V1656" s="2"/>
      <c r="W1656" s="2"/>
      <c r="X1656" s="19">
        <v>3.6</v>
      </c>
      <c r="Y1656" s="19">
        <v>10.8</v>
      </c>
      <c r="Z1656" s="9"/>
      <c r="AA1656" s="9"/>
      <c r="AB1656" s="9"/>
      <c r="AC1656" s="2"/>
      <c r="AD1656" s="9"/>
      <c r="AE1656" s="9"/>
      <c r="AF1656" s="2"/>
      <c r="AG1656" s="9"/>
      <c r="AH1656" s="9"/>
      <c r="AI1656" s="9"/>
      <c r="AJ1656" s="9"/>
      <c r="AK1656" s="9"/>
      <c r="AL1656" s="9"/>
      <c r="AM1656" s="15"/>
      <c r="AN1656" s="9"/>
      <c r="AO1656" s="9"/>
      <c r="AP1656" s="9"/>
      <c r="AQ1656" s="2"/>
      <c r="AR1656" s="2"/>
      <c r="AS1656" s="2"/>
      <c r="AT1656" s="2"/>
      <c r="AU1656" s="2"/>
      <c r="AV1656" s="2"/>
      <c r="AW1656" s="2"/>
      <c r="AX1656" s="9"/>
      <c r="AY1656" s="2"/>
      <c r="AZ1656" s="2"/>
      <c r="BA1656" s="2"/>
      <c r="BB1656" s="9"/>
      <c r="BC1656" s="19"/>
      <c r="BD1656" s="2"/>
      <c r="BE1656" s="2"/>
      <c r="BF1656" s="19"/>
      <c r="BG1656" s="19"/>
      <c r="BH1656" s="19"/>
      <c r="BI1656" s="19"/>
      <c r="BJ1656" s="19"/>
      <c r="BK1656" s="19"/>
      <c r="BL1656" s="19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9"/>
      <c r="BX1656" s="2"/>
      <c r="BY1656" s="2"/>
      <c r="BZ1656" s="9"/>
      <c r="CA1656" s="2"/>
      <c r="CB1656" s="2"/>
      <c r="CC1656" s="2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</row>
    <row r="1657" spans="1:152" hidden="1" x14ac:dyDescent="0.45">
      <c r="A1657" t="s">
        <v>172</v>
      </c>
      <c r="C1657" s="1">
        <v>43556</v>
      </c>
      <c r="D1657" s="2"/>
      <c r="E1657" s="1"/>
      <c r="G1657">
        <v>79</v>
      </c>
      <c r="H1657" t="s">
        <v>25</v>
      </c>
      <c r="I1657" s="19">
        <v>2.8</v>
      </c>
      <c r="J1657">
        <v>3000</v>
      </c>
      <c r="K1657" s="2">
        <f t="shared" si="25"/>
        <v>119.04761904761905</v>
      </c>
      <c r="L1657" s="2"/>
      <c r="M1657" s="9"/>
      <c r="N1657" s="9"/>
      <c r="O1657" s="9"/>
      <c r="P1657" s="9"/>
      <c r="Q1657" s="2"/>
      <c r="R1657" s="2"/>
      <c r="S1657" s="2"/>
      <c r="T1657" s="2"/>
      <c r="U1657" s="2"/>
      <c r="V1657" s="2"/>
      <c r="W1657" s="2"/>
      <c r="X1657" s="9"/>
      <c r="Y1657" s="9"/>
      <c r="Z1657" s="9"/>
      <c r="AA1657" s="9"/>
      <c r="AB1657" s="9"/>
      <c r="AC1657" s="2">
        <v>53.713333333333345</v>
      </c>
      <c r="AD1657" s="9"/>
      <c r="AE1657" s="9"/>
      <c r="AF1657" s="2">
        <v>39.791111111111114</v>
      </c>
      <c r="AG1657" s="9">
        <v>0.50400311111111118</v>
      </c>
      <c r="AH1657" s="9"/>
      <c r="AI1657" s="9"/>
      <c r="AJ1657" s="9"/>
      <c r="AK1657" s="9"/>
      <c r="AL1657" s="9"/>
      <c r="AM1657" s="15">
        <f>AG1657/AF1657</f>
        <v>1.266622361219703E-2</v>
      </c>
      <c r="AN1657" s="9"/>
      <c r="AO1657" s="9"/>
      <c r="AP1657" s="9"/>
      <c r="AQ1657" s="2">
        <v>1.0370370370370382E-2</v>
      </c>
      <c r="AR1657" s="2"/>
      <c r="AS1657" s="2"/>
      <c r="AT1657" s="2"/>
      <c r="AU1657" s="2"/>
      <c r="AV1657" s="2">
        <v>40.4962962962963</v>
      </c>
      <c r="AW1657" s="2">
        <f>AQ1657+AR1657+AS1657+AV1657</f>
        <v>40.506666666666668</v>
      </c>
      <c r="AX1657" s="9"/>
      <c r="AY1657" s="2"/>
      <c r="AZ1657" s="2">
        <f>AC1657+AF1657+AW1657</f>
        <v>134.01111111111112</v>
      </c>
      <c r="BA1657" s="2"/>
      <c r="BB1657" s="9">
        <f>AW1657/AZ1657</f>
        <v>0.30226349390597795</v>
      </c>
      <c r="BC1657" s="19"/>
      <c r="BD1657" s="2"/>
      <c r="BE1657" s="2"/>
      <c r="BF1657" s="19"/>
      <c r="BG1657" s="19"/>
      <c r="BH1657" s="19"/>
      <c r="BI1657" s="19"/>
      <c r="BJ1657" s="9">
        <f>AC1657/AZ1657</f>
        <v>0.40081253627394087</v>
      </c>
      <c r="BK1657" s="9">
        <f>AF1657/AZ1657</f>
        <v>0.29692396982008123</v>
      </c>
      <c r="BL1657" s="9">
        <f>AW1657/AZ1657</f>
        <v>0.30226349390597795</v>
      </c>
      <c r="BM1657" s="2">
        <f>BN1657+BO1657+BP1657+BQ1657+BR1657+BS1657</f>
        <v>53.407407407407419</v>
      </c>
      <c r="BN1657" s="2">
        <v>11.40740740740741</v>
      </c>
      <c r="BO1657" s="2">
        <v>9.851851851851853</v>
      </c>
      <c r="BP1657" s="2"/>
      <c r="BQ1657" s="2"/>
      <c r="BR1657" s="2"/>
      <c r="BS1657" s="2">
        <v>32.148148148148152</v>
      </c>
      <c r="BT1657" s="15">
        <f>AG1657/BM1657</f>
        <v>9.4369514563106792E-3</v>
      </c>
      <c r="BU1657" s="2"/>
      <c r="BV1657" s="2"/>
      <c r="BW1657" s="9"/>
      <c r="BX1657" s="2"/>
      <c r="BY1657" s="2"/>
      <c r="BZ1657" s="9"/>
      <c r="CA1657" s="2"/>
      <c r="CB1657" s="2"/>
      <c r="CC1657" s="2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</row>
    <row r="1658" spans="1:152" hidden="1" x14ac:dyDescent="0.45">
      <c r="A1658" t="s">
        <v>172</v>
      </c>
      <c r="C1658" s="1">
        <v>43593</v>
      </c>
      <c r="D1658" s="2"/>
      <c r="E1658" s="1"/>
      <c r="G1658">
        <v>116</v>
      </c>
      <c r="H1658" t="s">
        <v>25</v>
      </c>
      <c r="I1658" s="19">
        <v>2.8</v>
      </c>
      <c r="J1658">
        <v>3000</v>
      </c>
      <c r="K1658" s="2">
        <f t="shared" si="25"/>
        <v>119.04761904761905</v>
      </c>
      <c r="L1658" s="2"/>
      <c r="M1658" s="9"/>
      <c r="N1658" s="9"/>
      <c r="O1658" s="9"/>
      <c r="P1658" s="9"/>
      <c r="Q1658" s="2"/>
      <c r="R1658" s="2"/>
      <c r="S1658" s="2"/>
      <c r="T1658" s="2"/>
      <c r="U1658" s="2"/>
      <c r="V1658" s="2"/>
      <c r="W1658" s="2"/>
      <c r="X1658" s="9"/>
      <c r="Y1658" s="9"/>
      <c r="Z1658" s="9"/>
      <c r="AA1658" s="9"/>
      <c r="AB1658" s="9"/>
      <c r="AC1658" s="2">
        <v>69.720000000000013</v>
      </c>
      <c r="AD1658" s="9"/>
      <c r="AE1658" s="9"/>
      <c r="AF1658" s="2">
        <v>32.946666666666665</v>
      </c>
      <c r="AG1658" s="9">
        <v>0.33250388888888899</v>
      </c>
      <c r="AH1658" s="9"/>
      <c r="AI1658" s="9"/>
      <c r="AJ1658" s="9"/>
      <c r="AK1658" s="9"/>
      <c r="AL1658" s="9"/>
      <c r="AM1658" s="15">
        <f>AG1658/AF1658</f>
        <v>1.0092186024551466E-2</v>
      </c>
      <c r="AN1658" s="9"/>
      <c r="AO1658" s="9"/>
      <c r="AP1658" s="9"/>
      <c r="AQ1658" s="2">
        <v>1.4077777777777778</v>
      </c>
      <c r="AR1658" s="2">
        <v>0</v>
      </c>
      <c r="AS1658" s="2">
        <v>2.7922222222222222</v>
      </c>
      <c r="AT1658" s="2"/>
      <c r="AU1658" s="2"/>
      <c r="AV1658" s="2">
        <v>83.058888888888902</v>
      </c>
      <c r="AW1658" s="2">
        <f>AQ1658+AR1658+AS1658+AV1658</f>
        <v>87.258888888888904</v>
      </c>
      <c r="AX1658" s="9"/>
      <c r="AY1658" s="2"/>
      <c r="AZ1658" s="2">
        <f>AC1658+AF1658+AW1658</f>
        <v>189.9255555555556</v>
      </c>
      <c r="BA1658" s="2"/>
      <c r="BB1658" s="9">
        <f>AW1658/AZ1658</f>
        <v>0.45943732339571641</v>
      </c>
      <c r="BC1658" s="19"/>
      <c r="BD1658" s="2"/>
      <c r="BE1658" s="2"/>
      <c r="BF1658" s="19"/>
      <c r="BG1658" s="19"/>
      <c r="BH1658" s="19"/>
      <c r="BI1658" s="19"/>
      <c r="BJ1658" s="9">
        <f>AC1658/AZ1658</f>
        <v>0.36709119947581798</v>
      </c>
      <c r="BK1658" s="9">
        <f>AF1658/AZ1658</f>
        <v>0.1734714771284655</v>
      </c>
      <c r="BL1658" s="9">
        <f>AW1658/AZ1658</f>
        <v>0.45943732339571641</v>
      </c>
      <c r="BM1658" s="2">
        <f>BN1658+BO1658+BP1658+BQ1658+BR1658+BS1658</f>
        <v>46.666666666666671</v>
      </c>
      <c r="BN1658" s="2">
        <v>8.5555555555555554</v>
      </c>
      <c r="BO1658" s="2">
        <v>1.5555555555555556</v>
      </c>
      <c r="BP1658" s="2">
        <v>19.444444444444446</v>
      </c>
      <c r="BQ1658" s="2"/>
      <c r="BR1658" s="2"/>
      <c r="BS1658" s="2">
        <v>17.111111111111111</v>
      </c>
      <c r="BT1658" s="15">
        <f>AG1658/BM1658</f>
        <v>7.1250833333333348E-3</v>
      </c>
      <c r="BU1658" s="2"/>
      <c r="BV1658" s="2"/>
      <c r="BW1658" s="9"/>
      <c r="BX1658" s="2"/>
      <c r="BY1658" s="2"/>
      <c r="BZ1658" s="9"/>
      <c r="CA1658" s="2"/>
      <c r="CB1658" s="2"/>
      <c r="CC1658" s="2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</row>
    <row r="1659" spans="1:152" hidden="1" x14ac:dyDescent="0.45">
      <c r="A1659" t="s">
        <v>172</v>
      </c>
      <c r="C1659" s="1">
        <v>43612</v>
      </c>
      <c r="D1659" s="2">
        <v>10</v>
      </c>
      <c r="E1659" s="1" t="s">
        <v>97</v>
      </c>
      <c r="F1659" t="s">
        <v>16</v>
      </c>
      <c r="G1659">
        <v>135</v>
      </c>
      <c r="H1659" t="s">
        <v>25</v>
      </c>
      <c r="I1659" s="19">
        <v>2.8</v>
      </c>
      <c r="J1659">
        <v>3000</v>
      </c>
      <c r="K1659" s="2">
        <f t="shared" si="25"/>
        <v>119.04761904761905</v>
      </c>
      <c r="L1659" s="2"/>
      <c r="M1659" s="9"/>
      <c r="N1659" s="9"/>
      <c r="O1659" s="9"/>
      <c r="P1659" s="9"/>
      <c r="Q1659" s="2"/>
      <c r="R1659" s="2"/>
      <c r="S1659" s="2"/>
      <c r="T1659" s="2"/>
      <c r="U1659" s="2"/>
      <c r="V1659" s="2"/>
      <c r="W1659" s="2"/>
      <c r="X1659" s="9"/>
      <c r="Y1659" s="9"/>
      <c r="Z1659" s="9"/>
      <c r="AA1659" s="9"/>
      <c r="AB1659" s="9"/>
      <c r="AD1659" s="9"/>
      <c r="AE1659" s="9"/>
      <c r="AM1659" s="15"/>
      <c r="AN1659" s="9"/>
      <c r="AO1659" s="9"/>
      <c r="AP1659" s="9"/>
      <c r="AT1659" s="2"/>
      <c r="AU1659" s="2"/>
      <c r="AV1659" s="33">
        <v>16.249444444444443</v>
      </c>
      <c r="AW1659" s="2"/>
      <c r="AX1659" s="9"/>
      <c r="AY1659" s="2"/>
      <c r="AZ1659" s="2"/>
      <c r="BA1659" s="2"/>
      <c r="BB1659" s="9"/>
      <c r="BC1659" s="19">
        <v>41.16</v>
      </c>
      <c r="BD1659" s="2">
        <v>6.6882713333333319</v>
      </c>
      <c r="BE1659" s="2"/>
      <c r="BF1659" s="19">
        <v>0.29463750367107189</v>
      </c>
      <c r="BG1659" s="19"/>
      <c r="BH1659" s="19"/>
      <c r="BI1659" s="19"/>
      <c r="BJ1659" s="19"/>
      <c r="BK1659" s="19"/>
      <c r="BL1659" s="19"/>
      <c r="BM1659" s="2"/>
      <c r="BU1659" s="2"/>
      <c r="BV1659" s="2"/>
      <c r="BW1659" s="9"/>
      <c r="BX1659" s="2"/>
      <c r="BY1659" s="2"/>
      <c r="BZ1659" s="9"/>
      <c r="CA1659" s="2"/>
      <c r="CB1659" s="2"/>
      <c r="CC1659" s="2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</row>
    <row r="1660" spans="1:152" hidden="1" x14ac:dyDescent="0.45">
      <c r="A1660" t="s">
        <v>169</v>
      </c>
      <c r="C1660" s="1">
        <v>43477</v>
      </c>
      <c r="D1660" s="2">
        <v>1</v>
      </c>
      <c r="E1660" s="1" t="s">
        <v>198</v>
      </c>
      <c r="F1660" t="s">
        <v>10</v>
      </c>
      <c r="G1660">
        <v>0</v>
      </c>
      <c r="H1660" t="s">
        <v>11</v>
      </c>
      <c r="I1660" s="19">
        <v>3.2</v>
      </c>
      <c r="J1660">
        <v>3000</v>
      </c>
      <c r="K1660" s="2">
        <f t="shared" si="25"/>
        <v>104.16666666666667</v>
      </c>
      <c r="L1660" s="2"/>
      <c r="M1660" s="9"/>
      <c r="N1660" s="9"/>
      <c r="O1660" s="9"/>
      <c r="P1660" s="9"/>
      <c r="Q1660" s="2"/>
      <c r="R1660" s="2"/>
      <c r="S1660" s="2"/>
      <c r="T1660" s="2"/>
      <c r="U1660" s="2"/>
      <c r="V1660" s="2"/>
      <c r="W1660" s="2"/>
      <c r="X1660" s="9"/>
      <c r="Y1660" s="9"/>
      <c r="Z1660" s="9"/>
      <c r="AA1660" s="9"/>
      <c r="AB1660" s="9"/>
      <c r="AD1660" s="9"/>
      <c r="AE1660" s="9"/>
      <c r="AM1660" s="15"/>
      <c r="AN1660" s="9"/>
      <c r="AO1660" s="9"/>
      <c r="AP1660" s="9"/>
      <c r="AT1660" s="2"/>
      <c r="AU1660" s="2"/>
      <c r="AV1660" s="2"/>
      <c r="AW1660" s="2"/>
      <c r="AX1660" s="9"/>
      <c r="AY1660" s="2"/>
      <c r="AZ1660" s="2"/>
      <c r="BA1660" s="2"/>
      <c r="BB1660" s="9"/>
      <c r="BC1660" s="19"/>
      <c r="BD1660" s="2"/>
      <c r="BE1660" s="2"/>
      <c r="BF1660" s="19"/>
      <c r="BG1660" s="19"/>
      <c r="BH1660" s="19"/>
      <c r="BI1660" s="19"/>
      <c r="BJ1660" s="19"/>
      <c r="BK1660" s="19"/>
      <c r="BL1660" s="19"/>
      <c r="BM1660" s="2"/>
      <c r="BU1660" s="2"/>
      <c r="BV1660" s="2"/>
      <c r="BW1660" s="9"/>
      <c r="BX1660" s="2"/>
      <c r="BY1660" s="2"/>
      <c r="BZ1660" s="9"/>
      <c r="CA1660" s="2"/>
      <c r="CB1660" s="2"/>
      <c r="CC1660" s="2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</row>
    <row r="1661" spans="1:152" hidden="1" x14ac:dyDescent="0.45">
      <c r="A1661" t="s">
        <v>169</v>
      </c>
      <c r="C1661" s="1">
        <v>43503</v>
      </c>
      <c r="D1661" s="2">
        <v>4</v>
      </c>
      <c r="E1661" t="s">
        <v>199</v>
      </c>
      <c r="F1661" t="s">
        <v>12</v>
      </c>
      <c r="G1661">
        <v>26</v>
      </c>
      <c r="H1661" t="s">
        <v>11</v>
      </c>
      <c r="I1661" s="19">
        <v>3.2</v>
      </c>
      <c r="J1661">
        <v>3000</v>
      </c>
      <c r="K1661" s="2">
        <f t="shared" si="25"/>
        <v>104.16666666666667</v>
      </c>
      <c r="L1661" s="2"/>
      <c r="M1661" s="9"/>
      <c r="N1661" s="9"/>
      <c r="O1661" s="9"/>
      <c r="P1661" s="9"/>
      <c r="Q1661" s="2"/>
      <c r="R1661" s="2">
        <v>26</v>
      </c>
      <c r="S1661" s="2"/>
      <c r="T1661" s="2"/>
      <c r="U1661" s="2"/>
      <c r="V1661" s="2"/>
      <c r="W1661" s="2"/>
      <c r="X1661" s="9"/>
      <c r="Y1661" s="9"/>
      <c r="Z1661" s="9"/>
      <c r="AA1661" s="9"/>
      <c r="AB1661" s="9"/>
      <c r="AC1661" s="2"/>
      <c r="AD1661" s="9"/>
      <c r="AE1661" s="9"/>
      <c r="AF1661" s="2"/>
      <c r="AG1661" s="9"/>
      <c r="AH1661" s="9"/>
      <c r="AI1661" s="9"/>
      <c r="AJ1661" s="9"/>
      <c r="AK1661" s="9"/>
      <c r="AL1661" s="9"/>
      <c r="AM1661" s="15"/>
      <c r="AN1661" s="9"/>
      <c r="AO1661" s="9"/>
      <c r="AP1661" s="9"/>
      <c r="AQ1661" s="2"/>
      <c r="AR1661" s="2"/>
      <c r="AS1661" s="2"/>
      <c r="AT1661" s="2"/>
      <c r="AU1661" s="2"/>
      <c r="AV1661" s="2"/>
      <c r="AW1661" s="2"/>
      <c r="AX1661" s="9"/>
      <c r="AY1661" s="2"/>
      <c r="AZ1661" s="2"/>
      <c r="BA1661" s="2"/>
      <c r="BB1661" s="9"/>
      <c r="BC1661" s="19"/>
      <c r="BD1661" s="2"/>
      <c r="BE1661" s="2"/>
      <c r="BF1661" s="19"/>
      <c r="BG1661" s="19"/>
      <c r="BH1661" s="19"/>
      <c r="BI1661" s="19"/>
      <c r="BJ1661" s="19"/>
      <c r="BK1661" s="19"/>
      <c r="BL1661" s="19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9"/>
      <c r="BX1661" s="2"/>
      <c r="BY1661" s="2"/>
      <c r="BZ1661" s="9"/>
      <c r="CA1661" s="2"/>
      <c r="CB1661" s="2"/>
      <c r="CC1661" s="2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</row>
    <row r="1662" spans="1:152" hidden="1" x14ac:dyDescent="0.45">
      <c r="A1662" t="s">
        <v>169</v>
      </c>
      <c r="C1662" s="1">
        <v>43509</v>
      </c>
      <c r="D1662" s="2"/>
      <c r="E1662" s="1"/>
      <c r="G1662">
        <v>32</v>
      </c>
      <c r="H1662" t="s">
        <v>11</v>
      </c>
      <c r="I1662" s="19">
        <v>3.2</v>
      </c>
      <c r="J1662">
        <v>3000</v>
      </c>
      <c r="K1662" s="2">
        <f t="shared" si="25"/>
        <v>104.16666666666667</v>
      </c>
      <c r="L1662" s="2"/>
      <c r="M1662" s="2">
        <v>378</v>
      </c>
      <c r="N1662" s="19">
        <v>9</v>
      </c>
      <c r="O1662" s="19"/>
      <c r="P1662" s="19"/>
      <c r="Q1662" s="2"/>
      <c r="R1662" s="2"/>
      <c r="S1662" s="2"/>
      <c r="T1662" s="2"/>
      <c r="U1662" s="2"/>
      <c r="V1662" s="2"/>
      <c r="W1662" s="2"/>
      <c r="X1662" s="19">
        <v>5.8</v>
      </c>
      <c r="Y1662" s="19">
        <v>4</v>
      </c>
      <c r="Z1662" s="9"/>
      <c r="AA1662" s="9"/>
      <c r="AB1662" s="9"/>
      <c r="AC1662" s="2"/>
      <c r="AD1662" s="9"/>
      <c r="AE1662" s="9"/>
      <c r="AF1662" s="2"/>
      <c r="AG1662" s="9"/>
      <c r="AH1662" s="9"/>
      <c r="AI1662" s="9"/>
      <c r="AJ1662" s="9"/>
      <c r="AK1662" s="9"/>
      <c r="AL1662" s="9"/>
      <c r="AM1662" s="15"/>
      <c r="AN1662" s="9"/>
      <c r="AO1662" s="9"/>
      <c r="AP1662" s="9"/>
      <c r="AQ1662" s="2"/>
      <c r="AR1662" s="2"/>
      <c r="AS1662" s="2"/>
      <c r="AT1662" s="2"/>
      <c r="AU1662" s="2"/>
      <c r="AV1662" s="2"/>
      <c r="AW1662" s="2"/>
      <c r="AX1662" s="9"/>
      <c r="AY1662" s="2"/>
      <c r="AZ1662" s="2"/>
      <c r="BA1662" s="2"/>
      <c r="BB1662" s="9"/>
      <c r="BC1662" s="19"/>
      <c r="BD1662" s="2"/>
      <c r="BE1662" s="2"/>
      <c r="BF1662" s="19"/>
      <c r="BG1662" s="19"/>
      <c r="BH1662" s="19"/>
      <c r="BI1662" s="19"/>
      <c r="BJ1662" s="19"/>
      <c r="BK1662" s="19"/>
      <c r="BL1662" s="19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9"/>
      <c r="BX1662" s="2"/>
      <c r="BY1662" s="2"/>
      <c r="BZ1662" s="9"/>
      <c r="CA1662" s="2"/>
      <c r="CB1662" s="2"/>
      <c r="CC1662" s="2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</row>
    <row r="1663" spans="1:152" hidden="1" x14ac:dyDescent="0.45">
      <c r="A1663" t="s">
        <v>169</v>
      </c>
      <c r="C1663" s="1">
        <v>43517</v>
      </c>
      <c r="D1663" s="2">
        <v>5</v>
      </c>
      <c r="E1663" t="s">
        <v>195</v>
      </c>
      <c r="F1663" t="s">
        <v>13</v>
      </c>
      <c r="G1663">
        <v>40</v>
      </c>
      <c r="H1663" t="s">
        <v>11</v>
      </c>
      <c r="I1663" s="19">
        <v>3.2</v>
      </c>
      <c r="J1663">
        <v>3000</v>
      </c>
      <c r="K1663" s="2">
        <f t="shared" si="25"/>
        <v>104.16666666666667</v>
      </c>
      <c r="L1663" s="2"/>
      <c r="M1663" s="2">
        <v>444</v>
      </c>
      <c r="N1663" s="19">
        <v>10.199999999999999</v>
      </c>
      <c r="O1663" s="19"/>
      <c r="P1663" s="19"/>
      <c r="Q1663" s="2"/>
      <c r="R1663" s="2"/>
      <c r="S1663" s="2">
        <v>40</v>
      </c>
      <c r="T1663" s="2"/>
      <c r="U1663" s="2"/>
      <c r="V1663" s="2"/>
      <c r="W1663" s="2"/>
      <c r="X1663" s="19">
        <v>4.5999999999999996</v>
      </c>
      <c r="Y1663" s="19">
        <v>6.6</v>
      </c>
      <c r="Z1663" s="9"/>
      <c r="AA1663" s="9"/>
      <c r="AB1663" s="9"/>
      <c r="AC1663" s="2"/>
      <c r="AD1663" s="9"/>
      <c r="AE1663" s="9"/>
      <c r="AF1663" s="2"/>
      <c r="AG1663" s="9"/>
      <c r="AH1663" s="9"/>
      <c r="AI1663" s="9"/>
      <c r="AJ1663" s="9"/>
      <c r="AK1663" s="9"/>
      <c r="AL1663" s="9"/>
      <c r="AM1663" s="15"/>
      <c r="AN1663" s="9"/>
      <c r="AO1663" s="9"/>
      <c r="AP1663" s="9"/>
      <c r="AQ1663" s="2"/>
      <c r="AR1663" s="2"/>
      <c r="AS1663" s="2"/>
      <c r="AT1663" s="2"/>
      <c r="AU1663" s="2"/>
      <c r="AV1663" s="2"/>
      <c r="AW1663" s="2"/>
      <c r="AX1663" s="9"/>
      <c r="AY1663" s="2"/>
      <c r="AZ1663" s="2"/>
      <c r="BA1663" s="2"/>
      <c r="BB1663" s="9"/>
      <c r="BC1663" s="19"/>
      <c r="BD1663" s="2"/>
      <c r="BE1663" s="2"/>
      <c r="BF1663" s="19"/>
      <c r="BG1663" s="19"/>
      <c r="BH1663" s="19"/>
      <c r="BI1663" s="19"/>
      <c r="BJ1663" s="19"/>
      <c r="BK1663" s="19"/>
      <c r="BL1663" s="19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9"/>
      <c r="BX1663" s="2"/>
      <c r="BY1663" s="2"/>
      <c r="BZ1663" s="9"/>
      <c r="CA1663" s="2"/>
      <c r="CB1663" s="2"/>
      <c r="CC1663" s="2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  <c r="EL1663" s="9"/>
      <c r="EM1663" s="9"/>
      <c r="EN1663" s="9"/>
      <c r="EO1663" s="9"/>
      <c r="EP1663" s="9"/>
      <c r="EQ1663" s="9"/>
      <c r="ER1663" s="9"/>
      <c r="ES1663" s="9"/>
      <c r="ET1663" s="9"/>
      <c r="EU1663" s="9"/>
      <c r="EV1663" s="9"/>
    </row>
    <row r="1664" spans="1:152" hidden="1" x14ac:dyDescent="0.45">
      <c r="A1664" t="s">
        <v>169</v>
      </c>
      <c r="C1664" s="1">
        <v>43522</v>
      </c>
      <c r="D1664" s="2"/>
      <c r="E1664" s="1"/>
      <c r="G1664">
        <v>45</v>
      </c>
      <c r="H1664" t="s">
        <v>11</v>
      </c>
      <c r="I1664" s="19">
        <v>3.2</v>
      </c>
      <c r="J1664">
        <v>3000</v>
      </c>
      <c r="K1664" s="2">
        <f t="shared" si="25"/>
        <v>104.16666666666667</v>
      </c>
      <c r="L1664" s="2"/>
      <c r="M1664" s="9"/>
      <c r="N1664" s="9"/>
      <c r="O1664" s="9"/>
      <c r="P1664" s="9"/>
      <c r="Q1664" s="2"/>
      <c r="R1664" s="2"/>
      <c r="S1664" s="2"/>
      <c r="T1664" s="2"/>
      <c r="U1664" s="2"/>
      <c r="V1664" s="2"/>
      <c r="W1664" s="2"/>
      <c r="X1664" s="9"/>
      <c r="Y1664" s="9"/>
      <c r="Z1664" s="9"/>
      <c r="AA1664" s="9"/>
      <c r="AB1664" s="9"/>
      <c r="AC1664" s="2"/>
      <c r="AD1664" s="9"/>
      <c r="AE1664" s="9"/>
      <c r="AF1664" s="2"/>
      <c r="AG1664" s="9"/>
      <c r="AH1664" s="9"/>
      <c r="AI1664" s="9"/>
      <c r="AJ1664" s="9"/>
      <c r="AK1664" s="9"/>
      <c r="AL1664" s="9"/>
      <c r="AM1664" s="15"/>
      <c r="AN1664" s="9"/>
      <c r="AO1664" s="9"/>
      <c r="AP1664" s="9"/>
      <c r="AQ1664" s="2"/>
      <c r="AR1664" s="2"/>
      <c r="AS1664" s="2"/>
      <c r="AT1664" s="2"/>
      <c r="AU1664" s="2"/>
      <c r="AV1664" s="2"/>
      <c r="AW1664" s="2"/>
      <c r="AX1664" s="9"/>
      <c r="AY1664" s="2"/>
      <c r="AZ1664" s="2"/>
      <c r="BA1664" s="2"/>
      <c r="BB1664" s="9"/>
      <c r="BC1664" s="19"/>
      <c r="BD1664" s="2"/>
      <c r="BE1664" s="2"/>
      <c r="BF1664" s="19"/>
      <c r="BG1664" s="19"/>
      <c r="BH1664" s="19"/>
      <c r="BI1664" s="19"/>
      <c r="BJ1664" s="19"/>
      <c r="BK1664" s="19"/>
      <c r="BL1664" s="19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9"/>
      <c r="BX1664" s="2"/>
      <c r="BY1664" s="2">
        <v>1500</v>
      </c>
      <c r="BZ1664" s="9">
        <v>1.0516548431416979</v>
      </c>
      <c r="CA1664" s="2">
        <f>CF1664+CI1664+CL1664+CO1664+CR1664+CU1664+CX1664+DA1664+DD1664+DG1664+DJ1664+DM1664</f>
        <v>315.49645294250934</v>
      </c>
      <c r="CB1664" s="2"/>
      <c r="CC1664" s="2"/>
      <c r="CD1664" s="9"/>
      <c r="CE1664" s="2"/>
      <c r="CF1664" s="9"/>
      <c r="CG1664" s="9"/>
      <c r="CH1664" s="2"/>
      <c r="CI1664" s="9"/>
      <c r="CJ1664" s="9">
        <v>0.15215673792513651</v>
      </c>
      <c r="CK1664" s="2">
        <v>300</v>
      </c>
      <c r="CL1664" s="9">
        <v>45.647021377540952</v>
      </c>
      <c r="CM1664" s="9">
        <v>0.21396154398699013</v>
      </c>
      <c r="CN1664" s="2">
        <v>300</v>
      </c>
      <c r="CO1664" s="9">
        <v>64.188463196097032</v>
      </c>
      <c r="CP1664" s="9">
        <v>0.22332499686906976</v>
      </c>
      <c r="CQ1664" s="2">
        <v>300</v>
      </c>
      <c r="CR1664" s="9">
        <v>66.997499060720926</v>
      </c>
      <c r="CS1664" s="9">
        <v>0.22677963241308974</v>
      </c>
      <c r="CT1664" s="9">
        <v>300</v>
      </c>
      <c r="CU1664" s="9">
        <v>68.033889723926933</v>
      </c>
      <c r="CV1664" s="9">
        <v>0.23543193194741166</v>
      </c>
      <c r="CW1664" s="9">
        <v>300</v>
      </c>
      <c r="CX1664" s="9">
        <v>70.629579584223507</v>
      </c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  <c r="EL1664" s="9"/>
      <c r="EM1664" s="9"/>
      <c r="EN1664" s="9"/>
      <c r="EO1664" s="9"/>
      <c r="EP1664" s="9"/>
      <c r="EQ1664" s="9"/>
      <c r="ER1664" s="9"/>
      <c r="ES1664" s="9"/>
      <c r="ET1664" s="9"/>
      <c r="EU1664" s="9"/>
      <c r="EV1664" s="9"/>
    </row>
    <row r="1665" spans="1:152" hidden="1" x14ac:dyDescent="0.45">
      <c r="A1665" t="s">
        <v>169</v>
      </c>
      <c r="C1665" s="1">
        <v>43523</v>
      </c>
      <c r="D1665" s="2"/>
      <c r="E1665" s="1"/>
      <c r="G1665">
        <v>46</v>
      </c>
      <c r="H1665" t="s">
        <v>11</v>
      </c>
      <c r="I1665" s="19">
        <v>3.2</v>
      </c>
      <c r="J1665">
        <v>3000</v>
      </c>
      <c r="K1665" s="2">
        <f t="shared" si="25"/>
        <v>104.16666666666667</v>
      </c>
      <c r="L1665" s="2"/>
      <c r="M1665" s="2">
        <v>516</v>
      </c>
      <c r="N1665" s="19">
        <v>11.8</v>
      </c>
      <c r="O1665" s="19"/>
      <c r="P1665" s="19"/>
      <c r="Q1665" s="2"/>
      <c r="R1665" s="2"/>
      <c r="S1665" s="2"/>
      <c r="T1665" s="2"/>
      <c r="U1665" s="2"/>
      <c r="V1665" s="2"/>
      <c r="W1665" s="2"/>
      <c r="X1665" s="19">
        <v>4.4000000000000004</v>
      </c>
      <c r="Y1665" s="19">
        <v>8</v>
      </c>
      <c r="Z1665" s="9"/>
      <c r="AA1665" s="9"/>
      <c r="AB1665" s="9"/>
      <c r="AC1665" s="2"/>
      <c r="AD1665" s="9"/>
      <c r="AE1665" s="9"/>
      <c r="AF1665" s="2"/>
      <c r="AG1665" s="9"/>
      <c r="AH1665" s="9"/>
      <c r="AI1665" s="9"/>
      <c r="AJ1665" s="9"/>
      <c r="AK1665" s="9"/>
      <c r="AL1665" s="9"/>
      <c r="AM1665" s="15"/>
      <c r="AN1665" s="9"/>
      <c r="AO1665" s="9"/>
      <c r="AP1665" s="9"/>
      <c r="AQ1665" s="2"/>
      <c r="AR1665" s="2"/>
      <c r="AS1665" s="2"/>
      <c r="AT1665" s="2"/>
      <c r="AU1665" s="2"/>
      <c r="AV1665" s="2"/>
      <c r="AW1665" s="2"/>
      <c r="AX1665" s="9"/>
      <c r="AY1665" s="2"/>
      <c r="AZ1665" s="2"/>
      <c r="BA1665" s="2"/>
      <c r="BB1665" s="9"/>
      <c r="BC1665" s="19"/>
      <c r="BD1665" s="2"/>
      <c r="BE1665" s="2"/>
      <c r="BF1665" s="19"/>
      <c r="BG1665" s="19"/>
      <c r="BH1665" s="19"/>
      <c r="BI1665" s="19"/>
      <c r="BJ1665" s="19"/>
      <c r="BK1665" s="19"/>
      <c r="BL1665" s="19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9"/>
      <c r="BX1665" s="2"/>
      <c r="BY1665" s="2"/>
      <c r="BZ1665" s="9"/>
      <c r="CA1665" s="2"/>
      <c r="CB1665" s="2"/>
      <c r="CC1665" s="2"/>
      <c r="CD1665" s="9"/>
      <c r="CE1665" s="9"/>
      <c r="CF1665" s="9"/>
      <c r="CG1665" s="9"/>
      <c r="CH1665" s="9"/>
      <c r="CI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</row>
    <row r="1666" spans="1:152" hidden="1" x14ac:dyDescent="0.45">
      <c r="A1666" t="s">
        <v>169</v>
      </c>
      <c r="C1666" s="1">
        <v>43537</v>
      </c>
      <c r="D1666" s="2"/>
      <c r="E1666" s="1"/>
      <c r="G1666">
        <v>60</v>
      </c>
      <c r="H1666" t="s">
        <v>11</v>
      </c>
      <c r="I1666" s="19">
        <v>3.2</v>
      </c>
      <c r="J1666">
        <v>3000</v>
      </c>
      <c r="K1666" s="2">
        <f t="shared" si="25"/>
        <v>104.16666666666667</v>
      </c>
      <c r="L1666" s="2"/>
      <c r="M1666" s="2">
        <v>554</v>
      </c>
      <c r="N1666" s="19">
        <v>13.8</v>
      </c>
      <c r="O1666" s="19"/>
      <c r="P1666" s="19"/>
      <c r="Q1666" s="2"/>
      <c r="R1666" s="2"/>
      <c r="S1666" s="2"/>
      <c r="T1666" s="2"/>
      <c r="U1666" s="2"/>
      <c r="V1666" s="2"/>
      <c r="W1666" s="2"/>
      <c r="X1666" s="19">
        <v>3.2</v>
      </c>
      <c r="Y1666" s="19">
        <v>11.2</v>
      </c>
      <c r="Z1666" s="9"/>
      <c r="AA1666" s="9"/>
      <c r="AB1666" s="9"/>
      <c r="AC1666" s="2"/>
      <c r="AD1666" s="9"/>
      <c r="AE1666" s="9"/>
      <c r="AF1666" s="2"/>
      <c r="AG1666" s="9"/>
      <c r="AH1666" s="9"/>
      <c r="AI1666" s="9"/>
      <c r="AJ1666" s="9"/>
      <c r="AK1666" s="9"/>
      <c r="AL1666" s="9"/>
      <c r="AM1666" s="15"/>
      <c r="AN1666" s="9"/>
      <c r="AO1666" s="9"/>
      <c r="AP1666" s="9"/>
      <c r="AQ1666" s="2"/>
      <c r="AR1666" s="2"/>
      <c r="AS1666" s="2"/>
      <c r="AT1666" s="2"/>
      <c r="AU1666" s="2"/>
      <c r="AV1666" s="2"/>
      <c r="AW1666" s="2"/>
      <c r="AX1666" s="9"/>
      <c r="AY1666" s="2"/>
      <c r="AZ1666" s="2"/>
      <c r="BA1666" s="2"/>
      <c r="BB1666" s="9"/>
      <c r="BC1666" s="19"/>
      <c r="BD1666" s="2"/>
      <c r="BE1666" s="2"/>
      <c r="BF1666" s="19"/>
      <c r="BG1666" s="19"/>
      <c r="BH1666" s="19"/>
      <c r="BI1666" s="19"/>
      <c r="BJ1666" s="19"/>
      <c r="BK1666" s="19"/>
      <c r="BL1666" s="19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9"/>
      <c r="BX1666" s="2"/>
      <c r="BY1666" s="2"/>
      <c r="BZ1666" s="9"/>
      <c r="CA1666" s="2"/>
      <c r="CB1666" s="2"/>
      <c r="CC1666" s="2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  <c r="EL1666" s="9"/>
      <c r="EM1666" s="9"/>
      <c r="EN1666" s="9"/>
      <c r="EO1666" s="9"/>
      <c r="EP1666" s="9"/>
      <c r="EQ1666" s="9"/>
      <c r="ER1666" s="9"/>
      <c r="ES1666" s="9"/>
      <c r="ET1666" s="9"/>
      <c r="EU1666" s="9"/>
      <c r="EV1666" s="9"/>
    </row>
    <row r="1667" spans="1:152" hidden="1" x14ac:dyDescent="0.45">
      <c r="A1667" t="s">
        <v>169</v>
      </c>
      <c r="C1667" s="1">
        <v>43545</v>
      </c>
      <c r="D1667" s="2"/>
      <c r="E1667" s="1"/>
      <c r="G1667">
        <v>68</v>
      </c>
      <c r="H1667" t="s">
        <v>11</v>
      </c>
      <c r="I1667" s="19">
        <v>3.2</v>
      </c>
      <c r="J1667">
        <v>3000</v>
      </c>
      <c r="K1667" s="2">
        <f t="shared" si="25"/>
        <v>104.16666666666667</v>
      </c>
      <c r="L1667" s="2"/>
      <c r="M1667" s="2">
        <v>540</v>
      </c>
      <c r="N1667" s="19">
        <v>13</v>
      </c>
      <c r="O1667" s="19"/>
      <c r="P1667" s="19"/>
      <c r="Q1667" s="2"/>
      <c r="R1667" s="2"/>
      <c r="S1667" s="2"/>
      <c r="T1667" s="2"/>
      <c r="U1667" s="2"/>
      <c r="V1667" s="2"/>
      <c r="W1667" s="2"/>
      <c r="X1667" s="19">
        <v>3.6</v>
      </c>
      <c r="Y1667" s="19">
        <v>10.4</v>
      </c>
      <c r="Z1667" s="9"/>
      <c r="AA1667" s="9"/>
      <c r="AB1667" s="9"/>
      <c r="AC1667" s="2"/>
      <c r="AD1667" s="9"/>
      <c r="AE1667" s="9"/>
      <c r="AF1667" s="2"/>
      <c r="AG1667" s="9"/>
      <c r="AH1667" s="9"/>
      <c r="AI1667" s="9"/>
      <c r="AJ1667" s="9"/>
      <c r="AK1667" s="9"/>
      <c r="AL1667" s="9"/>
      <c r="AM1667" s="15"/>
      <c r="AN1667" s="9"/>
      <c r="AO1667" s="9"/>
      <c r="AP1667" s="9"/>
      <c r="AQ1667" s="2"/>
      <c r="AR1667" s="2"/>
      <c r="AS1667" s="2"/>
      <c r="AT1667" s="2"/>
      <c r="AU1667" s="2"/>
      <c r="AV1667" s="2"/>
      <c r="AW1667" s="2"/>
      <c r="AX1667" s="9"/>
      <c r="AY1667" s="2"/>
      <c r="AZ1667" s="2"/>
      <c r="BA1667" s="2"/>
      <c r="BB1667" s="9"/>
      <c r="BC1667" s="19"/>
      <c r="BD1667" s="2"/>
      <c r="BE1667" s="2"/>
      <c r="BF1667" s="19"/>
      <c r="BG1667" s="19"/>
      <c r="BH1667" s="19"/>
      <c r="BI1667" s="19"/>
      <c r="BJ1667" s="19"/>
      <c r="BK1667" s="19"/>
      <c r="BL1667" s="19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9"/>
      <c r="BX1667" s="2"/>
      <c r="BY1667" s="2"/>
      <c r="BZ1667" s="9"/>
      <c r="CA1667" s="2"/>
      <c r="CB1667" s="2"/>
      <c r="CC1667" s="2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  <c r="EL1667" s="9"/>
      <c r="EM1667" s="9"/>
      <c r="EN1667" s="9"/>
      <c r="EO1667" s="9"/>
      <c r="EP1667" s="9"/>
      <c r="EQ1667" s="9"/>
      <c r="ER1667" s="9"/>
      <c r="ES1667" s="9"/>
      <c r="ET1667" s="9"/>
      <c r="EU1667" s="9"/>
      <c r="EV1667" s="9"/>
    </row>
    <row r="1668" spans="1:152" s="12" customFormat="1" hidden="1" x14ac:dyDescent="0.45">
      <c r="A1668" t="s">
        <v>169</v>
      </c>
      <c r="B1668"/>
      <c r="C1668" s="1">
        <v>43546</v>
      </c>
      <c r="D1668" s="2"/>
      <c r="E1668" s="1"/>
      <c r="F1668"/>
      <c r="G1668">
        <v>69</v>
      </c>
      <c r="H1668" t="s">
        <v>11</v>
      </c>
      <c r="I1668" s="19">
        <v>3.2</v>
      </c>
      <c r="J1668">
        <v>3000</v>
      </c>
      <c r="K1668" s="2">
        <f t="shared" si="25"/>
        <v>104.16666666666667</v>
      </c>
      <c r="L1668" s="2"/>
      <c r="M1668" s="9"/>
      <c r="N1668" s="9"/>
      <c r="O1668" s="9"/>
      <c r="P1668" s="9"/>
      <c r="Q1668" s="2"/>
      <c r="R1668" s="2"/>
      <c r="S1668" s="2"/>
      <c r="T1668" s="2"/>
      <c r="U1668" s="2"/>
      <c r="V1668" s="2"/>
      <c r="W1668" s="2"/>
      <c r="X1668" s="9"/>
      <c r="Y1668" s="9"/>
      <c r="Z1668" s="9"/>
      <c r="AA1668" s="9"/>
      <c r="AB1668" s="9"/>
      <c r="AC1668" s="2"/>
      <c r="AD1668" s="9"/>
      <c r="AE1668" s="9"/>
      <c r="AF1668" s="2"/>
      <c r="AG1668" s="9"/>
      <c r="AH1668" s="9"/>
      <c r="AI1668" s="9"/>
      <c r="AJ1668" s="9"/>
      <c r="AK1668" s="9"/>
      <c r="AL1668" s="9"/>
      <c r="AM1668" s="15"/>
      <c r="AN1668" s="9"/>
      <c r="AO1668" s="9"/>
      <c r="AP1668" s="9"/>
      <c r="AQ1668" s="2"/>
      <c r="AR1668" s="2"/>
      <c r="AS1668" s="2"/>
      <c r="AT1668" s="2"/>
      <c r="AU1668" s="2"/>
      <c r="AV1668" s="2"/>
      <c r="AW1668" s="2"/>
      <c r="AX1668" s="9"/>
      <c r="AY1668" s="2"/>
      <c r="AZ1668" s="2"/>
      <c r="BA1668" s="2"/>
      <c r="BB1668" s="9"/>
      <c r="BC1668" s="19"/>
      <c r="BD1668" s="2"/>
      <c r="BE1668" s="2"/>
      <c r="BF1668" s="19"/>
      <c r="BG1668" s="19"/>
      <c r="BH1668" s="19"/>
      <c r="BI1668" s="19"/>
      <c r="BJ1668" s="19"/>
      <c r="BK1668" s="19"/>
      <c r="BL1668" s="19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9"/>
      <c r="BX1668" s="2"/>
      <c r="BY1668" s="2">
        <v>1500</v>
      </c>
      <c r="BZ1668" s="9">
        <v>0.99830837409030071</v>
      </c>
      <c r="CA1668" s="2">
        <f>CF1668+CI1668+CL1668+CO1668+CR1668+CU1668+CX1668+DA1668+DD1668+DG1668+DJ1668+DM1668</f>
        <v>299.49251222709017</v>
      </c>
      <c r="CB1668" s="2"/>
      <c r="CC1668" s="2"/>
      <c r="CD1668" s="9"/>
      <c r="CE1668" s="2"/>
      <c r="CF1668" s="9"/>
      <c r="CG1668" s="9"/>
      <c r="CH1668" s="2"/>
      <c r="CI1668" s="9"/>
      <c r="CJ1668" s="9">
        <v>0.19898071767012149</v>
      </c>
      <c r="CK1668" s="9">
        <v>300</v>
      </c>
      <c r="CL1668" s="9">
        <v>59.694215301036444</v>
      </c>
      <c r="CM1668" s="9">
        <v>0.19023538025344594</v>
      </c>
      <c r="CN1668" s="9">
        <v>300</v>
      </c>
      <c r="CO1668" s="9">
        <v>57.070614076033785</v>
      </c>
      <c r="CP1668" s="9">
        <v>0.18642294981961119</v>
      </c>
      <c r="CQ1668" s="9">
        <v>300</v>
      </c>
      <c r="CR1668" s="9">
        <v>55.926884945883359</v>
      </c>
      <c r="CS1668" s="9">
        <v>0.20266906251717456</v>
      </c>
      <c r="CT1668" s="9">
        <v>300</v>
      </c>
      <c r="CU1668" s="9">
        <v>60.800718755152367</v>
      </c>
      <c r="CV1668" s="9">
        <v>0.22000026382994747</v>
      </c>
      <c r="CW1668" s="9">
        <v>300</v>
      </c>
      <c r="CX1668" s="9">
        <v>66.000079148984241</v>
      </c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  <c r="EL1668" s="9"/>
      <c r="EM1668" s="9"/>
      <c r="EN1668" s="9"/>
      <c r="EO1668" s="9"/>
      <c r="EP1668" s="9"/>
      <c r="EQ1668" s="9"/>
      <c r="ER1668" s="9"/>
      <c r="ES1668" s="9"/>
      <c r="ET1668" s="9"/>
      <c r="EU1668" s="9"/>
      <c r="EV1668" s="9"/>
    </row>
    <row r="1669" spans="1:152" hidden="1" x14ac:dyDescent="0.45">
      <c r="A1669" t="s">
        <v>169</v>
      </c>
      <c r="C1669" s="1">
        <v>43556</v>
      </c>
      <c r="D1669" s="2"/>
      <c r="E1669" s="1"/>
      <c r="G1669">
        <v>79</v>
      </c>
      <c r="H1669" t="s">
        <v>11</v>
      </c>
      <c r="I1669" s="19">
        <v>3.2</v>
      </c>
      <c r="J1669">
        <v>3000</v>
      </c>
      <c r="K1669" s="2">
        <f t="shared" si="25"/>
        <v>104.16666666666667</v>
      </c>
      <c r="L1669" s="2"/>
      <c r="M1669" s="9"/>
      <c r="N1669" s="9"/>
      <c r="O1669" s="9"/>
      <c r="P1669" s="9"/>
      <c r="Q1669" s="2"/>
      <c r="R1669" s="2"/>
      <c r="S1669" s="2"/>
      <c r="T1669" s="2"/>
      <c r="U1669" s="2"/>
      <c r="V1669" s="2"/>
      <c r="W1669" s="2"/>
      <c r="X1669" s="9"/>
      <c r="Y1669" s="9"/>
      <c r="Z1669" s="9"/>
      <c r="AA1669" s="9"/>
      <c r="AB1669" s="9"/>
      <c r="AC1669" s="2">
        <v>33.306666666666665</v>
      </c>
      <c r="AD1669" s="9"/>
      <c r="AE1669" s="9"/>
      <c r="AF1669" s="2">
        <v>25.5</v>
      </c>
      <c r="AG1669" s="9">
        <v>0.26340000000000002</v>
      </c>
      <c r="AH1669" s="9"/>
      <c r="AI1669" s="9"/>
      <c r="AJ1669" s="9"/>
      <c r="AK1669" s="9"/>
      <c r="AL1669" s="9"/>
      <c r="AM1669" s="15">
        <f>AG1669/AF1669</f>
        <v>1.0329411764705884E-2</v>
      </c>
      <c r="AN1669" s="9"/>
      <c r="AO1669" s="9"/>
      <c r="AP1669" s="9"/>
      <c r="AQ1669" s="2">
        <v>0.13333333333333344</v>
      </c>
      <c r="AR1669" s="2"/>
      <c r="AS1669" s="2"/>
      <c r="AT1669" s="2"/>
      <c r="AU1669" s="2"/>
      <c r="AV1669" s="2">
        <v>21.099999999999998</v>
      </c>
      <c r="AW1669" s="2">
        <f>AQ1669+AR1669+AS1669+AV1669</f>
        <v>21.233333333333331</v>
      </c>
      <c r="AX1669" s="9"/>
      <c r="AY1669" s="2"/>
      <c r="AZ1669" s="2">
        <f>AC1669+AF1669+AW1669</f>
        <v>80.039999999999992</v>
      </c>
      <c r="BA1669" s="2"/>
      <c r="BB1669" s="9">
        <f>AW1669/AZ1669</f>
        <v>0.26528402465433948</v>
      </c>
      <c r="BC1669" s="19"/>
      <c r="BD1669" s="2"/>
      <c r="BE1669" s="2"/>
      <c r="BF1669" s="19"/>
      <c r="BG1669" s="19"/>
      <c r="BH1669" s="19"/>
      <c r="BI1669" s="19"/>
      <c r="BJ1669" s="9">
        <f>AC1669/AZ1669</f>
        <v>0.41612527069798438</v>
      </c>
      <c r="BK1669" s="9">
        <f>AF1669/AZ1669</f>
        <v>0.31859070464767619</v>
      </c>
      <c r="BL1669" s="9">
        <f>AW1669/AZ1669</f>
        <v>0.26528402465433948</v>
      </c>
      <c r="BM1669" s="2">
        <f>BN1669+BO1669+BP1669+BQ1669+BR1669+BS1669</f>
        <v>36</v>
      </c>
      <c r="BN1669" s="2">
        <v>8.6666666666666661</v>
      </c>
      <c r="BO1669" s="2">
        <v>6</v>
      </c>
      <c r="BP1669" s="2"/>
      <c r="BQ1669" s="2"/>
      <c r="BR1669" s="2"/>
      <c r="BS1669" s="2">
        <v>21.333333333333332</v>
      </c>
      <c r="BT1669" s="15">
        <f>AG1669/BM1669</f>
        <v>7.3166666666666675E-3</v>
      </c>
      <c r="BU1669" s="2"/>
      <c r="BV1669" s="2"/>
      <c r="BW1669" s="9"/>
      <c r="BX1669" s="2"/>
      <c r="BY1669" s="2"/>
      <c r="BZ1669" s="9"/>
      <c r="CA1669" s="2"/>
      <c r="CB1669" s="2"/>
      <c r="CC1669" s="2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  <c r="EL1669" s="9"/>
      <c r="EM1669" s="9"/>
      <c r="EN1669" s="9"/>
      <c r="EO1669" s="9"/>
      <c r="EP1669" s="9"/>
      <c r="EQ1669" s="9"/>
      <c r="ER1669" s="9"/>
      <c r="ES1669" s="9"/>
      <c r="ET1669" s="9"/>
      <c r="EU1669" s="9"/>
      <c r="EV1669" s="9"/>
    </row>
    <row r="1670" spans="1:152" hidden="1" x14ac:dyDescent="0.45">
      <c r="A1670" t="s">
        <v>169</v>
      </c>
      <c r="C1670" s="1">
        <v>43593</v>
      </c>
      <c r="D1670" s="2"/>
      <c r="E1670" s="1"/>
      <c r="G1670">
        <v>116</v>
      </c>
      <c r="H1670" t="s">
        <v>11</v>
      </c>
      <c r="I1670" s="19">
        <v>3.2</v>
      </c>
      <c r="J1670">
        <v>3000</v>
      </c>
      <c r="K1670" s="2">
        <f t="shared" si="25"/>
        <v>104.16666666666667</v>
      </c>
      <c r="L1670" s="2"/>
      <c r="M1670" s="9"/>
      <c r="N1670" s="9"/>
      <c r="O1670" s="9"/>
      <c r="P1670" s="9"/>
      <c r="Q1670" s="2"/>
      <c r="R1670" s="2"/>
      <c r="S1670" s="2"/>
      <c r="T1670" s="2"/>
      <c r="U1670" s="2"/>
      <c r="V1670" s="2"/>
      <c r="W1670" s="2"/>
      <c r="X1670" s="9"/>
      <c r="Y1670" s="9"/>
      <c r="Z1670" s="9"/>
      <c r="AA1670" s="9"/>
      <c r="AB1670" s="9"/>
      <c r="AC1670" s="2">
        <v>119.75</v>
      </c>
      <c r="AD1670" s="9"/>
      <c r="AE1670" s="9"/>
      <c r="AF1670" s="2">
        <v>69.712500000000006</v>
      </c>
      <c r="AG1670" s="9">
        <v>0.85687562500000003</v>
      </c>
      <c r="AH1670" s="9"/>
      <c r="AI1670" s="9"/>
      <c r="AJ1670" s="9"/>
      <c r="AK1670" s="9"/>
      <c r="AL1670" s="9"/>
      <c r="AM1670" s="15">
        <f>AG1670/AF1670</f>
        <v>1.2291563564640487E-2</v>
      </c>
      <c r="AN1670" s="9"/>
      <c r="AO1670" s="9"/>
      <c r="AP1670" s="9"/>
      <c r="AQ1670" s="2">
        <v>1.3687500000000001</v>
      </c>
      <c r="AR1670" s="2">
        <v>2.8499999999999996</v>
      </c>
      <c r="AS1670" s="2">
        <v>32.024999999999999</v>
      </c>
      <c r="AT1670" s="2"/>
      <c r="AU1670" s="2"/>
      <c r="AV1670" s="2">
        <v>43.15625</v>
      </c>
      <c r="AW1670" s="2">
        <f>SUM(AQ1670:AV1670)</f>
        <v>79.400000000000006</v>
      </c>
      <c r="AX1670" s="9"/>
      <c r="AY1670" s="2"/>
      <c r="AZ1670" s="2">
        <f>AC1670+AF1670+AW1670</f>
        <v>268.86250000000001</v>
      </c>
      <c r="BA1670" s="2"/>
      <c r="BB1670" s="9">
        <f>AW1670/AZ1670</f>
        <v>0.29531823887674929</v>
      </c>
      <c r="BC1670" s="19"/>
      <c r="BD1670" s="2"/>
      <c r="BE1670" s="2"/>
      <c r="BF1670" s="19"/>
      <c r="BG1670" s="19"/>
      <c r="BH1670" s="19"/>
      <c r="BI1670" s="19"/>
      <c r="BJ1670" s="9">
        <f>AC1670/AZ1670</f>
        <v>0.44539495095076476</v>
      </c>
      <c r="BK1670" s="9">
        <f>AF1670/AZ1670</f>
        <v>0.25928681017248595</v>
      </c>
      <c r="BL1670" s="9">
        <f>AW1670/AZ1670</f>
        <v>0.29531823887674929</v>
      </c>
      <c r="BM1670" s="2">
        <f>BN1670+BO1670+BP1670+BQ1670+BR1670+BS1670</f>
        <v>65.625</v>
      </c>
      <c r="BN1670" s="2">
        <v>6.25</v>
      </c>
      <c r="BO1670" s="2">
        <v>19.375</v>
      </c>
      <c r="BP1670" s="2">
        <v>10</v>
      </c>
      <c r="BQ1670" s="2">
        <v>8.75</v>
      </c>
      <c r="BR1670" s="2"/>
      <c r="BS1670" s="2">
        <v>21.25</v>
      </c>
      <c r="BT1670" s="15">
        <f>AG1670/BM1670</f>
        <v>1.3057152380952381E-2</v>
      </c>
      <c r="BU1670" s="2"/>
      <c r="BV1670" s="2"/>
      <c r="BW1670" s="9"/>
      <c r="BX1670" s="2"/>
      <c r="BY1670" s="2"/>
      <c r="BZ1670" s="9"/>
      <c r="CA1670" s="2"/>
      <c r="CB1670" s="2"/>
      <c r="CC1670" s="2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  <c r="EL1670" s="9"/>
      <c r="EM1670" s="9"/>
      <c r="EN1670" s="9"/>
      <c r="EO1670" s="9"/>
      <c r="EP1670" s="9"/>
      <c r="EQ1670" s="9"/>
      <c r="ER1670" s="9"/>
      <c r="ES1670" s="9"/>
      <c r="ET1670" s="9"/>
      <c r="EU1670" s="9"/>
      <c r="EV1670" s="9"/>
    </row>
    <row r="1671" spans="1:152" hidden="1" x14ac:dyDescent="0.45">
      <c r="A1671" t="s">
        <v>169</v>
      </c>
      <c r="C1671" s="1">
        <v>43612</v>
      </c>
      <c r="D1671" s="2">
        <v>10</v>
      </c>
      <c r="E1671" s="1" t="s">
        <v>97</v>
      </c>
      <c r="F1671" t="s">
        <v>16</v>
      </c>
      <c r="G1671">
        <v>135</v>
      </c>
      <c r="H1671" t="s">
        <v>11</v>
      </c>
      <c r="I1671" s="19">
        <v>3.2</v>
      </c>
      <c r="J1671">
        <v>3000</v>
      </c>
      <c r="K1671" s="2">
        <f t="shared" si="25"/>
        <v>104.16666666666667</v>
      </c>
      <c r="L1671" s="2"/>
      <c r="M1671" s="9"/>
      <c r="N1671" s="9"/>
      <c r="O1671" s="9"/>
      <c r="P1671" s="9"/>
      <c r="Q1671" s="2"/>
      <c r="R1671" s="2"/>
      <c r="S1671" s="2"/>
      <c r="T1671" s="2"/>
      <c r="U1671" s="2"/>
      <c r="V1671" s="2"/>
      <c r="W1671" s="2"/>
      <c r="X1671" s="9"/>
      <c r="Y1671" s="9"/>
      <c r="Z1671" s="9"/>
      <c r="AA1671" s="9"/>
      <c r="AB1671" s="9"/>
      <c r="AC1671" s="2"/>
      <c r="AD1671" s="9"/>
      <c r="AE1671" s="9"/>
      <c r="AF1671" s="2"/>
      <c r="AG1671" s="9"/>
      <c r="AH1671" s="9"/>
      <c r="AI1671" s="9"/>
      <c r="AJ1671" s="9"/>
      <c r="AK1671" s="9"/>
      <c r="AL1671" s="9"/>
      <c r="AM1671" s="15"/>
      <c r="AN1671" s="9"/>
      <c r="AO1671" s="9"/>
      <c r="AP1671" s="9"/>
      <c r="AQ1671" s="2"/>
      <c r="AR1671" s="2"/>
      <c r="AS1671" s="2"/>
      <c r="AT1671" s="2"/>
      <c r="AU1671" s="2"/>
      <c r="AV1671" s="33">
        <v>20.894166666666699</v>
      </c>
      <c r="AW1671" s="2"/>
      <c r="AX1671" s="9"/>
      <c r="AY1671" s="2"/>
      <c r="AZ1671" s="2"/>
      <c r="BA1671" s="2"/>
      <c r="BB1671" s="9"/>
      <c r="BC1671" s="19">
        <v>39.1</v>
      </c>
      <c r="BD1671" s="2">
        <v>8.1696191666666795</v>
      </c>
      <c r="BE1671" s="2"/>
      <c r="BF1671" s="19">
        <v>0.35989511747430308</v>
      </c>
      <c r="BG1671" s="19"/>
      <c r="BH1671" s="19"/>
      <c r="BI1671" s="19"/>
      <c r="BJ1671" s="19"/>
      <c r="BK1671" s="19"/>
      <c r="BL1671" s="19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9"/>
      <c r="BX1671" s="2"/>
      <c r="BY1671" s="2"/>
      <c r="BZ1671" s="9"/>
      <c r="CA1671" s="2"/>
      <c r="CB1671" s="2"/>
      <c r="CC1671" s="2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  <c r="EL1671" s="9"/>
      <c r="EM1671" s="9"/>
      <c r="EN1671" s="9"/>
      <c r="EO1671" s="9"/>
      <c r="EP1671" s="9"/>
      <c r="EQ1671" s="9"/>
      <c r="ER1671" s="9"/>
      <c r="ES1671" s="9"/>
      <c r="ET1671" s="9"/>
      <c r="EU1671" s="9"/>
      <c r="EV1671" s="9"/>
    </row>
    <row r="1672" spans="1:152" hidden="1" x14ac:dyDescent="0.45">
      <c r="A1672" s="5" t="s">
        <v>59</v>
      </c>
      <c r="B1672" s="5"/>
      <c r="C1672" s="7">
        <v>43867</v>
      </c>
      <c r="D1672" s="2">
        <v>1</v>
      </c>
      <c r="E1672" s="1" t="s">
        <v>198</v>
      </c>
      <c r="F1672" s="5" t="s">
        <v>10</v>
      </c>
      <c r="G1672" s="5">
        <v>0</v>
      </c>
      <c r="H1672" t="s">
        <v>26</v>
      </c>
      <c r="I1672" s="19">
        <v>10.5</v>
      </c>
      <c r="J1672">
        <v>1000</v>
      </c>
      <c r="K1672" s="2">
        <f t="shared" si="25"/>
        <v>95.238095238095241</v>
      </c>
      <c r="L1672" s="11"/>
      <c r="M1672" s="10"/>
      <c r="N1672" s="10"/>
      <c r="O1672" s="10"/>
      <c r="P1672" s="10"/>
      <c r="Q1672" s="11"/>
      <c r="R1672" s="11"/>
      <c r="S1672" s="11"/>
      <c r="T1672" s="11"/>
      <c r="U1672" s="11"/>
      <c r="V1672" s="11"/>
      <c r="W1672" s="11"/>
      <c r="X1672" s="10"/>
      <c r="Y1672" s="10"/>
      <c r="Z1672" s="10"/>
      <c r="AA1672" s="10"/>
      <c r="AB1672" s="10"/>
      <c r="AC1672" s="2"/>
      <c r="AD1672" s="10"/>
      <c r="AE1672" s="9"/>
      <c r="AF1672" s="2"/>
      <c r="AG1672" s="10"/>
      <c r="AH1672" s="10"/>
      <c r="AI1672" s="10"/>
      <c r="AJ1672" s="10"/>
      <c r="AK1672" s="10"/>
      <c r="AL1672" s="10"/>
      <c r="AM1672" s="15"/>
      <c r="AN1672" s="10"/>
      <c r="AO1672" s="9"/>
      <c r="AP1672" s="9"/>
      <c r="AQ1672" s="11"/>
      <c r="AR1672" s="11"/>
      <c r="AS1672" s="11"/>
      <c r="AT1672" s="11"/>
      <c r="AU1672" s="11"/>
      <c r="AV1672" s="11"/>
      <c r="AW1672" s="2"/>
      <c r="AX1672" s="10"/>
      <c r="AY1672" s="2"/>
      <c r="AZ1672" s="2"/>
      <c r="BA1672" s="2"/>
      <c r="BB1672" s="10"/>
      <c r="BC1672" s="25"/>
      <c r="BD1672" s="2"/>
      <c r="BE1672" s="2"/>
      <c r="BF1672" s="25"/>
      <c r="BG1672" s="25"/>
      <c r="BH1672" s="25"/>
      <c r="BI1672" s="25"/>
      <c r="BJ1672" s="25"/>
      <c r="BK1672" s="25"/>
      <c r="BL1672" s="25"/>
      <c r="BM1672" s="2"/>
      <c r="BN1672" s="11"/>
      <c r="BO1672" s="11"/>
      <c r="BP1672" s="11"/>
      <c r="BQ1672" s="11"/>
      <c r="BR1672" s="11"/>
      <c r="BS1672" s="11"/>
      <c r="BT1672" s="11"/>
      <c r="BU1672" s="11"/>
      <c r="BV1672" s="11"/>
      <c r="BW1672" s="10"/>
      <c r="BX1672" s="11"/>
      <c r="BY1672" s="11"/>
      <c r="BZ1672" s="10"/>
      <c r="CA1672" s="11"/>
      <c r="CB1672" s="11"/>
      <c r="CC1672" s="11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</row>
    <row r="1673" spans="1:152" hidden="1" x14ac:dyDescent="0.45">
      <c r="A1673" s="5" t="s">
        <v>59</v>
      </c>
      <c r="B1673" s="5"/>
      <c r="C1673" s="7">
        <v>43871</v>
      </c>
      <c r="D1673" s="11"/>
      <c r="E1673" s="7"/>
      <c r="F1673" s="5"/>
      <c r="G1673" s="5">
        <v>4</v>
      </c>
      <c r="H1673" t="s">
        <v>26</v>
      </c>
      <c r="I1673" s="19">
        <v>10.5</v>
      </c>
      <c r="J1673">
        <v>1000</v>
      </c>
      <c r="K1673" s="2">
        <f t="shared" si="25"/>
        <v>95.238095238095241</v>
      </c>
      <c r="L1673" s="11"/>
      <c r="M1673" s="10"/>
      <c r="N1673" s="10"/>
      <c r="O1673" s="10"/>
      <c r="P1673" s="10"/>
      <c r="Q1673" s="11"/>
      <c r="R1673" s="11"/>
      <c r="S1673" s="11"/>
      <c r="T1673" s="11"/>
      <c r="U1673" s="11"/>
      <c r="V1673" s="11"/>
      <c r="W1673" s="11"/>
      <c r="X1673" s="10"/>
      <c r="Y1673" s="10"/>
      <c r="Z1673" s="10"/>
      <c r="AA1673" s="10"/>
      <c r="AB1673" s="10"/>
      <c r="AC1673" s="2"/>
      <c r="AD1673" s="10"/>
      <c r="AE1673" s="9"/>
      <c r="AF1673" s="2"/>
      <c r="AG1673" s="10"/>
      <c r="AH1673" s="10"/>
      <c r="AI1673" s="10"/>
      <c r="AJ1673" s="10"/>
      <c r="AK1673" s="10"/>
      <c r="AL1673" s="10"/>
      <c r="AM1673" s="15"/>
      <c r="AN1673" s="10"/>
      <c r="AO1673" s="9"/>
      <c r="AP1673" s="9"/>
      <c r="AQ1673" s="11"/>
      <c r="AR1673" s="11"/>
      <c r="AS1673" s="11"/>
      <c r="AT1673" s="11"/>
      <c r="AU1673" s="11"/>
      <c r="AV1673" s="11"/>
      <c r="AW1673" s="2"/>
      <c r="AX1673" s="10"/>
      <c r="AY1673" s="2"/>
      <c r="AZ1673" s="2"/>
      <c r="BA1673" s="2"/>
      <c r="BB1673" s="10"/>
      <c r="BC1673" s="25"/>
      <c r="BD1673" s="2"/>
      <c r="BE1673" s="2"/>
      <c r="BF1673" s="25"/>
      <c r="BG1673" s="25"/>
      <c r="BH1673" s="25"/>
      <c r="BI1673" s="25"/>
      <c r="BJ1673" s="25"/>
      <c r="BK1673" s="25"/>
      <c r="BL1673" s="25"/>
      <c r="BM1673" s="2"/>
      <c r="BN1673" s="11"/>
      <c r="BO1673" s="11"/>
      <c r="BP1673" s="11"/>
      <c r="BQ1673" s="11"/>
      <c r="BR1673" s="11"/>
      <c r="BS1673" s="11"/>
      <c r="BT1673" s="11"/>
      <c r="BU1673" s="11"/>
      <c r="BV1673" s="11"/>
      <c r="BW1673" s="10"/>
      <c r="BX1673" s="11"/>
      <c r="BY1673" s="11"/>
      <c r="BZ1673" s="10">
        <v>1.4609462049141757</v>
      </c>
      <c r="CA1673" s="2">
        <f>CF1673+CI1673+CL1673+CO1673+CR1673+CU1673+CX1673+DA1673+DD1673+DG1673+DJ1673+DM1673</f>
        <v>442.73779393117303</v>
      </c>
      <c r="CB1673" s="2"/>
      <c r="CC1673" s="2"/>
      <c r="CD1673" s="10">
        <v>0.21415918143194468</v>
      </c>
      <c r="CE1673" s="11">
        <v>150</v>
      </c>
      <c r="CF1673" s="10">
        <f>CD1673*CE1673</f>
        <v>32.123877214791705</v>
      </c>
      <c r="CG1673" s="10">
        <v>0.22719822885914809</v>
      </c>
      <c r="CH1673" s="11">
        <v>150</v>
      </c>
      <c r="CI1673" s="10">
        <f>CG1673*CH1673</f>
        <v>34.079734328872213</v>
      </c>
      <c r="CJ1673" s="10">
        <v>0.25108348389059115</v>
      </c>
      <c r="CK1673" s="11">
        <v>300</v>
      </c>
      <c r="CL1673" s="10">
        <f>CJ1673*CK1673</f>
        <v>75.32504516717735</v>
      </c>
      <c r="CM1673" s="10">
        <v>0.26907227079242302</v>
      </c>
      <c r="CN1673" s="11">
        <v>300</v>
      </c>
      <c r="CO1673" s="10">
        <f>CM1673*CN1673</f>
        <v>80.721681237726912</v>
      </c>
      <c r="CP1673" s="10">
        <v>0.26390789327145436</v>
      </c>
      <c r="CQ1673" s="11">
        <v>300</v>
      </c>
      <c r="CR1673" s="10">
        <f>CP1673*CQ1673</f>
        <v>79.172367981436309</v>
      </c>
      <c r="CS1673" s="10">
        <v>0.23552514666861424</v>
      </c>
      <c r="CT1673" s="11">
        <v>600</v>
      </c>
      <c r="CU1673" s="10">
        <f>CS1673*CT1673</f>
        <v>141.31508800116853</v>
      </c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>
        <v>3.75</v>
      </c>
      <c r="DP1673" s="10"/>
      <c r="DQ1673" s="10">
        <v>6.125</v>
      </c>
      <c r="DR1673" s="10"/>
      <c r="DS1673" s="10">
        <v>6.1875</v>
      </c>
      <c r="DT1673" s="10"/>
      <c r="DU1673" s="10">
        <v>3</v>
      </c>
      <c r="DV1673" s="10"/>
      <c r="DW1673" s="10">
        <v>2.1875</v>
      </c>
      <c r="DX1673" s="10"/>
      <c r="DY1673" s="10">
        <v>1.5</v>
      </c>
      <c r="DZ1673" s="10"/>
      <c r="EA1673" s="10"/>
      <c r="EB1673" s="10"/>
      <c r="EC1673" s="10"/>
      <c r="ED1673" s="10"/>
      <c r="EE1673" s="10"/>
      <c r="EF1673" s="10">
        <v>5.375</v>
      </c>
      <c r="EG1673" s="10">
        <v>6.625</v>
      </c>
      <c r="EH1673" s="10">
        <v>5.75</v>
      </c>
      <c r="EI1673" s="10">
        <v>6.125</v>
      </c>
      <c r="EJ1673" s="10">
        <v>5.375</v>
      </c>
      <c r="EK1673" s="10">
        <v>5.875</v>
      </c>
      <c r="EL1673" s="10"/>
      <c r="EM1673" s="10"/>
      <c r="EN1673" s="10"/>
      <c r="EO1673" s="10">
        <v>0.495</v>
      </c>
      <c r="EP1673" s="10">
        <v>0.29249999999999998</v>
      </c>
      <c r="EQ1673" s="10"/>
      <c r="ER1673" s="10"/>
      <c r="ES1673" s="10"/>
      <c r="ET1673" s="10"/>
      <c r="EU1673" s="10"/>
      <c r="EV1673" s="10"/>
    </row>
    <row r="1674" spans="1:152" hidden="1" x14ac:dyDescent="0.45">
      <c r="A1674" s="5" t="s">
        <v>59</v>
      </c>
      <c r="B1674" s="5"/>
      <c r="C1674" s="7">
        <v>43889</v>
      </c>
      <c r="D1674" s="11"/>
      <c r="E1674" s="7"/>
      <c r="F1674" s="5"/>
      <c r="G1674" s="5">
        <v>22</v>
      </c>
      <c r="H1674" t="s">
        <v>26</v>
      </c>
      <c r="I1674" s="19">
        <v>10.5</v>
      </c>
      <c r="J1674">
        <v>1000</v>
      </c>
      <c r="K1674" s="2">
        <f t="shared" si="25"/>
        <v>95.238095238095241</v>
      </c>
      <c r="L1674" s="11"/>
      <c r="M1674" s="11">
        <v>204</v>
      </c>
      <c r="N1674" s="25">
        <v>4.3</v>
      </c>
      <c r="O1674" s="25"/>
      <c r="P1674" s="25"/>
      <c r="Q1674" s="11"/>
      <c r="R1674" s="11"/>
      <c r="S1674" s="11"/>
      <c r="T1674" s="11"/>
      <c r="U1674" s="11"/>
      <c r="V1674" s="11"/>
      <c r="W1674" s="11"/>
      <c r="X1674" s="10"/>
      <c r="Y1674" s="10"/>
      <c r="Z1674" s="10"/>
      <c r="AA1674" s="10"/>
      <c r="AB1674" s="10"/>
      <c r="AC1674" s="2"/>
      <c r="AD1674" s="10"/>
      <c r="AE1674" s="9"/>
      <c r="AF1674" s="2"/>
      <c r="AG1674" s="10"/>
      <c r="AH1674" s="10"/>
      <c r="AI1674" s="10"/>
      <c r="AJ1674" s="10"/>
      <c r="AK1674" s="10"/>
      <c r="AL1674" s="10"/>
      <c r="AM1674" s="15"/>
      <c r="AN1674" s="10"/>
      <c r="AO1674" s="9"/>
      <c r="AP1674" s="9"/>
      <c r="AQ1674" s="11"/>
      <c r="AR1674" s="11"/>
      <c r="AS1674" s="11"/>
      <c r="AT1674" s="11"/>
      <c r="AU1674" s="11"/>
      <c r="AV1674" s="11"/>
      <c r="AW1674" s="2"/>
      <c r="AX1674" s="10"/>
      <c r="AY1674" s="2"/>
      <c r="AZ1674" s="2"/>
      <c r="BA1674" s="2"/>
      <c r="BB1674" s="10"/>
      <c r="BC1674" s="25"/>
      <c r="BD1674" s="2"/>
      <c r="BE1674" s="2"/>
      <c r="BF1674" s="25"/>
      <c r="BG1674" s="25"/>
      <c r="BH1674" s="25"/>
      <c r="BI1674" s="25"/>
      <c r="BJ1674" s="25"/>
      <c r="BK1674" s="25"/>
      <c r="BL1674" s="25"/>
      <c r="BM1674" s="2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0"/>
      <c r="BX1674" s="11"/>
      <c r="BY1674" s="11"/>
      <c r="BZ1674" s="10"/>
      <c r="CA1674" s="11"/>
      <c r="CB1674" s="11"/>
      <c r="CC1674" s="11"/>
      <c r="CD1674" s="10"/>
      <c r="CE1674" s="10"/>
      <c r="CF1674" s="10"/>
      <c r="CG1674" s="10"/>
      <c r="CH1674" s="11">
        <v>150</v>
      </c>
      <c r="CI1674" s="10">
        <v>18.067483255262953</v>
      </c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</row>
    <row r="1675" spans="1:152" hidden="1" x14ac:dyDescent="0.45">
      <c r="A1675" s="5" t="s">
        <v>59</v>
      </c>
      <c r="B1675" s="5"/>
      <c r="C1675" s="7">
        <v>43894</v>
      </c>
      <c r="D1675" s="11"/>
      <c r="E1675" s="7"/>
      <c r="F1675" s="5"/>
      <c r="G1675" s="5">
        <v>27</v>
      </c>
      <c r="H1675" t="s">
        <v>26</v>
      </c>
      <c r="I1675" s="19">
        <v>10.5</v>
      </c>
      <c r="J1675">
        <v>1000</v>
      </c>
      <c r="K1675" s="2">
        <f t="shared" si="25"/>
        <v>95.238095238095241</v>
      </c>
      <c r="L1675" s="11"/>
      <c r="M1675" s="11">
        <v>239.75</v>
      </c>
      <c r="N1675" s="25">
        <v>6</v>
      </c>
      <c r="O1675" s="25"/>
      <c r="P1675" s="25"/>
      <c r="Q1675" s="11"/>
      <c r="R1675" s="11"/>
      <c r="S1675" s="11"/>
      <c r="T1675" s="11"/>
      <c r="U1675" s="11"/>
      <c r="V1675" s="11"/>
      <c r="W1675" s="11"/>
      <c r="X1675" s="10"/>
      <c r="Y1675" s="10"/>
      <c r="Z1675" s="10"/>
      <c r="AA1675" s="10"/>
      <c r="AB1675" s="10"/>
      <c r="AC1675" s="2"/>
      <c r="AD1675" s="10"/>
      <c r="AE1675" s="9"/>
      <c r="AF1675" s="2"/>
      <c r="AG1675" s="10"/>
      <c r="AH1675" s="10"/>
      <c r="AI1675" s="10"/>
      <c r="AJ1675" s="10"/>
      <c r="AK1675" s="10"/>
      <c r="AL1675" s="10"/>
      <c r="AM1675" s="15"/>
      <c r="AN1675" s="10"/>
      <c r="AO1675" s="9"/>
      <c r="AP1675" s="9"/>
      <c r="AQ1675" s="11"/>
      <c r="AR1675" s="11"/>
      <c r="AS1675" s="11"/>
      <c r="AT1675" s="11"/>
      <c r="AU1675" s="11"/>
      <c r="AV1675" s="11"/>
      <c r="AW1675" s="2"/>
      <c r="AX1675" s="10"/>
      <c r="AY1675" s="2"/>
      <c r="AZ1675" s="2"/>
      <c r="BA1675" s="2"/>
      <c r="BB1675" s="10"/>
      <c r="BC1675" s="25"/>
      <c r="BD1675" s="2"/>
      <c r="BE1675" s="2"/>
      <c r="BF1675" s="25"/>
      <c r="BG1675" s="25"/>
      <c r="BH1675" s="25"/>
      <c r="BI1675" s="25"/>
      <c r="BJ1675" s="25"/>
      <c r="BK1675" s="25"/>
      <c r="BL1675" s="25"/>
      <c r="BM1675" s="2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0"/>
      <c r="BX1675" s="11"/>
      <c r="BY1675" s="11"/>
      <c r="BZ1675" s="10"/>
      <c r="CA1675" s="11"/>
      <c r="CB1675" s="11"/>
      <c r="CC1675" s="11"/>
      <c r="CD1675" s="10"/>
      <c r="CE1675" s="10"/>
      <c r="CF1675" s="10"/>
      <c r="CG1675" s="10"/>
      <c r="CH1675" s="11">
        <v>150</v>
      </c>
      <c r="CI1675" s="10">
        <v>6.0912349005666409</v>
      </c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</row>
    <row r="1676" spans="1:152" hidden="1" x14ac:dyDescent="0.45">
      <c r="A1676" s="5" t="s">
        <v>59</v>
      </c>
      <c r="B1676" s="5"/>
      <c r="C1676" s="7">
        <v>43899</v>
      </c>
      <c r="D1676" s="2">
        <v>4</v>
      </c>
      <c r="E1676" t="s">
        <v>199</v>
      </c>
      <c r="F1676" s="5" t="s">
        <v>12</v>
      </c>
      <c r="G1676" s="5">
        <v>32</v>
      </c>
      <c r="H1676" t="s">
        <v>26</v>
      </c>
      <c r="I1676" s="19">
        <v>10.5</v>
      </c>
      <c r="J1676">
        <v>1000</v>
      </c>
      <c r="K1676" s="2">
        <f t="shared" si="25"/>
        <v>95.238095238095241</v>
      </c>
      <c r="L1676" s="11"/>
      <c r="M1676" s="10"/>
      <c r="N1676" s="10"/>
      <c r="O1676" s="10"/>
      <c r="P1676" s="10"/>
      <c r="Q1676" s="11"/>
      <c r="R1676" s="11">
        <v>32</v>
      </c>
      <c r="S1676" s="11"/>
      <c r="T1676" s="11"/>
      <c r="U1676" s="11"/>
      <c r="V1676" s="11"/>
      <c r="W1676" s="11"/>
      <c r="X1676" s="10"/>
      <c r="Y1676" s="10"/>
      <c r="Z1676" s="10"/>
      <c r="AA1676" s="10"/>
      <c r="AB1676" s="10"/>
      <c r="AC1676" s="2"/>
      <c r="AD1676" s="10"/>
      <c r="AE1676" s="9"/>
      <c r="AF1676" s="2"/>
      <c r="AG1676" s="10"/>
      <c r="AH1676" s="10"/>
      <c r="AI1676" s="10"/>
      <c r="AJ1676" s="10"/>
      <c r="AK1676" s="10"/>
      <c r="AL1676" s="10"/>
      <c r="AM1676" s="15"/>
      <c r="AN1676" s="10"/>
      <c r="AO1676" s="9"/>
      <c r="AP1676" s="9"/>
      <c r="AQ1676" s="11"/>
      <c r="AR1676" s="11"/>
      <c r="AS1676" s="11"/>
      <c r="AT1676" s="11"/>
      <c r="AU1676" s="11"/>
      <c r="AV1676" s="11"/>
      <c r="AW1676" s="2"/>
      <c r="AX1676" s="10"/>
      <c r="AY1676" s="2"/>
      <c r="AZ1676" s="2"/>
      <c r="BA1676" s="2"/>
      <c r="BB1676" s="10"/>
      <c r="BC1676" s="25"/>
      <c r="BD1676" s="2"/>
      <c r="BE1676" s="2"/>
      <c r="BF1676" s="25"/>
      <c r="BG1676" s="25"/>
      <c r="BH1676" s="25"/>
      <c r="BI1676" s="25"/>
      <c r="BJ1676" s="25"/>
      <c r="BK1676" s="25"/>
      <c r="BL1676" s="25"/>
      <c r="BM1676" s="2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0"/>
      <c r="BX1676" s="11"/>
      <c r="BY1676" s="11"/>
      <c r="BZ1676" s="10">
        <v>1.526724974587873</v>
      </c>
      <c r="CA1676" s="2">
        <f>CF1676+CI1676+CL1676+CO1676+CR1676+CU1676+CX1676+DA1676+DD1676+DG1676+DJ1676+DM1676</f>
        <v>455.59269311433138</v>
      </c>
      <c r="CB1676" s="2"/>
      <c r="CC1676" s="2"/>
      <c r="CD1676" s="10">
        <v>0.26141621465501286</v>
      </c>
      <c r="CE1676" s="11">
        <v>150</v>
      </c>
      <c r="CF1676" s="10">
        <f>CD1676*CE1676</f>
        <v>39.212432198251932</v>
      </c>
      <c r="CG1676" s="10">
        <v>0.24870376237031327</v>
      </c>
      <c r="CH1676" s="11">
        <v>150</v>
      </c>
      <c r="CI1676" s="10">
        <f>CG1676*CH1676</f>
        <v>37.305564355546991</v>
      </c>
      <c r="CJ1676" s="10">
        <v>0.24245246398675802</v>
      </c>
      <c r="CK1676" s="11">
        <v>300</v>
      </c>
      <c r="CL1676" s="10">
        <f>CJ1676*CK1676</f>
        <v>72.73573919602741</v>
      </c>
      <c r="CM1676" s="10">
        <v>0.2631100756417557</v>
      </c>
      <c r="CN1676" s="11">
        <v>300</v>
      </c>
      <c r="CO1676" s="10">
        <f>CM1676*CN1676</f>
        <v>78.933022692526706</v>
      </c>
      <c r="CP1676" s="10">
        <v>0.26406513362813855</v>
      </c>
      <c r="CQ1676" s="11">
        <v>300</v>
      </c>
      <c r="CR1676" s="10">
        <f>CP1676*CQ1676</f>
        <v>79.219540088441562</v>
      </c>
      <c r="CS1676" s="10">
        <v>0.24697732430589459</v>
      </c>
      <c r="CT1676" s="11">
        <v>600</v>
      </c>
      <c r="CU1676" s="10">
        <f>CS1676*CT1676</f>
        <v>148.18639458353675</v>
      </c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</row>
    <row r="1677" spans="1:152" hidden="1" x14ac:dyDescent="0.45">
      <c r="A1677" s="5" t="s">
        <v>59</v>
      </c>
      <c r="B1677" s="5"/>
      <c r="C1677" s="7">
        <v>43901</v>
      </c>
      <c r="D1677" s="11"/>
      <c r="E1677" s="7"/>
      <c r="F1677" s="5"/>
      <c r="G1677" s="5">
        <v>34</v>
      </c>
      <c r="H1677" t="s">
        <v>26</v>
      </c>
      <c r="I1677" s="19">
        <v>10.5</v>
      </c>
      <c r="J1677">
        <v>1000</v>
      </c>
      <c r="K1677" s="2">
        <f t="shared" si="25"/>
        <v>95.238095238095241</v>
      </c>
      <c r="L1677" s="11"/>
      <c r="M1677" s="11">
        <v>344</v>
      </c>
      <c r="N1677" s="25">
        <v>8.25</v>
      </c>
      <c r="O1677" s="25"/>
      <c r="P1677" s="25"/>
      <c r="Q1677" s="11"/>
      <c r="R1677" s="11"/>
      <c r="S1677" s="11"/>
      <c r="T1677" s="11"/>
      <c r="U1677" s="11"/>
      <c r="V1677" s="11"/>
      <c r="W1677" s="11"/>
      <c r="X1677" s="10"/>
      <c r="Y1677" s="10"/>
      <c r="Z1677" s="10"/>
      <c r="AA1677" s="10"/>
      <c r="AB1677" s="10"/>
      <c r="AC1677" s="2"/>
      <c r="AD1677" s="10"/>
      <c r="AE1677" s="9"/>
      <c r="AF1677" s="2"/>
      <c r="AG1677" s="10"/>
      <c r="AH1677" s="10"/>
      <c r="AI1677" s="10"/>
      <c r="AJ1677" s="10"/>
      <c r="AK1677" s="10"/>
      <c r="AL1677" s="10"/>
      <c r="AM1677" s="15"/>
      <c r="AN1677" s="10"/>
      <c r="AO1677" s="9"/>
      <c r="AP1677" s="9"/>
      <c r="AQ1677" s="11"/>
      <c r="AR1677" s="11"/>
      <c r="AS1677" s="11"/>
      <c r="AT1677" s="11"/>
      <c r="AU1677" s="11"/>
      <c r="AV1677" s="11"/>
      <c r="AW1677" s="2"/>
      <c r="AX1677" s="10"/>
      <c r="AY1677" s="2"/>
      <c r="AZ1677" s="2"/>
      <c r="BA1677" s="2"/>
      <c r="BB1677" s="10"/>
      <c r="BC1677" s="25"/>
      <c r="BD1677" s="2"/>
      <c r="BE1677" s="2"/>
      <c r="BF1677" s="25"/>
      <c r="BG1677" s="25"/>
      <c r="BH1677" s="25"/>
      <c r="BI1677" s="25"/>
      <c r="BJ1677" s="25"/>
      <c r="BK1677" s="25"/>
      <c r="BL1677" s="25"/>
      <c r="BM1677" s="2"/>
      <c r="BN1677" s="11"/>
      <c r="BO1677" s="11"/>
      <c r="BP1677" s="11"/>
      <c r="BQ1677" s="11"/>
      <c r="BR1677" s="11"/>
      <c r="BS1677" s="11"/>
      <c r="BT1677" s="11"/>
      <c r="BU1677" s="11"/>
      <c r="BV1677" s="11"/>
      <c r="BW1677" s="10"/>
      <c r="BX1677" s="11"/>
      <c r="BY1677" s="11"/>
      <c r="BZ1677" s="10"/>
      <c r="CA1677" s="11"/>
      <c r="CB1677" s="11"/>
      <c r="CC1677" s="11"/>
      <c r="CD1677" s="10"/>
      <c r="CE1677" s="10"/>
      <c r="CF1677" s="10"/>
      <c r="CG1677" s="10"/>
      <c r="CH1677" s="11">
        <v>150</v>
      </c>
      <c r="CI1677" s="10">
        <v>39.212432198251932</v>
      </c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/>
      <c r="DO1677" s="10"/>
      <c r="DP1677" s="10"/>
      <c r="DQ1677" s="10"/>
      <c r="DR1677" s="10"/>
      <c r="DS1677" s="10"/>
      <c r="DT1677" s="10"/>
      <c r="DU1677" s="10"/>
      <c r="DV1677" s="10"/>
      <c r="DW1677" s="10"/>
      <c r="DX1677" s="10"/>
      <c r="DY1677" s="10"/>
      <c r="DZ1677" s="10"/>
      <c r="EA1677" s="10"/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</row>
    <row r="1678" spans="1:152" hidden="1" x14ac:dyDescent="0.45">
      <c r="A1678" s="5" t="s">
        <v>59</v>
      </c>
      <c r="B1678" s="5"/>
      <c r="C1678" s="7">
        <v>43909</v>
      </c>
      <c r="D1678" s="18"/>
      <c r="E1678" s="17"/>
      <c r="F1678" s="16"/>
      <c r="G1678" s="5">
        <v>42</v>
      </c>
      <c r="H1678" t="s">
        <v>26</v>
      </c>
      <c r="I1678" s="19">
        <v>10.5</v>
      </c>
      <c r="J1678">
        <v>1000</v>
      </c>
      <c r="K1678" s="2">
        <f t="shared" si="25"/>
        <v>95.238095238095241</v>
      </c>
      <c r="L1678" s="11"/>
      <c r="M1678" s="11">
        <v>535.5</v>
      </c>
      <c r="N1678" s="25">
        <v>11.65</v>
      </c>
      <c r="O1678" s="25"/>
      <c r="P1678" s="25"/>
      <c r="Q1678" s="11"/>
      <c r="R1678" s="11"/>
      <c r="S1678" s="11"/>
      <c r="T1678" s="11"/>
      <c r="U1678" s="11"/>
      <c r="V1678" s="11"/>
      <c r="W1678" s="11"/>
      <c r="X1678" s="10"/>
      <c r="Y1678" s="10"/>
      <c r="Z1678" s="10"/>
      <c r="AA1678" s="10"/>
      <c r="AB1678" s="10"/>
      <c r="AC1678" s="2">
        <v>45.5</v>
      </c>
      <c r="AD1678" s="10"/>
      <c r="AE1678" s="9"/>
      <c r="AF1678" s="2">
        <v>51.125</v>
      </c>
      <c r="AG1678" s="10">
        <v>1.12756075</v>
      </c>
      <c r="AH1678" s="10"/>
      <c r="AI1678" s="10"/>
      <c r="AJ1678" s="10"/>
      <c r="AK1678" s="10"/>
      <c r="AL1678" s="10"/>
      <c r="AM1678" s="15">
        <f>AG1678/AF1678</f>
        <v>2.2054977995110026E-2</v>
      </c>
      <c r="AN1678" s="10"/>
      <c r="AO1678" s="9"/>
      <c r="AP1678" s="9"/>
      <c r="AQ1678" s="11">
        <v>1.9074999999999998</v>
      </c>
      <c r="AR1678" s="11"/>
      <c r="AS1678" s="11"/>
      <c r="AT1678" s="11"/>
      <c r="AU1678" s="11"/>
      <c r="AV1678" s="11"/>
      <c r="AW1678" s="2">
        <v>1.9074999999999998</v>
      </c>
      <c r="AX1678" s="10"/>
      <c r="AY1678" s="2"/>
      <c r="AZ1678" s="2">
        <f>AC1678+AF1678+AW1678</f>
        <v>98.532499999999999</v>
      </c>
      <c r="BA1678" s="2"/>
      <c r="BB1678" s="9">
        <f>AW1678/AZ1678</f>
        <v>1.9359094714941769E-2</v>
      </c>
      <c r="BC1678" s="25"/>
      <c r="BD1678" s="2"/>
      <c r="BE1678" s="2"/>
      <c r="BF1678" s="25"/>
      <c r="BG1678" s="25"/>
      <c r="BH1678" s="25"/>
      <c r="BI1678" s="25"/>
      <c r="BJ1678" s="9">
        <f>AC1678/AZ1678</f>
        <v>0.46177657118209731</v>
      </c>
      <c r="BK1678" s="9">
        <f>AF1678/AZ1678</f>
        <v>0.51886433410296096</v>
      </c>
      <c r="BL1678" s="9">
        <f>AW1678/AZ1678</f>
        <v>1.9359094714941769E-2</v>
      </c>
      <c r="BM1678" s="2">
        <v>60.25</v>
      </c>
      <c r="BN1678" s="11">
        <v>60.25</v>
      </c>
      <c r="BO1678" s="11"/>
      <c r="BP1678" s="11"/>
      <c r="BQ1678" s="11"/>
      <c r="BR1678" s="11"/>
      <c r="BS1678" s="11"/>
      <c r="BT1678" s="15">
        <f>AG1678/BM1678</f>
        <v>1.8714701244813278E-2</v>
      </c>
      <c r="BU1678" s="11"/>
      <c r="BV1678" s="11"/>
      <c r="BW1678" s="10"/>
      <c r="BX1678" s="11"/>
      <c r="BY1678" s="11"/>
      <c r="BZ1678" s="10"/>
      <c r="CA1678" s="11"/>
      <c r="CB1678" s="11"/>
      <c r="CC1678" s="11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/>
      <c r="DV1678" s="10"/>
      <c r="DW1678" s="10"/>
      <c r="DX1678" s="10"/>
      <c r="DY1678" s="10"/>
      <c r="DZ1678" s="10"/>
      <c r="EA1678" s="10"/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</row>
    <row r="1679" spans="1:152" s="12" customFormat="1" hidden="1" x14ac:dyDescent="0.45">
      <c r="A1679" s="5" t="s">
        <v>59</v>
      </c>
      <c r="B1679" s="5"/>
      <c r="C1679" s="7">
        <v>43915</v>
      </c>
      <c r="D1679" s="2">
        <v>5</v>
      </c>
      <c r="E1679" t="s">
        <v>195</v>
      </c>
      <c r="F1679" s="5" t="s">
        <v>13</v>
      </c>
      <c r="G1679" s="5">
        <v>48</v>
      </c>
      <c r="H1679" t="s">
        <v>26</v>
      </c>
      <c r="I1679" s="19">
        <v>10.5</v>
      </c>
      <c r="J1679">
        <v>1000</v>
      </c>
      <c r="K1679" s="2">
        <f t="shared" si="25"/>
        <v>95.238095238095241</v>
      </c>
      <c r="L1679" s="11"/>
      <c r="M1679" s="11">
        <v>699.7</v>
      </c>
      <c r="N1679" s="25">
        <v>13.9</v>
      </c>
      <c r="O1679" s="25"/>
      <c r="P1679" s="25"/>
      <c r="Q1679" s="11"/>
      <c r="R1679" s="11"/>
      <c r="S1679" s="2">
        <v>48</v>
      </c>
      <c r="T1679" s="2"/>
      <c r="U1679" s="2"/>
      <c r="V1679" s="11"/>
      <c r="W1679" s="11"/>
      <c r="X1679" s="10"/>
      <c r="Y1679" s="10"/>
      <c r="Z1679" s="10"/>
      <c r="AA1679" s="10"/>
      <c r="AB1679" s="10"/>
      <c r="AC1679" s="2"/>
      <c r="AD1679" s="10"/>
      <c r="AE1679" s="9"/>
      <c r="AF1679" s="2"/>
      <c r="AG1679" s="10"/>
      <c r="AH1679" s="10"/>
      <c r="AI1679" s="10"/>
      <c r="AJ1679" s="10"/>
      <c r="AK1679" s="10"/>
      <c r="AL1679" s="10"/>
      <c r="AM1679" s="15"/>
      <c r="AN1679" s="10"/>
      <c r="AO1679" s="9"/>
      <c r="AP1679" s="9"/>
      <c r="AQ1679" s="11"/>
      <c r="AR1679" s="11"/>
      <c r="AS1679" s="11"/>
      <c r="AT1679" s="11"/>
      <c r="AU1679" s="11"/>
      <c r="AV1679" s="11"/>
      <c r="AW1679" s="2"/>
      <c r="AX1679" s="10"/>
      <c r="AY1679" s="2"/>
      <c r="AZ1679" s="2"/>
      <c r="BA1679" s="2"/>
      <c r="BB1679" s="10"/>
      <c r="BC1679" s="25"/>
      <c r="BD1679" s="2"/>
      <c r="BE1679" s="2"/>
      <c r="BF1679" s="25"/>
      <c r="BG1679" s="25"/>
      <c r="BH1679" s="25"/>
      <c r="BI1679" s="25"/>
      <c r="BJ1679" s="25"/>
      <c r="BK1679" s="25"/>
      <c r="BL1679" s="25"/>
      <c r="BM1679" s="2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0"/>
      <c r="BX1679" s="11"/>
      <c r="BY1679" s="11"/>
      <c r="BZ1679" s="10"/>
      <c r="CA1679" s="11"/>
      <c r="CB1679" s="11"/>
      <c r="CC1679" s="11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/>
      <c r="DV1679" s="10"/>
      <c r="DW1679" s="10"/>
      <c r="DX1679" s="10"/>
      <c r="DY1679" s="10"/>
      <c r="DZ1679" s="10"/>
      <c r="EA1679" s="10"/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</row>
    <row r="1680" spans="1:152" hidden="1" x14ac:dyDescent="0.45">
      <c r="A1680" s="5" t="s">
        <v>59</v>
      </c>
      <c r="B1680" s="5"/>
      <c r="C1680" s="7">
        <v>43921</v>
      </c>
      <c r="D1680" s="18"/>
      <c r="E1680" s="17"/>
      <c r="F1680" s="16"/>
      <c r="G1680" s="5">
        <v>54</v>
      </c>
      <c r="H1680" t="s">
        <v>26</v>
      </c>
      <c r="I1680" s="19">
        <v>10.5</v>
      </c>
      <c r="J1680">
        <v>1000</v>
      </c>
      <c r="K1680" s="2">
        <f t="shared" si="25"/>
        <v>95.238095238095241</v>
      </c>
      <c r="L1680" s="11"/>
      <c r="M1680" s="11">
        <v>838</v>
      </c>
      <c r="N1680" s="25">
        <v>16</v>
      </c>
      <c r="O1680" s="25"/>
      <c r="P1680" s="25"/>
      <c r="Q1680" s="11"/>
      <c r="R1680" s="11"/>
      <c r="S1680" s="11"/>
      <c r="T1680" s="11"/>
      <c r="U1680" s="11"/>
      <c r="V1680" s="11"/>
      <c r="W1680" s="11"/>
      <c r="X1680" s="10"/>
      <c r="Y1680" s="10"/>
      <c r="Z1680" s="10"/>
      <c r="AA1680" s="10"/>
      <c r="AB1680" s="10"/>
      <c r="AC1680" s="2">
        <v>136.61760204081634</v>
      </c>
      <c r="AD1680" s="10"/>
      <c r="AE1680" s="9"/>
      <c r="AF1680" s="2">
        <v>102.59744897959183</v>
      </c>
      <c r="AG1680" s="10">
        <v>2.7005362190476196</v>
      </c>
      <c r="AH1680" s="10"/>
      <c r="AI1680" s="10"/>
      <c r="AJ1680" s="10"/>
      <c r="AK1680" s="10"/>
      <c r="AL1680" s="10"/>
      <c r="AM1680" s="15">
        <f>AG1680/AF1680</f>
        <v>2.6321670235531846E-2</v>
      </c>
      <c r="AN1680" s="10"/>
      <c r="AO1680" s="9"/>
      <c r="AP1680" s="9"/>
      <c r="AQ1680" s="11">
        <v>8.9899948979591855</v>
      </c>
      <c r="AR1680" s="11">
        <v>0.83346258503401371</v>
      </c>
      <c r="AS1680" s="11"/>
      <c r="AT1680" s="11"/>
      <c r="AU1680" s="11"/>
      <c r="AV1680" s="11"/>
      <c r="AW1680" s="2">
        <v>9.8234574829931987</v>
      </c>
      <c r="AX1680" s="10"/>
      <c r="AY1680" s="2"/>
      <c r="AZ1680" s="2">
        <f>AC1680+AF1680+AW1680</f>
        <v>249.03850850340137</v>
      </c>
      <c r="BA1680" s="2"/>
      <c r="BB1680" s="9">
        <f>AW1680/AZ1680</f>
        <v>3.9445536122213923E-2</v>
      </c>
      <c r="BC1680" s="25"/>
      <c r="BD1680" s="2"/>
      <c r="BE1680" s="2"/>
      <c r="BF1680" s="25"/>
      <c r="BG1680" s="25"/>
      <c r="BH1680" s="25"/>
      <c r="BI1680" s="25"/>
      <c r="BJ1680" s="9">
        <f>AC1680/AZ1680</f>
        <v>0.5485802290650581</v>
      </c>
      <c r="BK1680" s="9">
        <f>AF1680/AZ1680</f>
        <v>0.41197423481272799</v>
      </c>
      <c r="BL1680" s="9">
        <f>AW1680/AZ1680</f>
        <v>3.9445536122213923E-2</v>
      </c>
      <c r="BM1680" s="2">
        <v>166.93027210884355</v>
      </c>
      <c r="BN1680" s="11">
        <v>155.90459183673471</v>
      </c>
      <c r="BO1680" s="11">
        <v>1.8670068027210884</v>
      </c>
      <c r="BP1680" s="11"/>
      <c r="BQ1680" s="11"/>
      <c r="BR1680" s="11"/>
      <c r="BS1680" s="11">
        <v>9.1586734693877556</v>
      </c>
      <c r="BT1680" s="15">
        <f>AG1680/BM1680</f>
        <v>1.617763024603943E-2</v>
      </c>
      <c r="BU1680" s="11"/>
      <c r="BV1680" s="11"/>
      <c r="BW1680" s="10"/>
      <c r="BX1680" s="11"/>
      <c r="BY1680" s="11"/>
      <c r="BZ1680" s="10"/>
      <c r="CA1680" s="11"/>
      <c r="CB1680" s="11"/>
      <c r="CC1680" s="11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/>
      <c r="DO1680" s="10"/>
      <c r="DP1680" s="10"/>
      <c r="DQ1680" s="10"/>
      <c r="DR1680" s="10"/>
      <c r="DS1680" s="10"/>
      <c r="DT1680" s="10"/>
      <c r="DU1680" s="10"/>
      <c r="DV1680" s="10"/>
      <c r="DW1680" s="10"/>
      <c r="DX1680" s="10"/>
      <c r="DY1680" s="10"/>
      <c r="DZ1680" s="10"/>
      <c r="EA1680" s="10"/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</row>
    <row r="1681" spans="1:152" hidden="1" x14ac:dyDescent="0.45">
      <c r="A1681" s="5" t="s">
        <v>59</v>
      </c>
      <c r="B1681" s="5"/>
      <c r="C1681" s="7">
        <v>43928</v>
      </c>
      <c r="D1681" s="11"/>
      <c r="E1681" s="7"/>
      <c r="F1681" s="5"/>
      <c r="G1681" s="5">
        <v>61</v>
      </c>
      <c r="H1681" t="s">
        <v>26</v>
      </c>
      <c r="I1681" s="19">
        <v>10.5</v>
      </c>
      <c r="J1681">
        <v>1000</v>
      </c>
      <c r="K1681" s="2">
        <f t="shared" si="25"/>
        <v>95.238095238095241</v>
      </c>
      <c r="L1681" s="11"/>
      <c r="M1681" s="11">
        <v>963.5</v>
      </c>
      <c r="N1681" s="25">
        <v>18.2</v>
      </c>
      <c r="O1681" s="25"/>
      <c r="P1681" s="25"/>
      <c r="Q1681" s="11"/>
      <c r="R1681" s="11"/>
      <c r="S1681" s="11"/>
      <c r="T1681" s="11"/>
      <c r="U1681" s="11"/>
      <c r="V1681" s="11"/>
      <c r="W1681" s="11"/>
      <c r="X1681" s="10"/>
      <c r="Y1681" s="10"/>
      <c r="Z1681" s="10"/>
      <c r="AA1681" s="10"/>
      <c r="AB1681" s="10"/>
      <c r="AC1681" s="2"/>
      <c r="AD1681" s="10"/>
      <c r="AE1681" s="9"/>
      <c r="AF1681" s="2"/>
      <c r="AG1681" s="10"/>
      <c r="AH1681" s="10"/>
      <c r="AI1681" s="10"/>
      <c r="AJ1681" s="10"/>
      <c r="AK1681" s="10"/>
      <c r="AL1681" s="10"/>
      <c r="AM1681" s="15"/>
      <c r="AN1681" s="10"/>
      <c r="AO1681" s="9"/>
      <c r="AP1681" s="9"/>
      <c r="AQ1681" s="11"/>
      <c r="AR1681" s="11"/>
      <c r="AS1681" s="11"/>
      <c r="AT1681" s="11"/>
      <c r="AU1681" s="11"/>
      <c r="AV1681" s="11"/>
      <c r="AW1681" s="2"/>
      <c r="AX1681" s="10"/>
      <c r="AY1681" s="2"/>
      <c r="AZ1681" s="2"/>
      <c r="BA1681" s="2"/>
      <c r="BB1681" s="10"/>
      <c r="BC1681" s="25"/>
      <c r="BD1681" s="2"/>
      <c r="BE1681" s="2"/>
      <c r="BF1681" s="25"/>
      <c r="BG1681" s="25"/>
      <c r="BH1681" s="25"/>
      <c r="BI1681" s="25"/>
      <c r="BJ1681" s="25"/>
      <c r="BK1681" s="25"/>
      <c r="BL1681" s="25"/>
      <c r="BM1681" s="2"/>
      <c r="BN1681" s="11"/>
      <c r="BO1681" s="11"/>
      <c r="BP1681" s="11"/>
      <c r="BQ1681" s="11"/>
      <c r="BR1681" s="11"/>
      <c r="BS1681" s="11"/>
      <c r="BT1681" s="11"/>
      <c r="BU1681" s="11"/>
      <c r="BV1681" s="11"/>
      <c r="BW1681" s="10"/>
      <c r="BX1681" s="11"/>
      <c r="BY1681" s="11"/>
      <c r="BZ1681" s="10"/>
      <c r="CA1681" s="11"/>
      <c r="CB1681" s="11"/>
      <c r="CC1681" s="11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/>
      <c r="DV1681" s="10"/>
      <c r="DW1681" s="10"/>
      <c r="DX1681" s="10"/>
      <c r="DY1681" s="10"/>
      <c r="DZ1681" s="10"/>
      <c r="EA1681" s="10"/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</row>
    <row r="1682" spans="1:152" hidden="1" x14ac:dyDescent="0.45">
      <c r="A1682" s="5" t="s">
        <v>59</v>
      </c>
      <c r="B1682" s="5"/>
      <c r="C1682" s="7">
        <v>43936</v>
      </c>
      <c r="D1682" s="11"/>
      <c r="E1682" s="7"/>
      <c r="F1682" s="5"/>
      <c r="G1682" s="5">
        <v>69</v>
      </c>
      <c r="H1682" t="s">
        <v>26</v>
      </c>
      <c r="I1682" s="19">
        <v>10.5</v>
      </c>
      <c r="J1682">
        <v>1000</v>
      </c>
      <c r="K1682" s="2">
        <f t="shared" si="25"/>
        <v>95.238095238095241</v>
      </c>
      <c r="L1682" s="11"/>
      <c r="M1682" s="11">
        <v>1046</v>
      </c>
      <c r="N1682" s="25">
        <v>19.649999999999999</v>
      </c>
      <c r="O1682" s="25"/>
      <c r="P1682" s="25"/>
      <c r="Q1682" s="11"/>
      <c r="R1682" s="11"/>
      <c r="S1682" s="11"/>
      <c r="T1682" s="11"/>
      <c r="U1682" s="11"/>
      <c r="V1682" s="11"/>
      <c r="W1682" s="11"/>
      <c r="X1682" s="10"/>
      <c r="Y1682" s="10"/>
      <c r="Z1682" s="10"/>
      <c r="AA1682" s="10"/>
      <c r="AB1682" s="10"/>
      <c r="AC1682" s="2"/>
      <c r="AD1682" s="10"/>
      <c r="AE1682" s="9"/>
      <c r="AF1682" s="2"/>
      <c r="AG1682" s="10"/>
      <c r="AH1682" s="10"/>
      <c r="AI1682" s="10"/>
      <c r="AJ1682" s="10"/>
      <c r="AK1682" s="10"/>
      <c r="AL1682" s="10"/>
      <c r="AM1682" s="15"/>
      <c r="AN1682" s="10"/>
      <c r="AO1682" s="9"/>
      <c r="AP1682" s="9"/>
      <c r="AQ1682" s="11"/>
      <c r="AR1682" s="11"/>
      <c r="AS1682" s="11"/>
      <c r="AT1682" s="11"/>
      <c r="AU1682" s="11"/>
      <c r="AV1682" s="11"/>
      <c r="AW1682" s="2"/>
      <c r="AX1682" s="10"/>
      <c r="AY1682" s="2"/>
      <c r="AZ1682" s="2"/>
      <c r="BA1682" s="2"/>
      <c r="BB1682" s="10"/>
      <c r="BC1682" s="25"/>
      <c r="BD1682" s="2"/>
      <c r="BE1682" s="2"/>
      <c r="BF1682" s="25"/>
      <c r="BG1682" s="25"/>
      <c r="BH1682" s="25"/>
      <c r="BI1682" s="25"/>
      <c r="BJ1682" s="25"/>
      <c r="BK1682" s="25"/>
      <c r="BL1682" s="25"/>
      <c r="BM1682" s="2"/>
      <c r="BN1682" s="11"/>
      <c r="BO1682" s="11"/>
      <c r="BP1682" s="11"/>
      <c r="BQ1682" s="11"/>
      <c r="BR1682" s="11"/>
      <c r="BS1682" s="11"/>
      <c r="BT1682" s="11"/>
      <c r="BU1682" s="11"/>
      <c r="BV1682" s="11"/>
      <c r="BW1682" s="10"/>
      <c r="BX1682" s="11"/>
      <c r="BY1682" s="11"/>
      <c r="BZ1682" s="10"/>
      <c r="CA1682" s="11"/>
      <c r="CB1682" s="11"/>
      <c r="CC1682" s="11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  <c r="DT1682" s="10"/>
      <c r="DU1682" s="10"/>
      <c r="DV1682" s="10"/>
      <c r="DW1682" s="10"/>
      <c r="DX1682" s="10"/>
      <c r="DY1682" s="10"/>
      <c r="DZ1682" s="10"/>
      <c r="EA1682" s="10"/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</row>
    <row r="1683" spans="1:152" hidden="1" x14ac:dyDescent="0.45">
      <c r="A1683" s="5" t="s">
        <v>59</v>
      </c>
      <c r="B1683" s="5"/>
      <c r="C1683" s="7">
        <v>43942</v>
      </c>
      <c r="D1683" s="11"/>
      <c r="E1683" s="7"/>
      <c r="F1683" s="5"/>
      <c r="G1683" s="5">
        <v>75</v>
      </c>
      <c r="H1683" t="s">
        <v>26</v>
      </c>
      <c r="I1683" s="19">
        <v>10.5</v>
      </c>
      <c r="J1683">
        <v>1000</v>
      </c>
      <c r="K1683" s="2">
        <f t="shared" si="25"/>
        <v>95.238095238095241</v>
      </c>
      <c r="L1683" s="11"/>
      <c r="M1683" s="11">
        <v>1092</v>
      </c>
      <c r="N1683" s="25">
        <v>21</v>
      </c>
      <c r="O1683" s="25"/>
      <c r="P1683" s="25"/>
      <c r="Q1683" s="11"/>
      <c r="R1683" s="11"/>
      <c r="S1683" s="11"/>
      <c r="T1683" s="11"/>
      <c r="U1683" s="11"/>
      <c r="V1683" s="11"/>
      <c r="W1683" s="11"/>
      <c r="X1683" s="10"/>
      <c r="Y1683" s="10"/>
      <c r="Z1683" s="10"/>
      <c r="AA1683" s="10"/>
      <c r="AB1683" s="10"/>
      <c r="AC1683" s="2"/>
      <c r="AD1683" s="10"/>
      <c r="AE1683" s="9"/>
      <c r="AF1683" s="2"/>
      <c r="AG1683" s="10"/>
      <c r="AH1683" s="10"/>
      <c r="AI1683" s="10"/>
      <c r="AJ1683" s="10"/>
      <c r="AK1683" s="10"/>
      <c r="AL1683" s="10"/>
      <c r="AM1683" s="15"/>
      <c r="AN1683" s="10"/>
      <c r="AO1683" s="9"/>
      <c r="AP1683" s="9"/>
      <c r="AQ1683" s="11"/>
      <c r="AR1683" s="11"/>
      <c r="AS1683" s="11"/>
      <c r="AT1683" s="11"/>
      <c r="AU1683" s="11"/>
      <c r="AV1683" s="11"/>
      <c r="AW1683" s="2"/>
      <c r="AX1683" s="10"/>
      <c r="AY1683" s="2"/>
      <c r="AZ1683" s="2"/>
      <c r="BA1683" s="2"/>
      <c r="BB1683" s="10"/>
      <c r="BC1683" s="25"/>
      <c r="BD1683" s="2"/>
      <c r="BE1683" s="2"/>
      <c r="BF1683" s="25"/>
      <c r="BG1683" s="25"/>
      <c r="BH1683" s="25"/>
      <c r="BI1683" s="25"/>
      <c r="BJ1683" s="25"/>
      <c r="BK1683" s="25"/>
      <c r="BL1683" s="25"/>
      <c r="BM1683" s="2"/>
      <c r="BN1683" s="11"/>
      <c r="BO1683" s="11"/>
      <c r="BP1683" s="11"/>
      <c r="BQ1683" s="11"/>
      <c r="BR1683" s="11"/>
      <c r="BS1683" s="11"/>
      <c r="BT1683" s="11"/>
      <c r="BU1683" s="11"/>
      <c r="BV1683" s="11"/>
      <c r="BW1683" s="10"/>
      <c r="BX1683" s="11"/>
      <c r="BY1683" s="11"/>
      <c r="BZ1683" s="10"/>
      <c r="CA1683" s="11"/>
      <c r="CB1683" s="11"/>
      <c r="CC1683" s="11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s="10"/>
      <c r="DX1683" s="10"/>
      <c r="DY1683" s="10"/>
      <c r="DZ1683" s="10"/>
      <c r="EA1683" s="10"/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</row>
    <row r="1684" spans="1:152" hidden="1" x14ac:dyDescent="0.45">
      <c r="A1684" s="5" t="s">
        <v>59</v>
      </c>
      <c r="B1684" s="5"/>
      <c r="C1684" s="7">
        <v>43950</v>
      </c>
      <c r="D1684" s="2">
        <v>6</v>
      </c>
      <c r="E1684" s="1" t="s">
        <v>229</v>
      </c>
      <c r="F1684" t="s">
        <v>78</v>
      </c>
      <c r="G1684" s="5">
        <v>83</v>
      </c>
      <c r="H1684" t="s">
        <v>26</v>
      </c>
      <c r="I1684" s="19">
        <v>10.5</v>
      </c>
      <c r="J1684">
        <v>1000</v>
      </c>
      <c r="K1684" s="2">
        <f t="shared" si="25"/>
        <v>95.238095238095241</v>
      </c>
      <c r="L1684" s="11"/>
      <c r="M1684" s="11">
        <v>1153</v>
      </c>
      <c r="N1684" s="25">
        <v>21.95</v>
      </c>
      <c r="O1684" s="25"/>
      <c r="P1684" s="25"/>
      <c r="Q1684" s="11"/>
      <c r="R1684" s="11"/>
      <c r="S1684" s="11"/>
      <c r="T1684" s="11">
        <v>83</v>
      </c>
      <c r="U1684" s="11"/>
      <c r="V1684" s="11"/>
      <c r="W1684" s="11"/>
      <c r="X1684" s="10"/>
      <c r="Y1684" s="10"/>
      <c r="Z1684" s="10"/>
      <c r="AA1684" s="10"/>
      <c r="AB1684" s="10"/>
      <c r="AC1684" s="2"/>
      <c r="AD1684" s="10"/>
      <c r="AE1684" s="9"/>
      <c r="AF1684" s="2"/>
      <c r="AG1684" s="10"/>
      <c r="AH1684" s="10"/>
      <c r="AI1684" s="10"/>
      <c r="AJ1684" s="10"/>
      <c r="AK1684" s="10"/>
      <c r="AL1684" s="10"/>
      <c r="AM1684" s="15"/>
      <c r="AN1684" s="10"/>
      <c r="AO1684" s="9"/>
      <c r="AP1684" s="9"/>
      <c r="AQ1684" s="11"/>
      <c r="AR1684" s="11"/>
      <c r="AS1684" s="11"/>
      <c r="AT1684" s="11"/>
      <c r="AU1684" s="11"/>
      <c r="AV1684" s="11"/>
      <c r="AW1684" s="2"/>
      <c r="AX1684" s="10"/>
      <c r="AY1684" s="2"/>
      <c r="AZ1684" s="2"/>
      <c r="BA1684" s="2"/>
      <c r="BB1684" s="10"/>
      <c r="BC1684" s="25"/>
      <c r="BD1684" s="2"/>
      <c r="BE1684" s="2"/>
      <c r="BF1684" s="25"/>
      <c r="BG1684" s="25"/>
      <c r="BH1684" s="25"/>
      <c r="BI1684" s="25"/>
      <c r="BJ1684" s="25"/>
      <c r="BK1684" s="25"/>
      <c r="BL1684" s="25"/>
      <c r="BM1684" s="2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10"/>
      <c r="BX1684" s="11"/>
      <c r="BY1684" s="11"/>
      <c r="BZ1684" s="10"/>
      <c r="CA1684" s="11"/>
      <c r="CB1684" s="11"/>
      <c r="CC1684" s="11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/>
      <c r="DM1684" s="10"/>
      <c r="DN1684" s="10"/>
      <c r="DO1684" s="10"/>
      <c r="DP1684" s="10"/>
      <c r="DQ1684" s="10"/>
      <c r="DR1684" s="10"/>
      <c r="DS1684" s="10"/>
      <c r="DT1684" s="10"/>
      <c r="DU1684" s="10"/>
      <c r="DV1684" s="10"/>
      <c r="DW1684" s="10"/>
      <c r="DX1684" s="10"/>
      <c r="DY1684" s="10"/>
      <c r="DZ1684" s="10"/>
      <c r="EA1684" s="10"/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</row>
    <row r="1685" spans="1:152" hidden="1" x14ac:dyDescent="0.45">
      <c r="A1685" s="5" t="s">
        <v>59</v>
      </c>
      <c r="B1685" s="5"/>
      <c r="C1685" s="7">
        <v>43957</v>
      </c>
      <c r="D1685" s="11"/>
      <c r="E1685" s="7"/>
      <c r="F1685" s="5"/>
      <c r="G1685" s="5">
        <v>90</v>
      </c>
      <c r="H1685" t="s">
        <v>26</v>
      </c>
      <c r="I1685" s="19">
        <v>10.5</v>
      </c>
      <c r="J1685">
        <v>1000</v>
      </c>
      <c r="K1685" s="2">
        <f t="shared" si="25"/>
        <v>95.238095238095241</v>
      </c>
      <c r="L1685" s="11"/>
      <c r="M1685" s="11">
        <v>1169</v>
      </c>
      <c r="N1685" s="25">
        <v>22.3</v>
      </c>
      <c r="O1685" s="25"/>
      <c r="P1685" s="25"/>
      <c r="Q1685" s="11"/>
      <c r="R1685" s="11"/>
      <c r="S1685" s="11"/>
      <c r="T1685" s="11"/>
      <c r="U1685" s="11"/>
      <c r="V1685" s="11"/>
      <c r="W1685" s="11"/>
      <c r="X1685" s="10"/>
      <c r="Y1685" s="10"/>
      <c r="Z1685" s="10"/>
      <c r="AA1685" s="10"/>
      <c r="AB1685" s="10"/>
      <c r="AC1685" s="2"/>
      <c r="AD1685" s="10"/>
      <c r="AE1685" s="9"/>
      <c r="AF1685" s="2"/>
      <c r="AG1685" s="10"/>
      <c r="AH1685" s="10"/>
      <c r="AI1685" s="10"/>
      <c r="AJ1685" s="10"/>
      <c r="AK1685" s="10"/>
      <c r="AL1685" s="10"/>
      <c r="AM1685" s="15"/>
      <c r="AN1685" s="10"/>
      <c r="AO1685" s="9"/>
      <c r="AP1685" s="9"/>
      <c r="AQ1685" s="11"/>
      <c r="AR1685" s="11"/>
      <c r="AS1685" s="11"/>
      <c r="AT1685" s="11"/>
      <c r="AU1685" s="11"/>
      <c r="AV1685" s="11"/>
      <c r="AW1685" s="2"/>
      <c r="AX1685" s="10"/>
      <c r="AY1685" s="2"/>
      <c r="AZ1685" s="2"/>
      <c r="BA1685" s="2"/>
      <c r="BB1685" s="10"/>
      <c r="BC1685" s="25"/>
      <c r="BD1685" s="2"/>
      <c r="BE1685" s="2"/>
      <c r="BF1685" s="25"/>
      <c r="BG1685" s="25"/>
      <c r="BH1685" s="25"/>
      <c r="BI1685" s="25"/>
      <c r="BJ1685" s="25"/>
      <c r="BK1685" s="25"/>
      <c r="BL1685" s="25"/>
      <c r="BM1685" s="2"/>
      <c r="BN1685" s="11"/>
      <c r="BO1685" s="11"/>
      <c r="BP1685" s="11"/>
      <c r="BQ1685" s="11"/>
      <c r="BR1685" s="11"/>
      <c r="BS1685" s="11"/>
      <c r="BT1685" s="11"/>
      <c r="BU1685" s="11"/>
      <c r="BV1685" s="11"/>
      <c r="BW1685" s="10"/>
      <c r="BX1685" s="11"/>
      <c r="BY1685" s="11"/>
      <c r="BZ1685" s="10"/>
      <c r="CA1685" s="11"/>
      <c r="CB1685" s="11"/>
      <c r="CC1685" s="11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</row>
    <row r="1686" spans="1:152" hidden="1" x14ac:dyDescent="0.45">
      <c r="A1686" s="5" t="s">
        <v>59</v>
      </c>
      <c r="B1686" s="5"/>
      <c r="C1686" s="7">
        <v>43964</v>
      </c>
      <c r="D1686" s="18"/>
      <c r="E1686" s="17"/>
      <c r="F1686" s="16"/>
      <c r="G1686" s="5">
        <v>97</v>
      </c>
      <c r="H1686" t="s">
        <v>26</v>
      </c>
      <c r="I1686" s="19">
        <v>10.5</v>
      </c>
      <c r="J1686">
        <v>1000</v>
      </c>
      <c r="K1686" s="2">
        <f t="shared" si="25"/>
        <v>95.238095238095241</v>
      </c>
      <c r="L1686" s="11"/>
      <c r="M1686" s="10"/>
      <c r="N1686" s="10"/>
      <c r="O1686" s="10"/>
      <c r="P1686" s="10"/>
      <c r="Q1686" s="11"/>
      <c r="R1686" s="11"/>
      <c r="S1686" s="11"/>
      <c r="T1686" s="11"/>
      <c r="U1686" s="11"/>
      <c r="V1686" s="11"/>
      <c r="W1686" s="11"/>
      <c r="X1686" s="10"/>
      <c r="Y1686" s="10"/>
      <c r="Z1686" s="10"/>
      <c r="AA1686" s="10"/>
      <c r="AB1686" s="10"/>
      <c r="AC1686" s="2">
        <v>323.62121467461759</v>
      </c>
      <c r="AD1686" s="10"/>
      <c r="AE1686" s="9"/>
      <c r="AF1686" s="2">
        <v>198.02811554748942</v>
      </c>
      <c r="AG1686" s="10">
        <v>4.0813743944624497</v>
      </c>
      <c r="AH1686" s="10"/>
      <c r="AI1686" s="10"/>
      <c r="AJ1686" s="10"/>
      <c r="AK1686" s="10"/>
      <c r="AL1686" s="10"/>
      <c r="AM1686" s="15">
        <f>AG1686/AF1686</f>
        <v>2.061007540862898E-2</v>
      </c>
      <c r="AN1686" s="10"/>
      <c r="AO1686" s="9"/>
      <c r="AP1686" s="9"/>
      <c r="AQ1686" s="11">
        <v>4.7024701192636771</v>
      </c>
      <c r="AR1686" s="11">
        <v>37.088340571255728</v>
      </c>
      <c r="AS1686" s="11">
        <v>305.63652720162474</v>
      </c>
      <c r="AT1686" s="11"/>
      <c r="AU1686" s="11"/>
      <c r="AV1686" s="11"/>
      <c r="AW1686" s="2">
        <v>347.42733789214412</v>
      </c>
      <c r="AX1686" s="10"/>
      <c r="AY1686" s="2"/>
      <c r="AZ1686" s="2">
        <f>AC1686+AF1686+AW1686</f>
        <v>869.07666811425111</v>
      </c>
      <c r="BA1686" s="2"/>
      <c r="BB1686" s="9">
        <f>AW1686/AZ1686</f>
        <v>0.39976603979715908</v>
      </c>
      <c r="BC1686" s="25"/>
      <c r="BD1686" s="2"/>
      <c r="BE1686" s="2"/>
      <c r="BF1686" s="25"/>
      <c r="BG1686" s="25"/>
      <c r="BH1686" s="25"/>
      <c r="BI1686" s="25"/>
      <c r="BJ1686" s="9">
        <f>AC1686/AZ1686</f>
        <v>0.37237360816143034</v>
      </c>
      <c r="BK1686" s="9">
        <f>AF1686/AZ1686</f>
        <v>0.22786035204141061</v>
      </c>
      <c r="BL1686" s="9">
        <f>AW1686/AZ1686</f>
        <v>0.39976603979715908</v>
      </c>
      <c r="BM1686" s="2">
        <v>357.28402255639094</v>
      </c>
      <c r="BN1686" s="11">
        <v>39.021061273874345</v>
      </c>
      <c r="BO1686" s="11">
        <v>127.27211887477314</v>
      </c>
      <c r="BP1686" s="11"/>
      <c r="BQ1686" s="11">
        <v>20.318263330740646</v>
      </c>
      <c r="BR1686" s="11"/>
      <c r="BS1686" s="11">
        <v>170.67257907700284</v>
      </c>
      <c r="BT1686" s="15">
        <f>AG1686/BM1686</f>
        <v>1.142333308178727E-2</v>
      </c>
      <c r="BU1686" s="11"/>
      <c r="BV1686" s="11"/>
      <c r="BW1686" s="10"/>
      <c r="BX1686" s="11"/>
      <c r="BY1686" s="11"/>
      <c r="BZ1686" s="10"/>
      <c r="CA1686" s="11"/>
      <c r="CB1686" s="11"/>
      <c r="CC1686" s="11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/>
      <c r="DU1686" s="10"/>
      <c r="DV1686" s="10"/>
      <c r="DW1686" s="10"/>
      <c r="DX1686" s="10"/>
      <c r="DY1686" s="10"/>
      <c r="DZ1686" s="10"/>
      <c r="EA1686" s="10"/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</row>
    <row r="1687" spans="1:152" hidden="1" x14ac:dyDescent="0.45">
      <c r="A1687" s="5" t="s">
        <v>59</v>
      </c>
      <c r="B1687" s="5"/>
      <c r="C1687" s="7">
        <v>43965</v>
      </c>
      <c r="D1687" s="11"/>
      <c r="E1687" s="7"/>
      <c r="F1687" s="5"/>
      <c r="G1687" s="5">
        <v>98</v>
      </c>
      <c r="H1687" t="s">
        <v>26</v>
      </c>
      <c r="I1687" s="19">
        <v>10.5</v>
      </c>
      <c r="J1687">
        <v>1000</v>
      </c>
      <c r="K1687" s="2">
        <f t="shared" si="25"/>
        <v>95.238095238095241</v>
      </c>
      <c r="L1687" s="11"/>
      <c r="M1687" s="10"/>
      <c r="N1687" s="10"/>
      <c r="O1687" s="10"/>
      <c r="P1687" s="10"/>
      <c r="Q1687" s="11"/>
      <c r="R1687" s="11"/>
      <c r="S1687" s="11"/>
      <c r="T1687" s="11"/>
      <c r="U1687" s="11"/>
      <c r="V1687" s="11"/>
      <c r="W1687" s="11"/>
      <c r="X1687" s="10"/>
      <c r="Y1687" s="10"/>
      <c r="Z1687" s="10"/>
      <c r="AA1687" s="10"/>
      <c r="AB1687" s="10"/>
      <c r="AC1687" s="2"/>
      <c r="AD1687" s="10"/>
      <c r="AE1687" s="9"/>
      <c r="AF1687" s="2"/>
      <c r="AG1687" s="10"/>
      <c r="AH1687" s="10"/>
      <c r="AI1687" s="10"/>
      <c r="AJ1687" s="10"/>
      <c r="AK1687" s="10"/>
      <c r="AL1687" s="10"/>
      <c r="AM1687" s="15"/>
      <c r="AN1687" s="10"/>
      <c r="AO1687" s="9"/>
      <c r="AP1687" s="9"/>
      <c r="AQ1687" s="11"/>
      <c r="AR1687" s="11"/>
      <c r="AS1687" s="11"/>
      <c r="AT1687" s="11"/>
      <c r="AU1687" s="11"/>
      <c r="AV1687" s="11"/>
      <c r="AW1687" s="2"/>
      <c r="AX1687" s="10"/>
      <c r="AY1687" s="2"/>
      <c r="AZ1687" s="2"/>
      <c r="BA1687" s="2"/>
      <c r="BB1687" s="10"/>
      <c r="BC1687" s="25"/>
      <c r="BD1687" s="2"/>
      <c r="BE1687" s="2"/>
      <c r="BF1687" s="25"/>
      <c r="BG1687" s="25"/>
      <c r="BH1687" s="25"/>
      <c r="BI1687" s="25"/>
      <c r="BJ1687" s="25"/>
      <c r="BK1687" s="25"/>
      <c r="BL1687" s="25"/>
      <c r="BM1687" s="2"/>
      <c r="BN1687" s="11"/>
      <c r="BO1687" s="11"/>
      <c r="BP1687" s="11"/>
      <c r="BQ1687" s="11"/>
      <c r="BR1687" s="11"/>
      <c r="BS1687" s="11"/>
      <c r="BT1687" s="11"/>
      <c r="BU1687" s="11"/>
      <c r="BV1687" s="11"/>
      <c r="BW1687" s="10"/>
      <c r="BX1687" s="11"/>
      <c r="BY1687" s="11"/>
      <c r="BZ1687" s="10">
        <v>1.2897157820229377</v>
      </c>
      <c r="CA1687" s="2">
        <f>CF1687+CI1687+CL1687+CO1687+CR1687+CU1687+CX1687+DA1687+DD1687+DG1687+DJ1687+DM1687</f>
        <v>425.41305487378486</v>
      </c>
      <c r="CB1687" s="2"/>
      <c r="CC1687" s="2"/>
      <c r="CD1687" s="10">
        <v>0.12044988836841969</v>
      </c>
      <c r="CE1687" s="11">
        <v>150</v>
      </c>
      <c r="CF1687" s="10">
        <f>CD1687*CE1687</f>
        <v>18.067483255262953</v>
      </c>
      <c r="CG1687" s="10">
        <v>0.10915033993102551</v>
      </c>
      <c r="CH1687" s="11">
        <v>150</v>
      </c>
      <c r="CI1687" s="10">
        <f>CG1687*CH1687</f>
        <v>16.372550989653824</v>
      </c>
      <c r="CJ1687" s="10">
        <v>0.13841092091842211</v>
      </c>
      <c r="CK1687" s="11">
        <v>300</v>
      </c>
      <c r="CL1687" s="10">
        <f>CJ1687*CK1687</f>
        <v>41.523276275526634</v>
      </c>
      <c r="CM1687" s="10">
        <v>0.17474722695602135</v>
      </c>
      <c r="CN1687" s="11">
        <v>300</v>
      </c>
      <c r="CO1687" s="10">
        <f>CM1687*CN1687</f>
        <v>52.424168086806404</v>
      </c>
      <c r="CP1687" s="10">
        <v>0.17979320376508517</v>
      </c>
      <c r="CQ1687" s="11">
        <v>300</v>
      </c>
      <c r="CR1687" s="10">
        <f>CP1687*CQ1687</f>
        <v>53.937961129525554</v>
      </c>
      <c r="CS1687" s="10">
        <v>0.17834537877642087</v>
      </c>
      <c r="CT1687" s="11">
        <v>600</v>
      </c>
      <c r="CU1687" s="10">
        <f>CS1687*CT1687</f>
        <v>107.00722726585252</v>
      </c>
      <c r="CV1687" s="10">
        <v>0.19434740878894119</v>
      </c>
      <c r="CW1687" s="11">
        <v>400</v>
      </c>
      <c r="CX1687" s="10">
        <f>CV1687*CW1687</f>
        <v>77.738963515576472</v>
      </c>
      <c r="CY1687" s="10">
        <v>0.1944714145186017</v>
      </c>
      <c r="CZ1687" s="11">
        <v>300</v>
      </c>
      <c r="DA1687" s="10">
        <f>CY1687*CZ1687</f>
        <v>58.341424355580507</v>
      </c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/>
      <c r="DN1687" s="10"/>
      <c r="DO1687" s="10">
        <v>1.3125</v>
      </c>
      <c r="DP1687" s="10"/>
      <c r="DQ1687" s="10">
        <v>0.75</v>
      </c>
      <c r="DR1687" s="10"/>
      <c r="DS1687" s="10">
        <v>1.1875</v>
      </c>
      <c r="DT1687" s="10"/>
      <c r="DU1687" s="10">
        <v>2.1875</v>
      </c>
      <c r="DV1687" s="10"/>
      <c r="DW1687" s="10">
        <v>3.875</v>
      </c>
      <c r="DX1687" s="10"/>
      <c r="DY1687" s="10">
        <v>2.8125</v>
      </c>
      <c r="DZ1687" s="10"/>
      <c r="EA1687" s="10">
        <v>2.125</v>
      </c>
      <c r="EB1687" s="10"/>
      <c r="EC1687" s="10">
        <v>1.25</v>
      </c>
      <c r="ED1687" s="10"/>
      <c r="EE1687" s="10"/>
      <c r="EF1687" s="10">
        <v>17.625</v>
      </c>
      <c r="EG1687" s="10">
        <v>25.75</v>
      </c>
      <c r="EH1687" s="10">
        <v>24.25</v>
      </c>
      <c r="EI1687" s="10">
        <v>27.25</v>
      </c>
      <c r="EJ1687" s="10">
        <v>34.375</v>
      </c>
      <c r="EK1687" s="10">
        <v>31.875</v>
      </c>
      <c r="EL1687" s="10">
        <v>32.375</v>
      </c>
      <c r="EM1687" s="10">
        <v>31.5</v>
      </c>
      <c r="EN1687" s="10"/>
      <c r="EO1687" s="10">
        <v>0.56625000000000003</v>
      </c>
      <c r="EP1687" s="10">
        <v>0.34250000000000003</v>
      </c>
      <c r="EQ1687" s="10"/>
      <c r="ER1687" s="10"/>
      <c r="ES1687" s="10"/>
      <c r="ET1687" s="10"/>
      <c r="EU1687" s="10"/>
      <c r="EV1687" s="10"/>
    </row>
    <row r="1688" spans="1:152" hidden="1" x14ac:dyDescent="0.45">
      <c r="A1688" s="5" t="s">
        <v>59</v>
      </c>
      <c r="B1688" s="5"/>
      <c r="C1688" s="7">
        <v>43978</v>
      </c>
      <c r="D1688" s="2">
        <v>8</v>
      </c>
      <c r="E1688" t="s">
        <v>197</v>
      </c>
      <c r="F1688" s="5" t="s">
        <v>14</v>
      </c>
      <c r="G1688" s="5">
        <v>111</v>
      </c>
      <c r="H1688" t="s">
        <v>26</v>
      </c>
      <c r="I1688" s="19">
        <v>10.5</v>
      </c>
      <c r="J1688">
        <v>1000</v>
      </c>
      <c r="K1688" s="2">
        <f t="shared" si="25"/>
        <v>95.238095238095241</v>
      </c>
      <c r="L1688" s="11"/>
      <c r="M1688" s="10"/>
      <c r="N1688" s="10"/>
      <c r="O1688" s="10"/>
      <c r="P1688" s="10"/>
      <c r="Q1688" s="11"/>
      <c r="R1688" s="11"/>
      <c r="S1688" s="11"/>
      <c r="T1688" s="11"/>
      <c r="U1688" s="2">
        <v>111</v>
      </c>
      <c r="V1688" s="11"/>
      <c r="W1688" s="11"/>
      <c r="X1688" s="10"/>
      <c r="Y1688" s="10"/>
      <c r="Z1688" s="10"/>
      <c r="AA1688" s="10"/>
      <c r="AB1688" s="10"/>
      <c r="AC1688" s="2"/>
      <c r="AD1688" s="10"/>
      <c r="AE1688" s="9"/>
      <c r="AF1688" s="2"/>
      <c r="AG1688" s="10"/>
      <c r="AH1688" s="10"/>
      <c r="AI1688" s="10"/>
      <c r="AJ1688" s="10"/>
      <c r="AK1688" s="10"/>
      <c r="AL1688" s="10"/>
      <c r="AM1688" s="15"/>
      <c r="AN1688" s="10"/>
      <c r="AO1688" s="9"/>
      <c r="AP1688" s="9"/>
      <c r="AQ1688" s="11"/>
      <c r="AR1688" s="11"/>
      <c r="AS1688" s="11"/>
      <c r="AT1688" s="11"/>
      <c r="AU1688" s="11"/>
      <c r="AV1688" s="11"/>
      <c r="AW1688" s="2"/>
      <c r="AX1688" s="10"/>
      <c r="AY1688" s="2"/>
      <c r="AZ1688" s="2"/>
      <c r="BA1688" s="2"/>
      <c r="BB1688" s="10"/>
      <c r="BC1688" s="25"/>
      <c r="BD1688" s="2"/>
      <c r="BE1688" s="2"/>
      <c r="BF1688" s="25"/>
      <c r="BG1688" s="25"/>
      <c r="BH1688" s="25"/>
      <c r="BI1688" s="25"/>
      <c r="BJ1688" s="25"/>
      <c r="BK1688" s="25"/>
      <c r="BL1688" s="25"/>
      <c r="BM1688" s="2"/>
      <c r="BN1688" s="11"/>
      <c r="BO1688" s="11"/>
      <c r="BP1688" s="11"/>
      <c r="BQ1688" s="11"/>
      <c r="BR1688" s="11"/>
      <c r="BS1688" s="11"/>
      <c r="BT1688" s="11"/>
      <c r="BU1688" s="11"/>
      <c r="BV1688" s="11"/>
      <c r="BW1688" s="10"/>
      <c r="BX1688" s="11"/>
      <c r="BY1688" s="11"/>
      <c r="BZ1688" s="10"/>
      <c r="CA1688" s="11"/>
      <c r="CB1688" s="11"/>
      <c r="CC1688" s="11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  <c r="DT1688" s="10"/>
      <c r="DU1688" s="10"/>
      <c r="DV1688" s="10"/>
      <c r="DW1688" s="10"/>
      <c r="DX1688" s="10"/>
      <c r="DY1688" s="10"/>
      <c r="DZ1688" s="10"/>
      <c r="EA1688" s="10"/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</row>
    <row r="1689" spans="1:152" hidden="1" x14ac:dyDescent="0.45">
      <c r="A1689" s="5" t="s">
        <v>59</v>
      </c>
      <c r="B1689" s="5"/>
      <c r="C1689" s="7">
        <v>43999</v>
      </c>
      <c r="D1689" s="18"/>
      <c r="E1689" s="17"/>
      <c r="F1689" s="16"/>
      <c r="G1689" s="5">
        <v>132</v>
      </c>
      <c r="H1689" t="s">
        <v>26</v>
      </c>
      <c r="I1689" s="19">
        <v>10.5</v>
      </c>
      <c r="J1689">
        <v>1000</v>
      </c>
      <c r="K1689" s="2">
        <f t="shared" si="25"/>
        <v>95.238095238095241</v>
      </c>
      <c r="L1689" s="11"/>
      <c r="M1689" s="10"/>
      <c r="N1689" s="10"/>
      <c r="O1689" s="10"/>
      <c r="P1689" s="10"/>
      <c r="Q1689" s="11"/>
      <c r="R1689" s="11"/>
      <c r="S1689" s="11"/>
      <c r="T1689" s="11"/>
      <c r="U1689" s="11"/>
      <c r="V1689" s="11"/>
      <c r="W1689" s="11"/>
      <c r="X1689" s="10"/>
      <c r="Y1689" s="10"/>
      <c r="Z1689" s="10"/>
      <c r="AA1689" s="10"/>
      <c r="AB1689" s="10"/>
      <c r="AC1689" s="2">
        <v>360.24910538967413</v>
      </c>
      <c r="AD1689" s="10"/>
      <c r="AE1689" s="9"/>
      <c r="AF1689" s="2">
        <v>102.89966079155562</v>
      </c>
      <c r="AG1689" s="10">
        <v>1.6922274484911586</v>
      </c>
      <c r="AH1689" s="10"/>
      <c r="AI1689" s="10"/>
      <c r="AJ1689" s="10"/>
      <c r="AK1689" s="10"/>
      <c r="AL1689" s="10"/>
      <c r="AM1689" s="15">
        <f>AG1689/AF1689</f>
        <v>1.6445413283908802E-2</v>
      </c>
      <c r="AN1689" s="10"/>
      <c r="AO1689" s="9"/>
      <c r="AP1689" s="9"/>
      <c r="AQ1689" s="11">
        <v>0</v>
      </c>
      <c r="AR1689" s="11">
        <v>15.880425127397961</v>
      </c>
      <c r="AS1689" s="11">
        <v>351.64181805726543</v>
      </c>
      <c r="AT1689" s="11"/>
      <c r="AU1689" s="11"/>
      <c r="AV1689" s="11">
        <v>325.10208378786228</v>
      </c>
      <c r="AW1689" s="2">
        <v>692.62432697252575</v>
      </c>
      <c r="AX1689" s="10"/>
      <c r="AY1689" s="2"/>
      <c r="AZ1689" s="2">
        <f>AC1689+AF1689+AW1689</f>
        <v>1155.7730931537556</v>
      </c>
      <c r="BA1689" s="2"/>
      <c r="BB1689" s="9">
        <f>AW1689/AZ1689</f>
        <v>0.59927362133216244</v>
      </c>
      <c r="BC1689" s="25"/>
      <c r="BD1689" s="2"/>
      <c r="BE1689" s="2"/>
      <c r="BF1689" s="25"/>
      <c r="BG1689" s="25"/>
      <c r="BH1689" s="25"/>
      <c r="BI1689" s="25"/>
      <c r="BJ1689" s="9">
        <f>AC1689/AZ1689</f>
        <v>0.31169535570919304</v>
      </c>
      <c r="BK1689" s="9">
        <f>AF1689/AZ1689</f>
        <v>8.903102295864454E-2</v>
      </c>
      <c r="BL1689" s="9">
        <f>AW1689/AZ1689</f>
        <v>0.59927362133216244</v>
      </c>
      <c r="BM1689" s="2">
        <v>356.2587529284649</v>
      </c>
      <c r="BN1689" s="11"/>
      <c r="BO1689" s="11">
        <v>67.843287841481086</v>
      </c>
      <c r="BP1689" s="11">
        <v>53.230245848202919</v>
      </c>
      <c r="BQ1689" s="11"/>
      <c r="BR1689" s="11"/>
      <c r="BS1689" s="11">
        <v>235.18521923878089</v>
      </c>
      <c r="BT1689" s="15">
        <f>AG1689/BM1689</f>
        <v>4.7499954305149378E-3</v>
      </c>
      <c r="BU1689" s="11"/>
      <c r="BV1689" s="11"/>
      <c r="BW1689" s="10"/>
      <c r="BX1689" s="11"/>
      <c r="BY1689" s="11"/>
      <c r="BZ1689" s="10"/>
      <c r="CA1689" s="11"/>
      <c r="CB1689" s="11"/>
      <c r="CC1689" s="11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1">
        <v>600</v>
      </c>
      <c r="CX1689" s="10">
        <v>73.358179598068162</v>
      </c>
      <c r="CY1689" s="10"/>
      <c r="CZ1689" s="10"/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/>
      <c r="DM1689" s="10"/>
      <c r="DN1689" s="10"/>
      <c r="DO1689" s="10"/>
      <c r="DP1689" s="10"/>
      <c r="DQ1689" s="10"/>
      <c r="DR1689" s="10"/>
      <c r="DS1689" s="10"/>
      <c r="DT1689" s="10"/>
      <c r="DU1689" s="10"/>
      <c r="DV1689" s="10"/>
      <c r="DW1689" s="10"/>
      <c r="DX1689" s="10"/>
      <c r="DY1689" s="10"/>
      <c r="DZ1689" s="10"/>
      <c r="EA1689" s="10"/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</row>
    <row r="1690" spans="1:152" hidden="1" x14ac:dyDescent="0.45">
      <c r="A1690" s="5" t="s">
        <v>59</v>
      </c>
      <c r="B1690" s="5"/>
      <c r="C1690" s="7">
        <v>44008</v>
      </c>
      <c r="D1690" s="2">
        <v>9</v>
      </c>
      <c r="E1690" s="1" t="s">
        <v>196</v>
      </c>
      <c r="F1690" s="5" t="s">
        <v>15</v>
      </c>
      <c r="G1690" s="5">
        <v>141</v>
      </c>
      <c r="H1690" t="s">
        <v>26</v>
      </c>
      <c r="I1690" s="19">
        <v>10.5</v>
      </c>
      <c r="J1690">
        <v>1000</v>
      </c>
      <c r="K1690" s="2">
        <f t="shared" si="25"/>
        <v>95.238095238095241</v>
      </c>
      <c r="L1690" s="11"/>
      <c r="M1690" s="10"/>
      <c r="N1690" s="10"/>
      <c r="O1690" s="10"/>
      <c r="P1690" s="10"/>
      <c r="Q1690" s="11"/>
      <c r="R1690" s="11"/>
      <c r="S1690" s="11"/>
      <c r="T1690" s="11"/>
      <c r="U1690" s="11"/>
      <c r="V1690" s="2">
        <v>141</v>
      </c>
      <c r="W1690" s="2"/>
      <c r="X1690" s="10"/>
      <c r="Y1690" s="10"/>
      <c r="Z1690" s="10"/>
      <c r="AA1690" s="10"/>
      <c r="AB1690" s="10"/>
      <c r="AC1690" s="2"/>
      <c r="AD1690" s="10"/>
      <c r="AE1690" s="9"/>
      <c r="AF1690" s="2"/>
      <c r="AG1690" s="10"/>
      <c r="AH1690" s="10"/>
      <c r="AI1690" s="10"/>
      <c r="AJ1690" s="10"/>
      <c r="AK1690" s="10"/>
      <c r="AL1690" s="10"/>
      <c r="AM1690" s="15"/>
      <c r="AN1690" s="10"/>
      <c r="AO1690" s="9"/>
      <c r="AP1690" s="9"/>
      <c r="AQ1690" s="11"/>
      <c r="AR1690" s="11"/>
      <c r="AS1690" s="11"/>
      <c r="AT1690" s="11"/>
      <c r="AU1690" s="11"/>
      <c r="AV1690" s="11"/>
      <c r="AW1690" s="2"/>
      <c r="AX1690" s="10"/>
      <c r="AY1690" s="2"/>
      <c r="AZ1690" s="2"/>
      <c r="BA1690" s="2"/>
      <c r="BB1690" s="10"/>
      <c r="BC1690" s="25"/>
      <c r="BD1690" s="2"/>
      <c r="BE1690" s="2"/>
      <c r="BF1690" s="25"/>
      <c r="BG1690" s="25"/>
      <c r="BH1690" s="25"/>
      <c r="BI1690" s="25"/>
      <c r="BJ1690" s="25"/>
      <c r="BK1690" s="25"/>
      <c r="BL1690" s="25"/>
      <c r="BM1690" s="2"/>
      <c r="BN1690" s="11"/>
      <c r="BO1690" s="11"/>
      <c r="BP1690" s="11"/>
      <c r="BQ1690" s="11"/>
      <c r="BR1690" s="11"/>
      <c r="BS1690" s="11"/>
      <c r="BT1690" s="11"/>
      <c r="BU1690" s="11"/>
      <c r="BV1690" s="11"/>
      <c r="BW1690" s="10"/>
      <c r="BX1690" s="11"/>
      <c r="BY1690" s="11"/>
      <c r="BZ1690" s="10"/>
      <c r="CA1690" s="11"/>
      <c r="CB1690" s="11"/>
      <c r="CC1690" s="11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  <c r="DT1690" s="10"/>
      <c r="DU1690" s="10"/>
      <c r="DV1690" s="10"/>
      <c r="DW1690" s="10"/>
      <c r="DX1690" s="10"/>
      <c r="DY1690" s="10"/>
      <c r="DZ1690" s="10"/>
      <c r="EA1690" s="10"/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</row>
    <row r="1691" spans="1:152" hidden="1" x14ac:dyDescent="0.45">
      <c r="A1691" s="5" t="s">
        <v>59</v>
      </c>
      <c r="B1691" s="5"/>
      <c r="C1691" s="7">
        <v>44027</v>
      </c>
      <c r="D1691" s="2">
        <v>10</v>
      </c>
      <c r="E1691" s="1" t="s">
        <v>97</v>
      </c>
      <c r="F1691" s="5" t="s">
        <v>16</v>
      </c>
      <c r="G1691" s="5">
        <v>160</v>
      </c>
      <c r="H1691" t="s">
        <v>26</v>
      </c>
      <c r="I1691" s="19">
        <v>10.5</v>
      </c>
      <c r="J1691">
        <v>1000</v>
      </c>
      <c r="K1691" s="2">
        <f t="shared" si="25"/>
        <v>95.238095238095241</v>
      </c>
      <c r="L1691" s="11"/>
      <c r="M1691" s="10"/>
      <c r="N1691" s="10"/>
      <c r="O1691" s="10"/>
      <c r="P1691" s="10"/>
      <c r="Q1691" s="11"/>
      <c r="R1691" s="11"/>
      <c r="S1691" s="11"/>
      <c r="T1691" s="11"/>
      <c r="U1691" s="11"/>
      <c r="V1691" s="11"/>
      <c r="W1691" s="11"/>
      <c r="X1691" s="10"/>
      <c r="Y1691" s="10"/>
      <c r="Z1691" s="10"/>
      <c r="AA1691" s="10"/>
      <c r="AB1691" s="10"/>
      <c r="AC1691" s="2"/>
      <c r="AD1691" s="10"/>
      <c r="AE1691" s="9"/>
      <c r="AF1691" s="2"/>
      <c r="AG1691" s="10"/>
      <c r="AH1691" s="10"/>
      <c r="AI1691" s="10"/>
      <c r="AJ1691" s="10"/>
      <c r="AK1691" s="10"/>
      <c r="AL1691" s="10"/>
      <c r="AM1691" s="15"/>
      <c r="AN1691" s="10"/>
      <c r="AO1691" s="9"/>
      <c r="AP1691" s="9"/>
      <c r="AQ1691" s="11"/>
      <c r="AR1691" s="11"/>
      <c r="AS1691" s="11"/>
      <c r="AT1691" s="11"/>
      <c r="AU1691" s="11"/>
      <c r="AV1691" s="2">
        <v>463.75</v>
      </c>
      <c r="AW1691" s="2"/>
      <c r="AX1691" s="10"/>
      <c r="AY1691" s="2"/>
      <c r="AZ1691" s="2"/>
      <c r="BA1691" s="2"/>
      <c r="BB1691" s="10"/>
      <c r="BC1691" s="25">
        <v>43</v>
      </c>
      <c r="BD1691" s="2">
        <v>199.41249999999999</v>
      </c>
      <c r="BE1691" s="2"/>
      <c r="BF1691" s="19">
        <v>8.7846916299559474</v>
      </c>
      <c r="BG1691" s="19"/>
      <c r="BH1691" s="19"/>
      <c r="BI1691" s="19"/>
      <c r="BJ1691" s="19"/>
      <c r="BK1691" s="19"/>
      <c r="BL1691" s="19"/>
      <c r="BM1691" s="2"/>
      <c r="BN1691" s="11"/>
      <c r="BO1691" s="11"/>
      <c r="BP1691" s="11"/>
      <c r="BQ1691" s="11"/>
      <c r="BR1691" s="11"/>
      <c r="BS1691" s="11"/>
      <c r="BT1691" s="11"/>
      <c r="BU1691" s="11"/>
      <c r="BV1691" s="11"/>
      <c r="BW1691" s="10"/>
      <c r="BX1691" s="11"/>
      <c r="BY1691" s="11"/>
      <c r="BZ1691" s="10"/>
      <c r="CA1691" s="11"/>
      <c r="CB1691" s="11"/>
      <c r="CC1691" s="11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  <c r="DT1691" s="10"/>
      <c r="DU1691" s="10"/>
      <c r="DV1691" s="10"/>
      <c r="DW1691" s="10"/>
      <c r="DX1691" s="10"/>
      <c r="DY1691" s="10"/>
      <c r="DZ1691" s="10"/>
      <c r="EA1691" s="10"/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</row>
    <row r="1692" spans="1:152" hidden="1" x14ac:dyDescent="0.45">
      <c r="A1692" s="5" t="s">
        <v>59</v>
      </c>
      <c r="B1692" s="5"/>
      <c r="C1692" s="7">
        <v>44040</v>
      </c>
      <c r="D1692" s="11"/>
      <c r="E1692" s="7"/>
      <c r="F1692" s="5"/>
      <c r="G1692" s="5">
        <v>173</v>
      </c>
      <c r="H1692" t="s">
        <v>26</v>
      </c>
      <c r="I1692" s="19">
        <v>10.5</v>
      </c>
      <c r="J1692">
        <v>1000</v>
      </c>
      <c r="K1692" s="2">
        <f t="shared" ref="K1692:K1755" si="26">1000000/I1692/J1692</f>
        <v>95.238095238095241</v>
      </c>
      <c r="L1692" s="11"/>
      <c r="M1692" s="10"/>
      <c r="N1692" s="10"/>
      <c r="O1692" s="10"/>
      <c r="P1692" s="10"/>
      <c r="Q1692" s="11"/>
      <c r="R1692" s="11"/>
      <c r="S1692" s="11"/>
      <c r="T1692" s="11"/>
      <c r="U1692" s="11"/>
      <c r="V1692" s="11"/>
      <c r="W1692" s="11"/>
      <c r="X1692" s="10"/>
      <c r="Y1692" s="10"/>
      <c r="Z1692" s="10"/>
      <c r="AA1692" s="10"/>
      <c r="AB1692" s="10"/>
      <c r="AC1692" s="2"/>
      <c r="AD1692" s="10"/>
      <c r="AE1692" s="9"/>
      <c r="AF1692" s="2"/>
      <c r="AG1692" s="10"/>
      <c r="AH1692" s="10"/>
      <c r="AI1692" s="10"/>
      <c r="AJ1692" s="10"/>
      <c r="AK1692" s="10"/>
      <c r="AL1692" s="10"/>
      <c r="AM1692" s="15"/>
      <c r="AN1692" s="10"/>
      <c r="AO1692" s="9"/>
      <c r="AP1692" s="9"/>
      <c r="AQ1692" s="11"/>
      <c r="AR1692" s="11"/>
      <c r="AS1692" s="11"/>
      <c r="AT1692" s="11"/>
      <c r="AU1692" s="11"/>
      <c r="AV1692" s="11"/>
      <c r="AW1692" s="2"/>
      <c r="AX1692" s="10"/>
      <c r="AY1692" s="2"/>
      <c r="AZ1692" s="2"/>
      <c r="BA1692" s="2"/>
      <c r="BB1692" s="10"/>
      <c r="BC1692" s="25"/>
      <c r="BD1692" s="2"/>
      <c r="BE1692" s="2"/>
      <c r="BF1692" s="25"/>
      <c r="BG1692" s="25"/>
      <c r="BH1692" s="25"/>
      <c r="BI1692" s="25"/>
      <c r="BJ1692" s="25"/>
      <c r="BK1692" s="25"/>
      <c r="BL1692" s="25"/>
      <c r="BM1692" s="2"/>
      <c r="BN1692" s="11"/>
      <c r="BO1692" s="11"/>
      <c r="BP1692" s="11"/>
      <c r="BQ1692" s="11"/>
      <c r="BR1692" s="11"/>
      <c r="BS1692" s="11"/>
      <c r="BT1692" s="11"/>
      <c r="BU1692" s="11"/>
      <c r="BV1692" s="11"/>
      <c r="BW1692" s="10"/>
      <c r="BX1692" s="11"/>
      <c r="BY1692" s="11"/>
      <c r="BZ1692" s="10">
        <v>1.0393810457687462</v>
      </c>
      <c r="CA1692" s="2">
        <f>CF1692+CI1692+CL1692+CO1692+CR1692+CU1692+CX1692+DA1692+DD1692+DG1692+DJ1692+DM1692</f>
        <v>303.62882320994953</v>
      </c>
      <c r="CB1692" s="2"/>
      <c r="CC1692" s="2"/>
      <c r="CD1692" s="10">
        <v>4.0608232670444271E-2</v>
      </c>
      <c r="CE1692" s="11">
        <v>150</v>
      </c>
      <c r="CF1692" s="10">
        <f>CD1692*CE1692</f>
        <v>6.0912349005666409</v>
      </c>
      <c r="CG1692" s="10">
        <v>8.2064642437208762E-2</v>
      </c>
      <c r="CH1692" s="11">
        <v>150</v>
      </c>
      <c r="CI1692" s="10">
        <f>CG1692*CH1692</f>
        <v>12.309696365581315</v>
      </c>
      <c r="CJ1692" s="10">
        <v>0.11345896034013803</v>
      </c>
      <c r="CK1692" s="11">
        <v>300</v>
      </c>
      <c r="CL1692" s="10">
        <f>CJ1692*CK1692</f>
        <v>34.037688102041407</v>
      </c>
      <c r="CM1692" s="10">
        <v>0.14543048783534923</v>
      </c>
      <c r="CN1692" s="11">
        <v>300</v>
      </c>
      <c r="CO1692" s="10">
        <f>CM1692*CN1692</f>
        <v>43.629146350604771</v>
      </c>
      <c r="CP1692" s="10">
        <v>0.13922365279371757</v>
      </c>
      <c r="CQ1692" s="11">
        <v>300</v>
      </c>
      <c r="CR1692" s="10">
        <f>CP1692*CQ1692</f>
        <v>41.767095838115267</v>
      </c>
      <c r="CS1692" s="10">
        <v>0.12226363266344695</v>
      </c>
      <c r="CT1692" s="11">
        <v>600</v>
      </c>
      <c r="CU1692" s="10">
        <f>CS1692*CT1692</f>
        <v>73.358179598068162</v>
      </c>
      <c r="CV1692" s="10">
        <v>0.13382175925213163</v>
      </c>
      <c r="CW1692" s="11">
        <v>400</v>
      </c>
      <c r="CX1692" s="10">
        <f>CV1692*CW1692</f>
        <v>53.528703700852653</v>
      </c>
      <c r="CY1692" s="10">
        <v>0.12969026118039775</v>
      </c>
      <c r="CZ1692" s="11">
        <v>300</v>
      </c>
      <c r="DA1692" s="10">
        <f>CY1692*CZ1692</f>
        <v>38.907078354119328</v>
      </c>
      <c r="DB1692" s="10">
        <v>0.13281941659591212</v>
      </c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/>
      <c r="DN1692" s="10"/>
      <c r="DO1692" s="10">
        <v>1.625</v>
      </c>
      <c r="DP1692" s="10"/>
      <c r="DQ1692" s="10">
        <v>1.25</v>
      </c>
      <c r="DR1692" s="10"/>
      <c r="DS1692" s="10">
        <v>1</v>
      </c>
      <c r="DT1692" s="10"/>
      <c r="DU1692" s="10">
        <v>3.6875</v>
      </c>
      <c r="DV1692" s="10"/>
      <c r="DW1692" s="10">
        <v>3.8125</v>
      </c>
      <c r="DX1692" s="10"/>
      <c r="DY1692" s="10">
        <v>3.4375</v>
      </c>
      <c r="DZ1692" s="10"/>
      <c r="EA1692" s="10">
        <v>2.0625</v>
      </c>
      <c r="EB1692" s="10"/>
      <c r="EC1692" s="10">
        <v>1.1875</v>
      </c>
      <c r="ED1692" s="10"/>
      <c r="EE1692" s="10"/>
      <c r="EF1692" s="10">
        <v>7</v>
      </c>
      <c r="EG1692" s="10">
        <v>7</v>
      </c>
      <c r="EH1692" s="10">
        <v>5.375</v>
      </c>
      <c r="EI1692" s="10">
        <v>6</v>
      </c>
      <c r="EJ1692" s="10">
        <v>5</v>
      </c>
      <c r="EK1692" s="10">
        <v>5.625</v>
      </c>
      <c r="EL1692" s="10">
        <v>6.375</v>
      </c>
      <c r="EM1692" s="10">
        <v>5.625</v>
      </c>
      <c r="EN1692" s="10"/>
      <c r="EO1692" s="10">
        <v>0.42</v>
      </c>
      <c r="EP1692" s="10">
        <v>0.31375000000000003</v>
      </c>
      <c r="EQ1692" s="10"/>
      <c r="ER1692" s="10"/>
      <c r="ES1692" s="10"/>
      <c r="ET1692" s="10"/>
      <c r="EU1692" s="10"/>
      <c r="EV1692" s="10"/>
    </row>
    <row r="1693" spans="1:152" hidden="1" x14ac:dyDescent="0.45">
      <c r="A1693" t="s">
        <v>27</v>
      </c>
      <c r="C1693" s="1">
        <v>44189</v>
      </c>
      <c r="D1693" s="2">
        <v>1</v>
      </c>
      <c r="E1693" s="1" t="s">
        <v>198</v>
      </c>
      <c r="F1693" t="s">
        <v>10</v>
      </c>
      <c r="G1693">
        <v>0</v>
      </c>
      <c r="H1693" t="s">
        <v>11</v>
      </c>
      <c r="I1693" s="19">
        <v>7</v>
      </c>
      <c r="J1693">
        <v>1000</v>
      </c>
      <c r="K1693" s="2">
        <f t="shared" si="26"/>
        <v>142.85714285714286</v>
      </c>
      <c r="L1693" s="2"/>
      <c r="M1693" s="9"/>
      <c r="N1693" s="9"/>
      <c r="O1693" s="9"/>
      <c r="P1693" s="9"/>
      <c r="Q1693" s="2"/>
      <c r="R1693" s="2"/>
      <c r="S1693" s="2"/>
      <c r="T1693" s="2"/>
      <c r="U1693" s="2"/>
      <c r="V1693" s="2"/>
      <c r="W1693" s="2"/>
      <c r="X1693" s="9"/>
      <c r="Y1693" s="9"/>
      <c r="Z1693" s="9"/>
      <c r="AA1693" s="9"/>
      <c r="AB1693" s="9"/>
      <c r="AC1693" s="2"/>
      <c r="AD1693" s="9"/>
      <c r="AE1693" s="9"/>
      <c r="AF1693" s="2"/>
      <c r="AG1693" s="9"/>
      <c r="AH1693" s="9"/>
      <c r="AI1693" s="9"/>
      <c r="AJ1693" s="9"/>
      <c r="AK1693" s="9"/>
      <c r="AL1693" s="9"/>
      <c r="AM1693" s="15"/>
      <c r="AN1693" s="9"/>
      <c r="AO1693" s="9"/>
      <c r="AP1693" s="9"/>
      <c r="AQ1693" s="2"/>
      <c r="AR1693" s="2"/>
      <c r="AS1693" s="2"/>
      <c r="AT1693" s="2"/>
      <c r="AU1693" s="2"/>
      <c r="AV1693" s="2"/>
      <c r="AW1693" s="2"/>
      <c r="AX1693" s="9"/>
      <c r="AY1693" s="2"/>
      <c r="AZ1693" s="2"/>
      <c r="BA1693" s="2"/>
      <c r="BB1693" s="9"/>
      <c r="BC1693" s="19"/>
      <c r="BD1693" s="2"/>
      <c r="BE1693" s="2"/>
      <c r="BF1693" s="19"/>
      <c r="BG1693" s="19"/>
      <c r="BH1693" s="19"/>
      <c r="BI1693" s="19"/>
      <c r="BJ1693" s="19"/>
      <c r="BK1693" s="19"/>
      <c r="BL1693" s="19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9"/>
      <c r="BX1693" s="2"/>
      <c r="BY1693" s="2"/>
      <c r="BZ1693" s="9"/>
      <c r="CA1693" s="2"/>
      <c r="CB1693" s="2"/>
      <c r="CC1693" s="2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  <c r="EL1693" s="9"/>
      <c r="EM1693" s="9"/>
      <c r="EN1693" s="9"/>
      <c r="EO1693" s="9"/>
      <c r="EP1693" s="9"/>
      <c r="EQ1693" s="9"/>
      <c r="ER1693" s="9"/>
      <c r="ES1693" s="9"/>
      <c r="ET1693" s="9"/>
      <c r="EU1693" s="9"/>
      <c r="EV1693" s="9"/>
    </row>
    <row r="1694" spans="1:152" hidden="1" x14ac:dyDescent="0.45">
      <c r="A1694" t="s">
        <v>27</v>
      </c>
      <c r="C1694" s="1">
        <v>44224</v>
      </c>
      <c r="D1694" s="2"/>
      <c r="E1694" s="1"/>
      <c r="G1694">
        <v>35</v>
      </c>
      <c r="H1694" t="s">
        <v>11</v>
      </c>
      <c r="I1694" s="19">
        <v>7</v>
      </c>
      <c r="J1694">
        <v>1000</v>
      </c>
      <c r="K1694" s="2">
        <f t="shared" si="26"/>
        <v>142.85714285714286</v>
      </c>
      <c r="L1694" s="2"/>
      <c r="M1694" s="2">
        <v>304.66666666666663</v>
      </c>
      <c r="N1694" s="19">
        <v>7.9333333333333336</v>
      </c>
      <c r="O1694" s="19"/>
      <c r="P1694" s="19"/>
      <c r="Q1694" s="2"/>
      <c r="R1694" s="2"/>
      <c r="S1694" s="2"/>
      <c r="T1694" s="2"/>
      <c r="U1694" s="2"/>
      <c r="V1694" s="2"/>
      <c r="W1694" s="2"/>
      <c r="X1694" s="9"/>
      <c r="Y1694" s="9"/>
      <c r="Z1694" s="9"/>
      <c r="AA1694" s="9"/>
      <c r="AB1694" s="9"/>
      <c r="AC1694" s="2"/>
      <c r="AD1694" s="9"/>
      <c r="AE1694" s="9"/>
      <c r="AF1694" s="2"/>
      <c r="AG1694" s="9"/>
      <c r="AH1694" s="9"/>
      <c r="AI1694" s="9"/>
      <c r="AJ1694" s="9"/>
      <c r="AK1694" s="9"/>
      <c r="AL1694" s="9"/>
      <c r="AM1694" s="15"/>
      <c r="AN1694" s="9"/>
      <c r="AO1694" s="9"/>
      <c r="AP1694" s="9"/>
      <c r="AQ1694" s="2"/>
      <c r="AR1694" s="2"/>
      <c r="AS1694" s="2"/>
      <c r="AT1694" s="2"/>
      <c r="AU1694" s="2"/>
      <c r="AV1694" s="2"/>
      <c r="AW1694" s="2"/>
      <c r="AX1694" s="9"/>
      <c r="AY1694" s="2"/>
      <c r="AZ1694" s="2"/>
      <c r="BA1694" s="2"/>
      <c r="BB1694" s="9"/>
      <c r="BC1694" s="19"/>
      <c r="BD1694" s="2"/>
      <c r="BE1694" s="2"/>
      <c r="BF1694" s="19"/>
      <c r="BG1694" s="19"/>
      <c r="BH1694" s="19"/>
      <c r="BI1694" s="19"/>
      <c r="BJ1694" s="19"/>
      <c r="BK1694" s="19"/>
      <c r="BL1694" s="19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9"/>
      <c r="BX1694" s="2"/>
      <c r="BY1694" s="2"/>
      <c r="BZ1694" s="9"/>
      <c r="CA1694" s="2"/>
      <c r="CB1694" s="2"/>
      <c r="CC1694" s="2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  <c r="DP1694" s="9"/>
      <c r="DQ1694" s="9"/>
      <c r="DR1694" s="9"/>
      <c r="DS1694" s="9"/>
      <c r="DT1694" s="9"/>
      <c r="DU1694" s="9"/>
      <c r="DV1694" s="9"/>
      <c r="DW1694" s="9"/>
      <c r="DX1694" s="9"/>
      <c r="DY1694" s="9"/>
      <c r="DZ1694" s="9"/>
      <c r="EA1694" s="9"/>
      <c r="EB1694" s="9"/>
      <c r="EC1694" s="9"/>
      <c r="ED1694" s="9"/>
      <c r="EE1694" s="9"/>
      <c r="EF1694" s="9"/>
      <c r="EG1694" s="9"/>
      <c r="EH1694" s="9"/>
      <c r="EI1694" s="9"/>
      <c r="EJ1694" s="9"/>
      <c r="EK1694" s="9"/>
      <c r="EL1694" s="9"/>
      <c r="EM1694" s="9"/>
      <c r="EN1694" s="9"/>
      <c r="EO1694" s="9"/>
      <c r="EP1694" s="9"/>
      <c r="EQ1694" s="9"/>
      <c r="ER1694" s="9"/>
      <c r="ES1694" s="9"/>
      <c r="ET1694" s="9"/>
      <c r="EU1694" s="9"/>
      <c r="EV1694" s="9"/>
    </row>
    <row r="1695" spans="1:152" hidden="1" x14ac:dyDescent="0.45">
      <c r="A1695" t="s">
        <v>27</v>
      </c>
      <c r="C1695" s="1">
        <v>44230</v>
      </c>
      <c r="D1695" s="2">
        <v>4</v>
      </c>
      <c r="E1695" t="s">
        <v>199</v>
      </c>
      <c r="F1695" t="s">
        <v>12</v>
      </c>
      <c r="G1695">
        <v>41</v>
      </c>
      <c r="H1695" t="s">
        <v>11</v>
      </c>
      <c r="I1695" s="19">
        <v>7</v>
      </c>
      <c r="J1695">
        <v>1000</v>
      </c>
      <c r="K1695" s="2">
        <f t="shared" si="26"/>
        <v>142.85714285714286</v>
      </c>
      <c r="L1695" s="2"/>
      <c r="M1695" s="2">
        <v>396</v>
      </c>
      <c r="N1695" s="19">
        <v>10</v>
      </c>
      <c r="O1695" s="19"/>
      <c r="P1695" s="19"/>
      <c r="Q1695" s="2"/>
      <c r="R1695" s="2">
        <v>41</v>
      </c>
      <c r="S1695" s="2"/>
      <c r="T1695" s="2"/>
      <c r="U1695" s="2"/>
      <c r="V1695" s="2"/>
      <c r="W1695" s="2"/>
      <c r="X1695" s="9"/>
      <c r="Y1695" s="9"/>
      <c r="Z1695" s="9"/>
      <c r="AA1695" s="9"/>
      <c r="AB1695" s="9"/>
      <c r="AC1695" s="2"/>
      <c r="AD1695" s="9"/>
      <c r="AE1695" s="9"/>
      <c r="AF1695" s="2"/>
      <c r="AG1695" s="9"/>
      <c r="AH1695" s="9"/>
      <c r="AI1695" s="9"/>
      <c r="AJ1695" s="9"/>
      <c r="AK1695" s="9"/>
      <c r="AL1695" s="9"/>
      <c r="AM1695" s="15"/>
      <c r="AN1695" s="9"/>
      <c r="AO1695" s="9"/>
      <c r="AP1695" s="9"/>
      <c r="AQ1695" s="2"/>
      <c r="AR1695" s="2"/>
      <c r="AS1695" s="2"/>
      <c r="AT1695" s="2"/>
      <c r="AU1695" s="2"/>
      <c r="AV1695" s="2"/>
      <c r="AW1695" s="2"/>
      <c r="AX1695" s="9"/>
      <c r="AY1695" s="2"/>
      <c r="AZ1695" s="2"/>
      <c r="BA1695" s="2"/>
      <c r="BB1695" s="9"/>
      <c r="BC1695" s="19"/>
      <c r="BD1695" s="2"/>
      <c r="BE1695" s="2"/>
      <c r="BF1695" s="19"/>
      <c r="BG1695" s="19"/>
      <c r="BH1695" s="19"/>
      <c r="BI1695" s="19"/>
      <c r="BJ1695" s="19"/>
      <c r="BK1695" s="19"/>
      <c r="BL1695" s="19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9"/>
      <c r="BX1695" s="2"/>
      <c r="BY1695" s="2"/>
      <c r="BZ1695" s="9">
        <f>CD1695+CG1695+CJ1695+CM1695+CP1695+CS1695+CV1695+CY1695</f>
        <v>2.2734664923347645</v>
      </c>
      <c r="CA1695" s="2">
        <f>CF1695+CI1695+CL1695+CO1695+CR1695+CU1695+CX1695+DA1695+DD1695+DG1695+DJ1695+DM1695</f>
        <v>682.03994770042925</v>
      </c>
      <c r="CB1695" s="2">
        <f>CF1695+CI1695+CL1695+CO1695+CR1695+CU1695+CX1695+DA1695</f>
        <v>682.03994770042925</v>
      </c>
      <c r="CC1695" s="2"/>
      <c r="CD1695" s="15">
        <v>0.17934088690426042</v>
      </c>
      <c r="CE1695">
        <v>300</v>
      </c>
      <c r="CF1695" s="2">
        <f>CD1695*CE1695</f>
        <v>53.802266071278126</v>
      </c>
      <c r="CG1695" s="15">
        <v>0.256817324243518</v>
      </c>
      <c r="CH1695">
        <v>300</v>
      </c>
      <c r="CI1695" s="2">
        <f>CG1695*CH1695</f>
        <v>77.045197273055393</v>
      </c>
      <c r="CJ1695" s="15">
        <v>0.30762575803020081</v>
      </c>
      <c r="CK1695">
        <v>300</v>
      </c>
      <c r="CL1695" s="2">
        <f>CJ1695*CK1695</f>
        <v>92.287727409060238</v>
      </c>
      <c r="CM1695" s="15">
        <v>0.31095814330623195</v>
      </c>
      <c r="CN1695">
        <v>300</v>
      </c>
      <c r="CO1695" s="2">
        <f>CM1695*CN1695</f>
        <v>93.287442991869582</v>
      </c>
      <c r="CP1695" s="15">
        <v>0.30110841518064668</v>
      </c>
      <c r="CQ1695">
        <v>300</v>
      </c>
      <c r="CR1695" s="2">
        <f>CP1695*CQ1695</f>
        <v>90.332524554194009</v>
      </c>
      <c r="CS1695" s="15">
        <v>0.30655935211970808</v>
      </c>
      <c r="CT1695">
        <v>300</v>
      </c>
      <c r="CU1695" s="2">
        <f>CS1695*CT1695</f>
        <v>91.967805635912427</v>
      </c>
      <c r="CV1695" s="15">
        <v>0.30310047139627272</v>
      </c>
      <c r="CW1695">
        <v>300</v>
      </c>
      <c r="CX1695" s="2">
        <f>CV1695*CW1695</f>
        <v>90.930141418881817</v>
      </c>
      <c r="CY1695" s="15">
        <v>0.30795614115392567</v>
      </c>
      <c r="CZ1695">
        <v>300</v>
      </c>
      <c r="DA1695" s="2">
        <f>CY1695*CZ1695</f>
        <v>92.386842346177701</v>
      </c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  <c r="DP1695" s="9"/>
      <c r="DQ1695" s="9"/>
      <c r="DR1695" s="9"/>
      <c r="DS1695" s="9"/>
      <c r="DT1695" s="9"/>
      <c r="DU1695" s="9"/>
      <c r="DV1695" s="9"/>
      <c r="DW1695" s="9"/>
      <c r="DX1695" s="9"/>
      <c r="DY1695" s="9"/>
      <c r="DZ1695" s="9"/>
      <c r="EA1695" s="9"/>
      <c r="EB1695" s="9"/>
      <c r="EC1695" s="9"/>
      <c r="ED1695" s="9"/>
      <c r="EE1695" s="9"/>
      <c r="EF1695" s="9"/>
      <c r="EG1695" s="9"/>
      <c r="EH1695" s="9"/>
      <c r="EI1695" s="9"/>
      <c r="EJ1695" s="9"/>
      <c r="EK1695" s="9"/>
      <c r="EL1695" s="9"/>
      <c r="EM1695" s="9"/>
      <c r="EN1695" s="9"/>
      <c r="EO1695" s="9"/>
      <c r="EP1695" s="9"/>
      <c r="EQ1695" s="9"/>
      <c r="ER1695" s="9"/>
      <c r="ES1695" s="9"/>
      <c r="ET1695" s="9"/>
      <c r="EU1695" s="9"/>
      <c r="EV1695" s="9"/>
    </row>
    <row r="1696" spans="1:152" hidden="1" x14ac:dyDescent="0.45">
      <c r="A1696" t="s">
        <v>27</v>
      </c>
      <c r="C1696" s="1">
        <v>44236</v>
      </c>
      <c r="D1696" s="2"/>
      <c r="E1696" s="1"/>
      <c r="G1696">
        <v>47</v>
      </c>
      <c r="H1696" t="s">
        <v>11</v>
      </c>
      <c r="I1696" s="19">
        <v>7</v>
      </c>
      <c r="J1696">
        <v>1000</v>
      </c>
      <c r="K1696" s="2">
        <f t="shared" si="26"/>
        <v>142.85714285714286</v>
      </c>
      <c r="L1696" s="2"/>
      <c r="M1696" s="2">
        <v>476</v>
      </c>
      <c r="N1696" s="19">
        <v>11.666666666666666</v>
      </c>
      <c r="O1696" s="19"/>
      <c r="P1696" s="19"/>
      <c r="Q1696" s="2"/>
      <c r="R1696" s="2"/>
      <c r="S1696" s="2"/>
      <c r="T1696" s="2"/>
      <c r="U1696" s="2"/>
      <c r="V1696" s="2"/>
      <c r="W1696" s="2"/>
      <c r="X1696" s="9"/>
      <c r="Y1696" s="9"/>
      <c r="Z1696" s="9"/>
      <c r="AA1696" s="9"/>
      <c r="AB1696" s="9"/>
      <c r="AC1696" s="2"/>
      <c r="AD1696" s="9"/>
      <c r="AE1696" s="9"/>
      <c r="AF1696" s="2"/>
      <c r="AG1696" s="9"/>
      <c r="AH1696" s="9"/>
      <c r="AI1696" s="9"/>
      <c r="AJ1696" s="9"/>
      <c r="AK1696" s="9"/>
      <c r="AL1696" s="9"/>
      <c r="AM1696" s="15"/>
      <c r="AN1696" s="9"/>
      <c r="AO1696" s="9"/>
      <c r="AP1696" s="9"/>
      <c r="AQ1696" s="2"/>
      <c r="AR1696" s="2"/>
      <c r="AS1696" s="2"/>
      <c r="AT1696" s="2"/>
      <c r="AU1696" s="2"/>
      <c r="AV1696" s="2"/>
      <c r="AW1696" s="2"/>
      <c r="AX1696" s="9"/>
      <c r="AY1696" s="2"/>
      <c r="AZ1696" s="2"/>
      <c r="BA1696" s="2"/>
      <c r="BB1696" s="9"/>
      <c r="BC1696" s="19"/>
      <c r="BD1696" s="2"/>
      <c r="BE1696" s="2"/>
      <c r="BF1696" s="19"/>
      <c r="BG1696" s="19"/>
      <c r="BH1696" s="19"/>
      <c r="BI1696" s="19"/>
      <c r="BJ1696" s="19"/>
      <c r="BK1696" s="19"/>
      <c r="BL1696" s="19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9"/>
      <c r="BX1696" s="2"/>
      <c r="BY1696" s="2"/>
      <c r="BZ1696" s="9"/>
      <c r="CA1696" s="2"/>
      <c r="CB1696" s="2"/>
      <c r="CC1696" s="2"/>
      <c r="CD1696" s="15"/>
      <c r="CE1696" s="9"/>
      <c r="CF1696" s="9"/>
      <c r="CG1696" s="15"/>
      <c r="CH1696" s="9"/>
      <c r="CI1696" s="9"/>
      <c r="CJ1696" s="15"/>
      <c r="CK1696" s="9"/>
      <c r="CL1696" s="9"/>
      <c r="CM1696" s="15"/>
      <c r="CN1696" s="9"/>
      <c r="CO1696" s="9"/>
      <c r="CP1696" s="15"/>
      <c r="CQ1696" s="9"/>
      <c r="CR1696" s="9"/>
      <c r="CS1696" s="15"/>
      <c r="CT1696" s="9"/>
      <c r="CU1696" s="9"/>
      <c r="CV1696" s="15"/>
      <c r="CW1696" s="9"/>
      <c r="CX1696" s="9"/>
      <c r="CY1696" s="15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  <c r="EL1696" s="9"/>
      <c r="EM1696" s="9"/>
      <c r="EN1696" s="9"/>
      <c r="EO1696" s="9"/>
      <c r="EP1696" s="9"/>
      <c r="EQ1696" s="9"/>
      <c r="ER1696" s="9"/>
      <c r="ES1696" s="9"/>
      <c r="ET1696" s="9"/>
      <c r="EU1696" s="9"/>
      <c r="EV1696" s="9"/>
    </row>
    <row r="1697" spans="1:152" hidden="1" x14ac:dyDescent="0.45">
      <c r="A1697" t="s">
        <v>27</v>
      </c>
      <c r="C1697" s="1">
        <v>44237</v>
      </c>
      <c r="D1697" s="2"/>
      <c r="E1697" s="1"/>
      <c r="G1697">
        <v>48</v>
      </c>
      <c r="H1697" t="s">
        <v>11</v>
      </c>
      <c r="I1697" s="19">
        <v>7</v>
      </c>
      <c r="J1697">
        <v>1000</v>
      </c>
      <c r="K1697" s="2">
        <f t="shared" si="26"/>
        <v>142.85714285714286</v>
      </c>
      <c r="L1697" s="2"/>
      <c r="M1697" s="9"/>
      <c r="N1697" s="9"/>
      <c r="O1697" s="9"/>
      <c r="P1697" s="9"/>
      <c r="Q1697" s="2"/>
      <c r="R1697" s="2"/>
      <c r="S1697" s="2"/>
      <c r="T1697" s="2"/>
      <c r="U1697" s="2"/>
      <c r="V1697" s="2"/>
      <c r="W1697" s="2"/>
      <c r="X1697" s="9"/>
      <c r="Y1697" s="9"/>
      <c r="Z1697" s="9"/>
      <c r="AA1697" s="9"/>
      <c r="AB1697" s="9"/>
      <c r="AC1697" s="2">
        <v>37.233333333333327</v>
      </c>
      <c r="AE1697" s="9"/>
      <c r="AF1697" s="2">
        <v>34.833333333333336</v>
      </c>
      <c r="AG1697" s="9">
        <v>0.78512160000000009</v>
      </c>
      <c r="AH1697" s="9"/>
      <c r="AI1697" s="9"/>
      <c r="AJ1697" s="9"/>
      <c r="AK1697" s="9"/>
      <c r="AL1697" s="9"/>
      <c r="AM1697" s="15">
        <f>AG1697/AF1697</f>
        <v>2.2539376076555026E-2</v>
      </c>
      <c r="AN1697" s="9"/>
      <c r="AO1697" s="9"/>
      <c r="AP1697" s="9"/>
      <c r="AQ1697" s="2"/>
      <c r="AS1697" s="2">
        <v>0</v>
      </c>
      <c r="AT1697" s="2">
        <v>0</v>
      </c>
      <c r="AV1697" s="2"/>
      <c r="AW1697" s="2">
        <v>0</v>
      </c>
      <c r="AX1697" s="9"/>
      <c r="AY1697" s="2"/>
      <c r="AZ1697" s="2">
        <f>AC1697+AF1697+AW1697</f>
        <v>72.066666666666663</v>
      </c>
      <c r="BA1697" s="2"/>
      <c r="BB1697" s="9">
        <f>AW1697/AZ1697</f>
        <v>0</v>
      </c>
      <c r="BC1697" s="19"/>
      <c r="BD1697" s="2"/>
      <c r="BE1697" s="2"/>
      <c r="BF1697" s="19"/>
      <c r="BG1697" s="19"/>
      <c r="BH1697" s="19"/>
      <c r="BI1697" s="19"/>
      <c r="BJ1697" s="9">
        <f>AC1697/AZ1697</f>
        <v>0.5166512488436632</v>
      </c>
      <c r="BK1697" s="9">
        <f>AF1697/AZ1697</f>
        <v>0.4833487511563368</v>
      </c>
      <c r="BL1697" s="9">
        <f>AW1697/AZ1697</f>
        <v>0</v>
      </c>
      <c r="BM1697" s="2">
        <v>28</v>
      </c>
      <c r="BN1697" s="2">
        <v>27</v>
      </c>
      <c r="BO1697" s="2">
        <v>0</v>
      </c>
      <c r="BP1697" s="2"/>
      <c r="BQ1697" s="2">
        <v>0</v>
      </c>
      <c r="BR1697" s="2"/>
      <c r="BS1697" s="2">
        <v>1</v>
      </c>
      <c r="BT1697" s="15">
        <f>AG1697/BM1697</f>
        <v>2.8040057142857146E-2</v>
      </c>
      <c r="BU1697" s="2"/>
      <c r="BV1697" s="2"/>
      <c r="BW1697" s="9"/>
      <c r="BX1697" s="2"/>
      <c r="BY1697" s="2"/>
      <c r="BZ1697" s="9"/>
      <c r="CA1697" s="2"/>
      <c r="CB1697" s="2"/>
      <c r="CC1697" s="2"/>
      <c r="CD1697" s="15"/>
      <c r="CE1697" s="9"/>
      <c r="CF1697" s="9"/>
      <c r="CG1697" s="15"/>
      <c r="CH1697" s="9"/>
      <c r="CI1697" s="9"/>
      <c r="CJ1697" s="15"/>
      <c r="CK1697" s="9"/>
      <c r="CL1697" s="9"/>
      <c r="CM1697" s="15"/>
      <c r="CN1697" s="9"/>
      <c r="CO1697" s="9"/>
      <c r="CP1697" s="15"/>
      <c r="CQ1697" s="9"/>
      <c r="CR1697" s="9"/>
      <c r="CS1697" s="15"/>
      <c r="CT1697" s="9"/>
      <c r="CU1697" s="9"/>
      <c r="CV1697" s="15"/>
      <c r="CW1697" s="9"/>
      <c r="CX1697" s="9"/>
      <c r="CY1697" s="15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  <c r="EL1697" s="9"/>
      <c r="EM1697" s="9"/>
      <c r="EN1697" s="9"/>
      <c r="EO1697" s="9"/>
      <c r="EP1697" s="9"/>
      <c r="EQ1697" s="9"/>
      <c r="ER1697" s="9"/>
      <c r="ES1697" s="9"/>
      <c r="ET1697" s="9"/>
      <c r="EU1697" s="9"/>
      <c r="EV1697" s="9"/>
    </row>
    <row r="1698" spans="1:152" hidden="1" x14ac:dyDescent="0.45">
      <c r="A1698" t="s">
        <v>27</v>
      </c>
      <c r="C1698" s="1">
        <v>44243</v>
      </c>
      <c r="D1698" s="2"/>
      <c r="E1698" s="1"/>
      <c r="G1698">
        <v>54</v>
      </c>
      <c r="H1698" t="s">
        <v>11</v>
      </c>
      <c r="I1698" s="19">
        <v>7</v>
      </c>
      <c r="J1698">
        <v>1000</v>
      </c>
      <c r="K1698" s="2">
        <f t="shared" si="26"/>
        <v>142.85714285714286</v>
      </c>
      <c r="L1698" s="2"/>
      <c r="M1698" s="2">
        <v>552.66666666666663</v>
      </c>
      <c r="N1698" s="19">
        <v>12.666666666666666</v>
      </c>
      <c r="O1698" s="19"/>
      <c r="P1698" s="19"/>
      <c r="Q1698" s="2"/>
      <c r="R1698" s="2"/>
      <c r="S1698" s="2"/>
      <c r="T1698" s="2"/>
      <c r="U1698" s="2"/>
      <c r="V1698" s="2"/>
      <c r="W1698" s="2"/>
      <c r="X1698" s="9"/>
      <c r="Y1698" s="9"/>
      <c r="Z1698" s="9"/>
      <c r="AA1698" s="9"/>
      <c r="AB1698" s="9"/>
      <c r="AC1698" s="2"/>
      <c r="AE1698" s="9"/>
      <c r="AF1698" s="2"/>
      <c r="AG1698" s="9"/>
      <c r="AH1698" s="9"/>
      <c r="AI1698" s="9"/>
      <c r="AJ1698" s="9"/>
      <c r="AK1698" s="9"/>
      <c r="AL1698" s="9"/>
      <c r="AM1698" s="15"/>
      <c r="AN1698" s="9"/>
      <c r="AO1698" s="9"/>
      <c r="AP1698" s="9"/>
      <c r="AQ1698" s="2"/>
      <c r="AS1698" s="2"/>
      <c r="AT1698" s="2"/>
      <c r="AV1698" s="2"/>
      <c r="AW1698" s="2"/>
      <c r="AX1698" s="9"/>
      <c r="AY1698" s="2"/>
      <c r="AZ1698" s="2"/>
      <c r="BA1698" s="2"/>
      <c r="BB1698" s="9"/>
      <c r="BC1698" s="19"/>
      <c r="BD1698" s="2"/>
      <c r="BE1698" s="2"/>
      <c r="BF1698" s="19"/>
      <c r="BG1698" s="19"/>
      <c r="BH1698" s="19"/>
      <c r="BI1698" s="19"/>
      <c r="BJ1698" s="19"/>
      <c r="BK1698" s="19"/>
      <c r="BL1698" s="19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9"/>
      <c r="BX1698" s="2"/>
      <c r="BY1698" s="2"/>
      <c r="BZ1698" s="9"/>
      <c r="CA1698" s="2"/>
      <c r="CB1698" s="2"/>
      <c r="CC1698" s="2"/>
      <c r="CD1698" s="15"/>
      <c r="CE1698" s="9"/>
      <c r="CF1698" s="9"/>
      <c r="CG1698" s="15"/>
      <c r="CH1698" s="9"/>
      <c r="CI1698" s="9"/>
      <c r="CJ1698" s="15"/>
      <c r="CK1698" s="9"/>
      <c r="CL1698" s="9"/>
      <c r="CM1698" s="15"/>
      <c r="CN1698" s="9"/>
      <c r="CO1698" s="9"/>
      <c r="CP1698" s="15"/>
      <c r="CQ1698" s="9"/>
      <c r="CR1698" s="9"/>
      <c r="CS1698" s="15"/>
      <c r="CT1698" s="9"/>
      <c r="CU1698" s="9"/>
      <c r="CV1698" s="15"/>
      <c r="CW1698" s="9"/>
      <c r="CX1698" s="9"/>
      <c r="CY1698" s="15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  <c r="EL1698" s="9"/>
      <c r="EM1698" s="9"/>
      <c r="EN1698" s="9"/>
      <c r="EO1698" s="9"/>
      <c r="EP1698" s="9"/>
      <c r="EQ1698" s="9"/>
      <c r="ER1698" s="9"/>
      <c r="ES1698" s="9"/>
      <c r="ET1698" s="9"/>
      <c r="EU1698" s="9"/>
      <c r="EV1698" s="9"/>
    </row>
    <row r="1699" spans="1:152" hidden="1" x14ac:dyDescent="0.45">
      <c r="A1699" t="s">
        <v>27</v>
      </c>
      <c r="C1699" s="1">
        <v>44251</v>
      </c>
      <c r="D1699" s="2">
        <v>5</v>
      </c>
      <c r="E1699" t="s">
        <v>195</v>
      </c>
      <c r="F1699" t="s">
        <v>13</v>
      </c>
      <c r="G1699">
        <v>62</v>
      </c>
      <c r="H1699" t="s">
        <v>11</v>
      </c>
      <c r="I1699" s="19">
        <v>7</v>
      </c>
      <c r="J1699">
        <v>1000</v>
      </c>
      <c r="K1699" s="2">
        <f t="shared" si="26"/>
        <v>142.85714285714286</v>
      </c>
      <c r="L1699" s="2"/>
      <c r="M1699" s="2">
        <v>738</v>
      </c>
      <c r="N1699" s="19">
        <v>15.6</v>
      </c>
      <c r="O1699" s="19"/>
      <c r="P1699" s="19"/>
      <c r="Q1699" s="2"/>
      <c r="R1699" s="2"/>
      <c r="S1699" s="2">
        <v>62</v>
      </c>
      <c r="T1699" s="2"/>
      <c r="U1699" s="2"/>
      <c r="V1699" s="2"/>
      <c r="W1699" s="2"/>
      <c r="X1699" s="9"/>
      <c r="Y1699" s="9"/>
      <c r="Z1699" s="9"/>
      <c r="AA1699" s="9"/>
      <c r="AB1699" s="9"/>
      <c r="AC1699" s="2">
        <v>102.73981206627839</v>
      </c>
      <c r="AE1699" s="9"/>
      <c r="AF1699" s="2">
        <v>82.622540680209525</v>
      </c>
      <c r="AG1699" s="9">
        <v>1.7850035285751786</v>
      </c>
      <c r="AH1699" s="9"/>
      <c r="AI1699" s="9"/>
      <c r="AJ1699" s="9"/>
      <c r="AK1699" s="9"/>
      <c r="AL1699" s="9"/>
      <c r="AM1699" s="15">
        <f>AG1699/AF1699</f>
        <v>2.1604316617229592E-2</v>
      </c>
      <c r="AN1699" s="9"/>
      <c r="AO1699" s="9"/>
      <c r="AP1699" s="9"/>
      <c r="AQ1699" s="2"/>
      <c r="AS1699" s="2">
        <v>0</v>
      </c>
      <c r="AT1699" s="2">
        <v>8.0829787931460384</v>
      </c>
      <c r="AV1699" s="2"/>
      <c r="AW1699" s="2">
        <v>8.0829787931460384</v>
      </c>
      <c r="AX1699" s="9"/>
      <c r="AY1699" s="2"/>
      <c r="AZ1699" s="2">
        <f>AC1699+AF1699+AW1699</f>
        <v>193.44533153963394</v>
      </c>
      <c r="BA1699" s="2"/>
      <c r="BB1699" s="9">
        <f>AW1699/AZ1699</f>
        <v>4.178430530638038E-2</v>
      </c>
      <c r="BC1699" s="19"/>
      <c r="BD1699" s="2"/>
      <c r="BE1699" s="2"/>
      <c r="BF1699" s="19"/>
      <c r="BG1699" s="19"/>
      <c r="BH1699" s="19"/>
      <c r="BI1699" s="19"/>
      <c r="BJ1699" s="9">
        <f>AC1699/AZ1699</f>
        <v>0.53110515125162683</v>
      </c>
      <c r="BK1699" s="9">
        <f>AF1699/AZ1699</f>
        <v>0.42711054344199284</v>
      </c>
      <c r="BL1699" s="9">
        <f>AW1699/AZ1699</f>
        <v>4.178430530638038E-2</v>
      </c>
      <c r="BM1699" s="2">
        <v>91.651287908033268</v>
      </c>
      <c r="BN1699" s="2">
        <v>74.34060559750445</v>
      </c>
      <c r="BO1699" s="2">
        <v>2.3402545065904032</v>
      </c>
      <c r="BP1699" s="2"/>
      <c r="BQ1699" s="2">
        <v>6.4310028321212593</v>
      </c>
      <c r="BR1699" s="2"/>
      <c r="BS1699" s="2">
        <v>8.5394249718171586</v>
      </c>
      <c r="BT1699" s="15">
        <f>AG1699/BM1699</f>
        <v>1.9476033226792467E-2</v>
      </c>
      <c r="BU1699" s="2"/>
      <c r="BV1699" s="2"/>
      <c r="BW1699" s="9"/>
      <c r="BX1699" s="2"/>
      <c r="BY1699" s="2"/>
      <c r="BZ1699" s="9"/>
      <c r="CA1699" s="2"/>
      <c r="CB1699" s="2"/>
      <c r="CC1699" s="2"/>
      <c r="CD1699" s="15"/>
      <c r="CE1699" s="9"/>
      <c r="CF1699" s="9"/>
      <c r="CG1699" s="15"/>
      <c r="CH1699" s="9"/>
      <c r="CI1699" s="9"/>
      <c r="CJ1699" s="15"/>
      <c r="CK1699" s="9"/>
      <c r="CL1699" s="9"/>
      <c r="CM1699" s="15"/>
      <c r="CN1699" s="9"/>
      <c r="CO1699" s="9"/>
      <c r="CP1699" s="15"/>
      <c r="CQ1699" s="9"/>
      <c r="CR1699" s="9"/>
      <c r="CS1699" s="15"/>
      <c r="CT1699" s="9"/>
      <c r="CU1699" s="9"/>
      <c r="CV1699" s="15"/>
      <c r="CW1699" s="9"/>
      <c r="CX1699" s="9"/>
      <c r="CY1699" s="15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  <c r="EL1699" s="9"/>
      <c r="EM1699" s="9"/>
      <c r="EN1699" s="9"/>
      <c r="EO1699" s="9"/>
      <c r="EP1699" s="9"/>
      <c r="EQ1699" s="9"/>
      <c r="ER1699" s="9"/>
      <c r="ES1699" s="9"/>
      <c r="ET1699" s="9"/>
      <c r="EU1699" s="9"/>
      <c r="EV1699" s="9"/>
    </row>
    <row r="1700" spans="1:152" s="12" customFormat="1" hidden="1" x14ac:dyDescent="0.45">
      <c r="A1700" t="s">
        <v>27</v>
      </c>
      <c r="B1700"/>
      <c r="C1700" s="1">
        <v>44258</v>
      </c>
      <c r="D1700" s="2"/>
      <c r="E1700" s="1"/>
      <c r="F1700"/>
      <c r="G1700">
        <v>69</v>
      </c>
      <c r="H1700" t="s">
        <v>11</v>
      </c>
      <c r="I1700" s="19">
        <v>7</v>
      </c>
      <c r="J1700">
        <v>1000</v>
      </c>
      <c r="K1700" s="2">
        <f t="shared" si="26"/>
        <v>142.85714285714286</v>
      </c>
      <c r="L1700" s="2"/>
      <c r="M1700" s="2">
        <v>919.33333333333337</v>
      </c>
      <c r="N1700" s="19">
        <v>18.333333333333332</v>
      </c>
      <c r="O1700" s="19"/>
      <c r="P1700" s="19"/>
      <c r="Q1700" s="2"/>
      <c r="R1700" s="2"/>
      <c r="S1700" s="2"/>
      <c r="T1700" s="2"/>
      <c r="U1700" s="2"/>
      <c r="V1700" s="2"/>
      <c r="W1700" s="2"/>
      <c r="X1700" s="9"/>
      <c r="Y1700" s="9"/>
      <c r="Z1700" s="9"/>
      <c r="AA1700" s="9"/>
      <c r="AB1700" s="9"/>
      <c r="AC1700" s="2"/>
      <c r="AD1700" s="9"/>
      <c r="AE1700" s="9"/>
      <c r="AF1700" s="2"/>
      <c r="AG1700" s="9"/>
      <c r="AH1700" s="9"/>
      <c r="AI1700" s="9"/>
      <c r="AJ1700" s="9"/>
      <c r="AK1700" s="9"/>
      <c r="AL1700" s="9"/>
      <c r="AM1700" s="15"/>
      <c r="AN1700" s="9"/>
      <c r="AO1700" s="9"/>
      <c r="AP1700" s="9"/>
      <c r="AQ1700" s="2"/>
      <c r="AR1700" s="2"/>
      <c r="AS1700" s="2"/>
      <c r="AT1700" s="2"/>
      <c r="AU1700" s="2"/>
      <c r="AV1700" s="2"/>
      <c r="AW1700" s="2"/>
      <c r="AX1700" s="9"/>
      <c r="AY1700" s="2"/>
      <c r="AZ1700" s="2"/>
      <c r="BA1700" s="2"/>
      <c r="BB1700" s="9"/>
      <c r="BC1700" s="19"/>
      <c r="BD1700" s="2"/>
      <c r="BE1700" s="2"/>
      <c r="BF1700" s="19"/>
      <c r="BG1700" s="19"/>
      <c r="BH1700" s="19"/>
      <c r="BI1700" s="19"/>
      <c r="BJ1700" s="19"/>
      <c r="BK1700" s="19"/>
      <c r="BL1700" s="19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9"/>
      <c r="BX1700" s="2"/>
      <c r="BY1700" s="2"/>
      <c r="BZ1700" s="9"/>
      <c r="CA1700" s="2"/>
      <c r="CB1700" s="2"/>
      <c r="CC1700" s="2"/>
      <c r="CD1700" s="15"/>
      <c r="CE1700" s="9"/>
      <c r="CF1700" s="9"/>
      <c r="CG1700" s="15"/>
      <c r="CH1700" s="9"/>
      <c r="CI1700" s="9"/>
      <c r="CJ1700" s="15"/>
      <c r="CK1700" s="9"/>
      <c r="CL1700" s="9"/>
      <c r="CM1700" s="15"/>
      <c r="CN1700" s="9"/>
      <c r="CO1700" s="9"/>
      <c r="CP1700" s="15"/>
      <c r="CQ1700" s="9"/>
      <c r="CR1700" s="9"/>
      <c r="CS1700" s="15"/>
      <c r="CT1700" s="9"/>
      <c r="CU1700" s="9"/>
      <c r="CV1700" s="15"/>
      <c r="CW1700" s="9"/>
      <c r="CX1700" s="9"/>
      <c r="CY1700" s="15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  <c r="EL1700" s="9"/>
      <c r="EM1700" s="9"/>
      <c r="EN1700" s="9"/>
      <c r="EO1700" s="9"/>
      <c r="EP1700" s="9"/>
      <c r="EQ1700" s="9"/>
      <c r="ER1700" s="9"/>
      <c r="ES1700" s="9"/>
      <c r="ET1700" s="9"/>
      <c r="EU1700" s="9"/>
      <c r="EV1700" s="9"/>
    </row>
    <row r="1701" spans="1:152" hidden="1" x14ac:dyDescent="0.45">
      <c r="A1701" t="s">
        <v>27</v>
      </c>
      <c r="C1701" s="1">
        <v>44266</v>
      </c>
      <c r="D1701" s="2"/>
      <c r="E1701" s="1"/>
      <c r="G1701">
        <v>77</v>
      </c>
      <c r="H1701" t="s">
        <v>11</v>
      </c>
      <c r="I1701" s="19">
        <v>7</v>
      </c>
      <c r="J1701">
        <v>1000</v>
      </c>
      <c r="K1701" s="2">
        <f t="shared" si="26"/>
        <v>142.85714285714286</v>
      </c>
      <c r="L1701" s="2"/>
      <c r="M1701" s="2">
        <v>1047.3333333333333</v>
      </c>
      <c r="N1701" s="19">
        <v>20.066666666666666</v>
      </c>
      <c r="O1701" s="19"/>
      <c r="P1701" s="19"/>
      <c r="Q1701" s="2"/>
      <c r="R1701" s="2"/>
      <c r="S1701" s="2"/>
      <c r="T1701" s="2"/>
      <c r="U1701" s="2"/>
      <c r="V1701" s="2"/>
      <c r="W1701" s="2"/>
      <c r="X1701" s="9"/>
      <c r="Y1701" s="9"/>
      <c r="Z1701" s="9"/>
      <c r="AA1701" s="9"/>
      <c r="AB1701" s="9"/>
      <c r="AC1701" s="2"/>
      <c r="AD1701" s="9"/>
      <c r="AE1701" s="9"/>
      <c r="AF1701" s="2"/>
      <c r="AG1701" s="9"/>
      <c r="AH1701" s="9"/>
      <c r="AI1701" s="9"/>
      <c r="AJ1701" s="9"/>
      <c r="AK1701" s="9"/>
      <c r="AL1701" s="9"/>
      <c r="AM1701" s="15"/>
      <c r="AN1701" s="9"/>
      <c r="AO1701" s="9"/>
      <c r="AP1701" s="9"/>
      <c r="AQ1701" s="2"/>
      <c r="AR1701" s="2"/>
      <c r="AS1701" s="2"/>
      <c r="AT1701" s="2"/>
      <c r="AU1701" s="2"/>
      <c r="AV1701" s="2"/>
      <c r="AW1701" s="2"/>
      <c r="AX1701" s="9"/>
      <c r="AY1701" s="2"/>
      <c r="AZ1701" s="2"/>
      <c r="BA1701" s="2"/>
      <c r="BB1701" s="9"/>
      <c r="BC1701" s="19"/>
      <c r="BD1701" s="2"/>
      <c r="BE1701" s="2"/>
      <c r="BF1701" s="19"/>
      <c r="BG1701" s="19"/>
      <c r="BH1701" s="19"/>
      <c r="BI1701" s="19"/>
      <c r="BJ1701" s="19"/>
      <c r="BK1701" s="19"/>
      <c r="BL1701" s="19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9"/>
      <c r="BX1701" s="2"/>
      <c r="BY1701" s="2"/>
      <c r="BZ1701" s="9"/>
      <c r="CA1701" s="2"/>
      <c r="CB1701" s="2"/>
      <c r="CC1701" s="2"/>
      <c r="CD1701" s="15"/>
      <c r="CE1701" s="9"/>
      <c r="CF1701" s="9"/>
      <c r="CG1701" s="15"/>
      <c r="CH1701" s="9"/>
      <c r="CI1701" s="9"/>
      <c r="CJ1701" s="15"/>
      <c r="CK1701" s="9"/>
      <c r="CL1701" s="9"/>
      <c r="CM1701" s="15"/>
      <c r="CN1701" s="9"/>
      <c r="CO1701" s="9"/>
      <c r="CP1701" s="15"/>
      <c r="CQ1701" s="9"/>
      <c r="CR1701" s="9"/>
      <c r="CS1701" s="15"/>
      <c r="CT1701" s="9"/>
      <c r="CU1701" s="9"/>
      <c r="CV1701" s="15"/>
      <c r="CW1701" s="9"/>
      <c r="CX1701" s="9"/>
      <c r="CY1701" s="15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  <c r="EL1701" s="9"/>
      <c r="EM1701" s="9"/>
      <c r="EN1701" s="9"/>
      <c r="EO1701" s="9"/>
      <c r="EP1701" s="9"/>
      <c r="EQ1701" s="9"/>
      <c r="ER1701" s="9"/>
      <c r="ES1701" s="9"/>
      <c r="ET1701" s="9"/>
      <c r="EU1701" s="9"/>
      <c r="EV1701" s="9"/>
    </row>
    <row r="1702" spans="1:152" hidden="1" x14ac:dyDescent="0.45">
      <c r="A1702" t="s">
        <v>27</v>
      </c>
      <c r="C1702" s="1">
        <v>44280</v>
      </c>
      <c r="D1702" s="2"/>
      <c r="E1702" s="1"/>
      <c r="G1702">
        <v>91</v>
      </c>
      <c r="H1702" t="s">
        <v>11</v>
      </c>
      <c r="I1702" s="19">
        <v>7</v>
      </c>
      <c r="J1702">
        <v>1000</v>
      </c>
      <c r="K1702" s="2">
        <f t="shared" si="26"/>
        <v>142.85714285714286</v>
      </c>
      <c r="L1702" s="2"/>
      <c r="M1702" s="2">
        <v>1140.7142857142858</v>
      </c>
      <c r="N1702" s="19">
        <v>22.285714285714285</v>
      </c>
      <c r="O1702" s="19"/>
      <c r="P1702" s="19"/>
      <c r="Q1702" s="2"/>
      <c r="R1702" s="2"/>
      <c r="S1702" s="2"/>
      <c r="T1702" s="2"/>
      <c r="U1702" s="2"/>
      <c r="V1702" s="2"/>
      <c r="W1702" s="2"/>
      <c r="X1702" s="9"/>
      <c r="Y1702" s="9"/>
      <c r="Z1702" s="9"/>
      <c r="AA1702" s="9"/>
      <c r="AB1702" s="9"/>
      <c r="AC1702" s="2"/>
      <c r="AD1702" s="9"/>
      <c r="AE1702" s="9"/>
      <c r="AF1702" s="2"/>
      <c r="AG1702" s="9"/>
      <c r="AH1702" s="9"/>
      <c r="AI1702" s="9"/>
      <c r="AJ1702" s="9"/>
      <c r="AK1702" s="9"/>
      <c r="AL1702" s="9"/>
      <c r="AM1702" s="15"/>
      <c r="AN1702" s="9"/>
      <c r="AO1702" s="9"/>
      <c r="AP1702" s="9"/>
      <c r="AQ1702" s="2"/>
      <c r="AR1702" s="2"/>
      <c r="AS1702" s="2"/>
      <c r="AT1702" s="2"/>
      <c r="AU1702" s="2"/>
      <c r="AV1702" s="2"/>
      <c r="AW1702" s="2"/>
      <c r="AX1702" s="9"/>
      <c r="AY1702" s="2"/>
      <c r="AZ1702" s="2"/>
      <c r="BA1702" s="2"/>
      <c r="BB1702" s="9"/>
      <c r="BC1702" s="19"/>
      <c r="BD1702" s="2"/>
      <c r="BE1702" s="2"/>
      <c r="BF1702" s="19"/>
      <c r="BG1702" s="19"/>
      <c r="BH1702" s="19"/>
      <c r="BI1702" s="19"/>
      <c r="BJ1702" s="19"/>
      <c r="BK1702" s="19"/>
      <c r="BL1702" s="19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9"/>
      <c r="BX1702" s="2"/>
      <c r="BY1702" s="2"/>
      <c r="BZ1702" s="9"/>
      <c r="CA1702" s="2"/>
      <c r="CB1702" s="2"/>
      <c r="CC1702" s="2"/>
      <c r="CD1702" s="15"/>
      <c r="CE1702" s="9"/>
      <c r="CF1702" s="9"/>
      <c r="CG1702" s="15"/>
      <c r="CH1702" s="9"/>
      <c r="CI1702" s="9"/>
      <c r="CJ1702" s="15"/>
      <c r="CK1702" s="9"/>
      <c r="CL1702" s="9"/>
      <c r="CM1702" s="15"/>
      <c r="CN1702" s="9"/>
      <c r="CO1702" s="9"/>
      <c r="CP1702" s="15"/>
      <c r="CQ1702" s="9"/>
      <c r="CR1702" s="9"/>
      <c r="CS1702" s="15"/>
      <c r="CT1702" s="9"/>
      <c r="CU1702" s="9"/>
      <c r="CV1702" s="15"/>
      <c r="CW1702" s="9"/>
      <c r="CX1702" s="9"/>
      <c r="CY1702" s="15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  <c r="EL1702" s="9"/>
      <c r="EM1702" s="9"/>
      <c r="EN1702" s="9"/>
      <c r="EO1702" s="9"/>
      <c r="EP1702" s="9"/>
      <c r="EQ1702" s="9"/>
      <c r="ER1702" s="9"/>
      <c r="ES1702" s="9"/>
      <c r="ET1702" s="9"/>
      <c r="EU1702" s="9"/>
      <c r="EV1702" s="9"/>
    </row>
    <row r="1703" spans="1:152" hidden="1" x14ac:dyDescent="0.45">
      <c r="A1703" t="s">
        <v>27</v>
      </c>
      <c r="C1703" s="1">
        <v>44285</v>
      </c>
      <c r="D1703" s="2">
        <v>6</v>
      </c>
      <c r="E1703" s="1" t="s">
        <v>229</v>
      </c>
      <c r="F1703" t="s">
        <v>78</v>
      </c>
      <c r="G1703">
        <v>96</v>
      </c>
      <c r="H1703" t="s">
        <v>11</v>
      </c>
      <c r="I1703" s="19">
        <v>7</v>
      </c>
      <c r="J1703">
        <v>1000</v>
      </c>
      <c r="K1703" s="2">
        <f t="shared" si="26"/>
        <v>142.85714285714286</v>
      </c>
      <c r="L1703" s="2"/>
      <c r="M1703" s="9"/>
      <c r="N1703" s="9"/>
      <c r="O1703" s="9"/>
      <c r="P1703" s="9"/>
      <c r="Q1703" s="2"/>
      <c r="R1703" s="2"/>
      <c r="S1703" s="2"/>
      <c r="T1703" s="2">
        <v>96</v>
      </c>
      <c r="U1703" s="2"/>
      <c r="V1703" s="2"/>
      <c r="W1703" s="2"/>
      <c r="X1703" s="9"/>
      <c r="Y1703" s="9"/>
      <c r="Z1703" s="9"/>
      <c r="AA1703" s="9"/>
      <c r="AB1703" s="9"/>
      <c r="AC1703" s="2">
        <v>276.09380449419422</v>
      </c>
      <c r="AD1703" s="9"/>
      <c r="AE1703" s="9"/>
      <c r="AF1703" s="2">
        <v>159.34432319803969</v>
      </c>
      <c r="AG1703" s="9">
        <v>2.9060473947708942</v>
      </c>
      <c r="AH1703" s="9"/>
      <c r="AI1703" s="9"/>
      <c r="AJ1703" s="9"/>
      <c r="AK1703" s="9"/>
      <c r="AL1703" s="9"/>
      <c r="AM1703" s="15">
        <f>AG1703/AF1703</f>
        <v>1.8237533264107181E-2</v>
      </c>
      <c r="AN1703" s="9"/>
      <c r="AO1703" s="9"/>
      <c r="AP1703" s="9"/>
      <c r="AQ1703" s="2"/>
      <c r="AR1703" s="2"/>
      <c r="AS1703" s="2">
        <v>117.73884296713281</v>
      </c>
      <c r="AT1703" s="2">
        <v>7.769248332667968</v>
      </c>
      <c r="AU1703" s="2"/>
      <c r="AV1703" s="2"/>
      <c r="AW1703" s="2">
        <v>125.50809129980078</v>
      </c>
      <c r="AX1703" s="9"/>
      <c r="AY1703" s="2"/>
      <c r="AZ1703" s="2">
        <f>AC1703+AF1703+AW1703</f>
        <v>560.94621899203469</v>
      </c>
      <c r="BA1703" s="2"/>
      <c r="BB1703" s="9">
        <f>AW1703/AZ1703</f>
        <v>0.22374353734895747</v>
      </c>
      <c r="BC1703" s="19"/>
      <c r="BD1703" s="2"/>
      <c r="BE1703" s="2"/>
      <c r="BF1703" s="19"/>
      <c r="BG1703" s="19"/>
      <c r="BH1703" s="19"/>
      <c r="BI1703" s="19"/>
      <c r="BJ1703" s="9">
        <f>AC1703/AZ1703</f>
        <v>0.49219300379688391</v>
      </c>
      <c r="BK1703" s="9">
        <f>AF1703/AZ1703</f>
        <v>0.28406345885415862</v>
      </c>
      <c r="BL1703" s="9">
        <f>AW1703/AZ1703</f>
        <v>0.22374353734895747</v>
      </c>
      <c r="BM1703" s="2">
        <v>213.23073282633601</v>
      </c>
      <c r="BN1703" s="2">
        <v>54.578468518974709</v>
      </c>
      <c r="BO1703" s="2">
        <v>58.179784634091561</v>
      </c>
      <c r="BP1703" s="2"/>
      <c r="BQ1703" s="2">
        <v>10.370485888772558</v>
      </c>
      <c r="BR1703" s="2"/>
      <c r="BS1703" s="2">
        <v>90.101993784497154</v>
      </c>
      <c r="BT1703" s="15">
        <f>AG1703/BM1703</f>
        <v>1.3628651725066762E-2</v>
      </c>
      <c r="BU1703" s="2"/>
      <c r="BV1703" s="2"/>
      <c r="BW1703" s="9"/>
      <c r="BX1703" s="2"/>
      <c r="BY1703" s="2"/>
      <c r="BZ1703" s="9"/>
      <c r="CA1703" s="2"/>
      <c r="CB1703" s="2"/>
      <c r="CC1703" s="2"/>
      <c r="CD1703" s="15"/>
      <c r="CE1703" s="9"/>
      <c r="CF1703" s="9"/>
      <c r="CG1703" s="15"/>
      <c r="CH1703" s="9"/>
      <c r="CI1703" s="9"/>
      <c r="CJ1703" s="15"/>
      <c r="CK1703" s="9"/>
      <c r="CL1703" s="9"/>
      <c r="CM1703" s="15"/>
      <c r="CN1703" s="9"/>
      <c r="CO1703" s="9"/>
      <c r="CP1703" s="15"/>
      <c r="CQ1703" s="9"/>
      <c r="CR1703" s="9"/>
      <c r="CS1703" s="15"/>
      <c r="CT1703" s="9"/>
      <c r="CU1703" s="9"/>
      <c r="CV1703" s="15"/>
      <c r="CW1703" s="9"/>
      <c r="CX1703" s="9"/>
      <c r="CY1703" s="15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  <c r="EL1703" s="9"/>
      <c r="EM1703" s="9"/>
      <c r="EN1703" s="9"/>
      <c r="EO1703" s="9"/>
      <c r="EP1703" s="9"/>
      <c r="EQ1703" s="9"/>
      <c r="ER1703" s="9"/>
      <c r="ES1703" s="9"/>
      <c r="ET1703" s="9"/>
      <c r="EU1703" s="9"/>
      <c r="EV1703" s="9"/>
    </row>
    <row r="1704" spans="1:152" hidden="1" x14ac:dyDescent="0.45">
      <c r="A1704" t="s">
        <v>27</v>
      </c>
      <c r="C1704" s="1">
        <v>44295</v>
      </c>
      <c r="D1704" s="2"/>
      <c r="E1704" s="1"/>
      <c r="G1704">
        <v>106</v>
      </c>
      <c r="H1704" t="s">
        <v>11</v>
      </c>
      <c r="I1704" s="19">
        <v>7</v>
      </c>
      <c r="J1704">
        <v>1000</v>
      </c>
      <c r="K1704" s="2">
        <f t="shared" si="26"/>
        <v>142.85714285714286</v>
      </c>
      <c r="L1704" s="2">
        <v>2100</v>
      </c>
      <c r="M1704" s="9"/>
      <c r="N1704" s="9"/>
      <c r="O1704" s="9"/>
      <c r="P1704" s="9"/>
      <c r="Q1704" s="2"/>
      <c r="R1704" s="2"/>
      <c r="S1704" s="2"/>
      <c r="T1704" s="2"/>
      <c r="U1704" s="2"/>
      <c r="V1704" s="2"/>
      <c r="W1704" s="2"/>
      <c r="X1704" s="9"/>
      <c r="Y1704" s="9"/>
      <c r="Z1704" s="9"/>
      <c r="AA1704" s="9"/>
      <c r="AB1704" s="9"/>
      <c r="AC1704" s="2"/>
      <c r="AD1704" s="9"/>
      <c r="AE1704" s="9"/>
      <c r="AF1704" s="2"/>
      <c r="AG1704" s="9"/>
      <c r="AH1704" s="9"/>
      <c r="AI1704" s="9"/>
      <c r="AJ1704" s="9"/>
      <c r="AK1704" s="9"/>
      <c r="AL1704" s="9"/>
      <c r="AM1704" s="15"/>
      <c r="AN1704" s="9"/>
      <c r="AO1704" s="9"/>
      <c r="AP1704" s="9"/>
      <c r="AQ1704" s="2"/>
      <c r="AR1704" s="2"/>
      <c r="AS1704" s="2"/>
      <c r="AT1704" s="2"/>
      <c r="AU1704" s="2"/>
      <c r="AV1704" s="2"/>
      <c r="AW1704" s="2"/>
      <c r="AX1704" s="9"/>
      <c r="AY1704" s="2"/>
      <c r="AZ1704" s="2"/>
      <c r="BA1704" s="2"/>
      <c r="BB1704" s="9"/>
      <c r="BC1704" s="19"/>
      <c r="BD1704" s="2"/>
      <c r="BE1704" s="2"/>
      <c r="BF1704" s="19"/>
      <c r="BG1704" s="19"/>
      <c r="BH1704" s="19"/>
      <c r="BI1704" s="19"/>
      <c r="BJ1704" s="19"/>
      <c r="BK1704" s="19"/>
      <c r="BL1704" s="19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9"/>
      <c r="BX1704" s="2"/>
      <c r="BY1704" s="2"/>
      <c r="BZ1704" s="9">
        <f>CD1704+CG1704+CJ1704+CM1704+CP1704+CS1704+CV1704+CY1704</f>
        <v>1.9726708788705956</v>
      </c>
      <c r="CA1704" s="2">
        <f>CF1704+CI1704+CL1704+CO1704+CR1704+CU1704+CX1704+DA1704+DD1704+DG1704+DJ1704+DM1704</f>
        <v>591.80126366117861</v>
      </c>
      <c r="CB1704" s="2">
        <f>CF1704+CI1704+CL1704+CO1704+CR1704+CU1704+CX1704+DA1704</f>
        <v>591.80126366117861</v>
      </c>
      <c r="CC1704" s="2"/>
      <c r="CD1704" s="15">
        <v>0.13649405028778161</v>
      </c>
      <c r="CE1704">
        <v>300</v>
      </c>
      <c r="CF1704" s="2">
        <f>CD1704*CE1704</f>
        <v>40.948215086334486</v>
      </c>
      <c r="CG1704" s="15">
        <v>0.24018876032936967</v>
      </c>
      <c r="CH1704">
        <v>300</v>
      </c>
      <c r="CI1704" s="2">
        <f>CG1704*CH1704</f>
        <v>72.056628098810904</v>
      </c>
      <c r="CJ1704" s="15">
        <v>0.26280425931077306</v>
      </c>
      <c r="CK1704">
        <v>300</v>
      </c>
      <c r="CL1704" s="2">
        <f>CJ1704*CK1704</f>
        <v>78.841277793231924</v>
      </c>
      <c r="CM1704" s="15">
        <v>0.26312992633935006</v>
      </c>
      <c r="CN1704">
        <v>300</v>
      </c>
      <c r="CO1704" s="2">
        <f>CM1704*CN1704</f>
        <v>78.938977901805018</v>
      </c>
      <c r="CP1704" s="15">
        <v>0.25105064330009336</v>
      </c>
      <c r="CQ1704">
        <v>300</v>
      </c>
      <c r="CR1704" s="2">
        <f>CP1704*CQ1704</f>
        <v>75.315192990028009</v>
      </c>
      <c r="CS1704" s="15">
        <v>0.26822811366755545</v>
      </c>
      <c r="CT1704">
        <v>300</v>
      </c>
      <c r="CU1704" s="2">
        <f>CS1704*CT1704</f>
        <v>80.468434100266634</v>
      </c>
      <c r="CV1704" s="15">
        <v>0.27579521112038952</v>
      </c>
      <c r="CW1704">
        <v>300</v>
      </c>
      <c r="CX1704" s="2">
        <f>CV1704*CW1704</f>
        <v>82.738563336116854</v>
      </c>
      <c r="CY1704" s="15">
        <v>0.27497991451528297</v>
      </c>
      <c r="CZ1704">
        <v>300</v>
      </c>
      <c r="DA1704" s="2">
        <f>CY1704*CZ1704</f>
        <v>82.493974354584893</v>
      </c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>
        <v>5.000000000000001E-2</v>
      </c>
      <c r="DP1704" s="9">
        <f>((10000*0.3*1.59)*DO1704)/1000</f>
        <v>0.23850000000000005</v>
      </c>
      <c r="DQ1704" s="9">
        <v>5.000000000000001E-2</v>
      </c>
      <c r="DR1704" s="9">
        <f>((10000*0.3*1.68)*DQ1704)/1000</f>
        <v>0.25200000000000006</v>
      </c>
      <c r="DS1704" s="9">
        <v>5.000000000000001E-2</v>
      </c>
      <c r="DT1704" s="9">
        <f>((10000*0.3*1.63)*DS1704)/1000</f>
        <v>0.24450000000000005</v>
      </c>
      <c r="DU1704" s="9">
        <v>5.000000000000001E-2</v>
      </c>
      <c r="DV1704" s="9">
        <f>((10000*0.3*1.62)*DU1704)/1000</f>
        <v>0.24300000000000005</v>
      </c>
      <c r="DW1704" s="9">
        <v>0.3666666666666667</v>
      </c>
      <c r="DX1704" s="9">
        <f>((10000*0.3*1.56)*DW1704)/1000</f>
        <v>1.7160000000000002</v>
      </c>
      <c r="DY1704" s="9">
        <v>1.0166666666666666</v>
      </c>
      <c r="DZ1704" s="9">
        <f>((10000*0.3*1.62)*DY1704)/1000</f>
        <v>4.9409999999999998</v>
      </c>
      <c r="EA1704" s="9">
        <v>0.3666666666666667</v>
      </c>
      <c r="EB1704" s="9">
        <f>((10000*0.3*1.64)*EA1704)/1000</f>
        <v>1.8040000000000003</v>
      </c>
      <c r="EC1704" s="9">
        <v>0.3666666666666667</v>
      </c>
      <c r="ED1704" s="9">
        <f>((10000*0.3*1.62)*EC1704)/1000</f>
        <v>1.7820000000000003</v>
      </c>
      <c r="EE1704" s="9">
        <v>8.7666666666666675</v>
      </c>
      <c r="EF1704" s="9">
        <v>2.6666666666666665</v>
      </c>
      <c r="EG1704" s="9">
        <v>1.6666666666666667</v>
      </c>
      <c r="EH1704" s="9">
        <v>1.3333333333333333</v>
      </c>
      <c r="EI1704" s="9">
        <v>0.3666666666666667</v>
      </c>
      <c r="EJ1704" s="9">
        <v>0.68333333333333324</v>
      </c>
      <c r="EK1704" s="9">
        <v>1</v>
      </c>
      <c r="EL1704" s="9">
        <v>0.68333333333333324</v>
      </c>
      <c r="EM1704" s="9">
        <v>0.3666666666666667</v>
      </c>
      <c r="EN1704" s="9">
        <v>1.2783333333333333</v>
      </c>
      <c r="EO1704" s="9">
        <v>0.34666666666666668</v>
      </c>
      <c r="EP1704" s="9">
        <v>0.19000000000000003</v>
      </c>
      <c r="EQ1704" s="9">
        <v>0.12</v>
      </c>
      <c r="ER1704" s="9">
        <v>7.6666666666666675E-2</v>
      </c>
      <c r="ES1704" s="9">
        <v>7.166666666666667E-2</v>
      </c>
      <c r="ET1704" s="9">
        <v>0.13</v>
      </c>
      <c r="EU1704" s="9">
        <v>0.17</v>
      </c>
      <c r="EV1704" s="9">
        <v>0.17333333333333334</v>
      </c>
    </row>
    <row r="1705" spans="1:152" hidden="1" x14ac:dyDescent="0.45">
      <c r="A1705" t="s">
        <v>27</v>
      </c>
      <c r="C1705" s="1">
        <v>44301</v>
      </c>
      <c r="D1705" s="2">
        <v>8</v>
      </c>
      <c r="E1705" t="s">
        <v>197</v>
      </c>
      <c r="F1705" t="s">
        <v>14</v>
      </c>
      <c r="G1705">
        <v>112</v>
      </c>
      <c r="H1705" t="s">
        <v>11</v>
      </c>
      <c r="I1705" s="19">
        <v>7</v>
      </c>
      <c r="J1705">
        <v>1000</v>
      </c>
      <c r="K1705" s="2">
        <f t="shared" si="26"/>
        <v>142.85714285714286</v>
      </c>
      <c r="L1705" s="2"/>
      <c r="M1705" s="9"/>
      <c r="N1705" s="9"/>
      <c r="O1705" s="9"/>
      <c r="P1705" s="9"/>
      <c r="Q1705" s="2"/>
      <c r="R1705" s="2"/>
      <c r="S1705" s="2"/>
      <c r="T1705" s="2"/>
      <c r="U1705" s="2">
        <v>112</v>
      </c>
      <c r="V1705" s="2"/>
      <c r="W1705" s="2"/>
      <c r="X1705" s="9"/>
      <c r="Y1705" s="9"/>
      <c r="Z1705" s="9"/>
      <c r="AA1705" s="9"/>
      <c r="AB1705" s="9"/>
      <c r="AC1705" s="2"/>
      <c r="AD1705" s="9"/>
      <c r="AE1705" s="9"/>
      <c r="AF1705" s="2"/>
      <c r="AM1705" s="15"/>
      <c r="AN1705" s="9"/>
      <c r="AO1705" s="9"/>
      <c r="AP1705" s="9"/>
      <c r="AQ1705" s="2"/>
      <c r="AR1705" s="2"/>
      <c r="AS1705" s="2"/>
      <c r="AT1705" s="2"/>
      <c r="AU1705" s="2"/>
      <c r="AV1705" s="2">
        <v>8.5566666666666666</v>
      </c>
      <c r="AW1705" s="2"/>
      <c r="AX1705" s="9"/>
      <c r="AY1705" s="2"/>
      <c r="AZ1705" s="2"/>
      <c r="BA1705" s="2"/>
      <c r="BB1705" s="9"/>
      <c r="BC1705" s="19">
        <v>41</v>
      </c>
      <c r="BD1705" s="2">
        <v>3.5082333333333331</v>
      </c>
      <c r="BE1705" s="2"/>
      <c r="BF1705" s="19">
        <v>0.15454772393538913</v>
      </c>
      <c r="BG1705" s="19"/>
      <c r="BH1705" s="19"/>
      <c r="BI1705" s="19"/>
      <c r="BJ1705" s="19"/>
      <c r="BK1705" s="19"/>
      <c r="BL1705" s="19"/>
      <c r="BM1705" s="2"/>
      <c r="BN1705" s="2"/>
      <c r="BO1705" s="2"/>
      <c r="BP1705" s="2">
        <v>3.556</v>
      </c>
      <c r="BQ1705" s="2"/>
      <c r="BR1705" s="2"/>
      <c r="BS1705" s="2"/>
      <c r="BT1705" s="2"/>
      <c r="BU1705" s="2"/>
      <c r="BV1705" s="2"/>
      <c r="BW1705" s="9"/>
      <c r="BX1705" s="2"/>
      <c r="BY1705" s="2"/>
      <c r="BZ1705" s="9"/>
      <c r="CA1705" s="2"/>
      <c r="CB1705" s="2"/>
      <c r="CC1705" s="2"/>
      <c r="CD1705" s="15"/>
      <c r="CE1705" s="9"/>
      <c r="CF1705" s="9"/>
      <c r="CG1705" s="15"/>
      <c r="CH1705" s="9"/>
      <c r="CI1705" s="9"/>
      <c r="CJ1705" s="15"/>
      <c r="CK1705" s="9"/>
      <c r="CL1705" s="9"/>
      <c r="CM1705" s="15"/>
      <c r="CN1705" s="9"/>
      <c r="CO1705" s="9"/>
      <c r="CP1705" s="15"/>
      <c r="CQ1705" s="9"/>
      <c r="CR1705" s="9"/>
      <c r="CS1705" s="15"/>
      <c r="CT1705" s="9"/>
      <c r="CU1705" s="9"/>
      <c r="CV1705" s="15"/>
      <c r="CW1705" s="9"/>
      <c r="CX1705" s="9"/>
      <c r="CY1705" s="15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  <c r="EL1705" s="9"/>
      <c r="EM1705" s="9"/>
      <c r="EN1705" s="9"/>
      <c r="EO1705" s="9"/>
      <c r="EP1705" s="9"/>
      <c r="EQ1705" s="9"/>
      <c r="ER1705" s="9"/>
      <c r="ES1705" s="9"/>
      <c r="ET1705" s="9"/>
      <c r="EU1705" s="9"/>
      <c r="EV1705" s="9"/>
    </row>
    <row r="1706" spans="1:152" hidden="1" x14ac:dyDescent="0.45">
      <c r="A1706" t="s">
        <v>27</v>
      </c>
      <c r="C1706" s="1">
        <v>44307</v>
      </c>
      <c r="D1706" s="2"/>
      <c r="E1706" s="1"/>
      <c r="G1706">
        <v>118</v>
      </c>
      <c r="H1706" t="s">
        <v>11</v>
      </c>
      <c r="I1706" s="19">
        <v>7</v>
      </c>
      <c r="J1706">
        <v>1000</v>
      </c>
      <c r="K1706" s="2">
        <f t="shared" si="26"/>
        <v>142.85714285714286</v>
      </c>
      <c r="L1706" s="2"/>
      <c r="M1706" s="9"/>
      <c r="N1706" s="9"/>
      <c r="O1706" s="9"/>
      <c r="P1706" s="9"/>
      <c r="Q1706" s="2"/>
      <c r="R1706" s="2"/>
      <c r="S1706" s="2"/>
      <c r="T1706" s="2"/>
      <c r="U1706" s="2"/>
      <c r="V1706" s="2"/>
      <c r="W1706" s="2"/>
      <c r="X1706" s="9"/>
      <c r="Y1706" s="9"/>
      <c r="Z1706" s="9"/>
      <c r="AA1706" s="9"/>
      <c r="AB1706" s="9"/>
      <c r="AC1706" s="2"/>
      <c r="AD1706" s="9"/>
      <c r="AE1706" s="9"/>
      <c r="AF1706" s="2"/>
      <c r="AM1706" s="15"/>
      <c r="AN1706" s="9"/>
      <c r="AO1706" s="9"/>
      <c r="AP1706" s="9"/>
      <c r="AQ1706" s="2"/>
      <c r="AR1706" s="2"/>
      <c r="AS1706" s="2"/>
      <c r="AT1706" s="2"/>
      <c r="AU1706" s="2"/>
      <c r="AV1706" s="2">
        <v>56.896666666666668</v>
      </c>
      <c r="AW1706" s="2"/>
      <c r="AX1706" s="9"/>
      <c r="AY1706" s="2"/>
      <c r="AZ1706" s="2"/>
      <c r="BA1706" s="2"/>
      <c r="BB1706" s="9"/>
      <c r="BC1706" s="19">
        <v>41</v>
      </c>
      <c r="BD1706" s="2">
        <v>23.327633333333331</v>
      </c>
      <c r="BE1706" s="2"/>
      <c r="BF1706" s="19">
        <v>1.0276490455212921</v>
      </c>
      <c r="BG1706" s="19"/>
      <c r="BH1706" s="19"/>
      <c r="BI1706" s="19"/>
      <c r="BJ1706" s="19"/>
      <c r="BK1706" s="19"/>
      <c r="BL1706" s="19"/>
      <c r="BM1706" s="2"/>
      <c r="BN1706" s="2"/>
      <c r="BO1706" s="2"/>
      <c r="BP1706" s="2">
        <v>14.778</v>
      </c>
      <c r="BQ1706" s="2"/>
      <c r="BR1706" s="2"/>
      <c r="BS1706" s="2"/>
      <c r="BT1706" s="2"/>
      <c r="BU1706" s="2"/>
      <c r="BV1706" s="2"/>
      <c r="BW1706" s="9"/>
      <c r="BX1706" s="2"/>
      <c r="BY1706" s="2"/>
      <c r="BZ1706" s="9"/>
      <c r="CA1706" s="2"/>
      <c r="CB1706" s="2"/>
      <c r="CC1706" s="2"/>
      <c r="CD1706" s="15"/>
      <c r="CE1706" s="9"/>
      <c r="CF1706" s="9"/>
      <c r="CG1706" s="15"/>
      <c r="CH1706" s="9"/>
      <c r="CI1706" s="9"/>
      <c r="CJ1706" s="15"/>
      <c r="CK1706" s="9"/>
      <c r="CL1706" s="9"/>
      <c r="CM1706" s="15"/>
      <c r="CN1706" s="9"/>
      <c r="CO1706" s="9"/>
      <c r="CP1706" s="15"/>
      <c r="CQ1706" s="9"/>
      <c r="CR1706" s="9"/>
      <c r="CS1706" s="15"/>
      <c r="CT1706" s="9"/>
      <c r="CU1706" s="9"/>
      <c r="CV1706" s="15"/>
      <c r="CW1706" s="9"/>
      <c r="CX1706" s="9"/>
      <c r="CY1706" s="15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  <c r="EL1706" s="9"/>
      <c r="EM1706" s="9"/>
      <c r="EN1706" s="9"/>
      <c r="EO1706" s="9"/>
      <c r="EP1706" s="9"/>
      <c r="EQ1706" s="9"/>
      <c r="ER1706" s="9"/>
      <c r="ES1706" s="9"/>
      <c r="ET1706" s="9"/>
      <c r="EU1706" s="9"/>
      <c r="EV1706" s="9"/>
    </row>
    <row r="1707" spans="1:152" hidden="1" x14ac:dyDescent="0.45">
      <c r="A1707" t="s">
        <v>27</v>
      </c>
      <c r="C1707" s="1">
        <v>44314</v>
      </c>
      <c r="D1707" s="2"/>
      <c r="E1707" s="1"/>
      <c r="G1707">
        <v>125</v>
      </c>
      <c r="H1707" t="s">
        <v>11</v>
      </c>
      <c r="I1707" s="19">
        <v>7</v>
      </c>
      <c r="J1707">
        <v>1000</v>
      </c>
      <c r="K1707" s="2">
        <f t="shared" si="26"/>
        <v>142.85714285714286</v>
      </c>
      <c r="L1707" s="2"/>
      <c r="M1707" s="9"/>
      <c r="N1707" s="9"/>
      <c r="O1707" s="9"/>
      <c r="P1707" s="9"/>
      <c r="Q1707" s="2"/>
      <c r="R1707" s="2"/>
      <c r="S1707" s="2"/>
      <c r="T1707" s="2"/>
      <c r="U1707" s="2"/>
      <c r="V1707" s="2"/>
      <c r="W1707" s="2"/>
      <c r="X1707" s="9"/>
      <c r="Y1707" s="9"/>
      <c r="Z1707" s="9"/>
      <c r="AA1707" s="9"/>
      <c r="AB1707" s="9"/>
      <c r="AC1707" s="2"/>
      <c r="AD1707" s="9"/>
      <c r="AE1707" s="9"/>
      <c r="AF1707" s="2"/>
      <c r="AM1707" s="15"/>
      <c r="AN1707" s="9"/>
      <c r="AO1707" s="9"/>
      <c r="AP1707" s="9"/>
      <c r="AQ1707" s="2"/>
      <c r="AR1707" s="2"/>
      <c r="AS1707" s="2"/>
      <c r="AT1707" s="2"/>
      <c r="AU1707" s="2"/>
      <c r="AV1707" s="2">
        <v>108.65</v>
      </c>
      <c r="AW1707" s="2"/>
      <c r="AX1707" s="9"/>
      <c r="AY1707" s="2"/>
      <c r="AZ1707" s="2"/>
      <c r="BA1707" s="2"/>
      <c r="BB1707" s="9"/>
      <c r="BC1707" s="19">
        <v>41</v>
      </c>
      <c r="BD1707" s="2">
        <v>44.546500000000002</v>
      </c>
      <c r="BE1707" s="2"/>
      <c r="BF1707" s="19">
        <v>1.9624008810572688</v>
      </c>
      <c r="BG1707" s="19"/>
      <c r="BH1707" s="19"/>
      <c r="BI1707" s="19"/>
      <c r="BJ1707" s="19"/>
      <c r="BK1707" s="19"/>
      <c r="BL1707" s="19"/>
      <c r="BM1707" s="2"/>
      <c r="BN1707" s="2"/>
      <c r="BO1707" s="2"/>
      <c r="BP1707" s="2">
        <v>30.556000000000001</v>
      </c>
      <c r="BQ1707" s="2"/>
      <c r="BR1707" s="2"/>
      <c r="BS1707" s="2"/>
      <c r="BT1707" s="2"/>
      <c r="BU1707" s="2"/>
      <c r="BV1707" s="2"/>
      <c r="BW1707" s="9"/>
      <c r="BX1707" s="2"/>
      <c r="BY1707" s="2"/>
      <c r="BZ1707" s="9"/>
      <c r="CA1707" s="2"/>
      <c r="CB1707" s="2"/>
      <c r="CC1707" s="2"/>
      <c r="CD1707" s="15"/>
      <c r="CE1707" s="9"/>
      <c r="CF1707" s="9"/>
      <c r="CG1707" s="15"/>
      <c r="CH1707" s="9"/>
      <c r="CI1707" s="9"/>
      <c r="CJ1707" s="15"/>
      <c r="CK1707" s="9"/>
      <c r="CL1707" s="9"/>
      <c r="CM1707" s="15"/>
      <c r="CN1707" s="9"/>
      <c r="CO1707" s="9"/>
      <c r="CP1707" s="15"/>
      <c r="CQ1707" s="9"/>
      <c r="CR1707" s="9"/>
      <c r="CS1707" s="15"/>
      <c r="CT1707" s="9"/>
      <c r="CU1707" s="9"/>
      <c r="CV1707" s="15"/>
      <c r="CW1707" s="9"/>
      <c r="CX1707" s="9"/>
      <c r="CY1707" s="15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  <c r="EL1707" s="9"/>
      <c r="EM1707" s="9"/>
      <c r="EN1707" s="9"/>
      <c r="EO1707" s="9"/>
      <c r="EP1707" s="9"/>
      <c r="EQ1707" s="9"/>
      <c r="ER1707" s="9"/>
      <c r="ES1707" s="9"/>
      <c r="ET1707" s="9"/>
      <c r="EU1707" s="9"/>
      <c r="EV1707" s="9"/>
    </row>
    <row r="1708" spans="1:152" hidden="1" x14ac:dyDescent="0.45">
      <c r="A1708" t="s">
        <v>27</v>
      </c>
      <c r="C1708" s="1">
        <v>44323</v>
      </c>
      <c r="D1708" s="2"/>
      <c r="E1708" s="1"/>
      <c r="G1708">
        <v>134</v>
      </c>
      <c r="H1708" t="s">
        <v>11</v>
      </c>
      <c r="I1708" s="19">
        <v>7</v>
      </c>
      <c r="J1708">
        <v>1000</v>
      </c>
      <c r="K1708" s="2">
        <f t="shared" si="26"/>
        <v>142.85714285714286</v>
      </c>
      <c r="L1708" s="2"/>
      <c r="M1708" s="9"/>
      <c r="N1708" s="9"/>
      <c r="O1708" s="9"/>
      <c r="P1708" s="9"/>
      <c r="Q1708" s="2"/>
      <c r="R1708" s="2"/>
      <c r="S1708" s="2"/>
      <c r="T1708" s="2"/>
      <c r="U1708" s="2"/>
      <c r="V1708" s="2"/>
      <c r="W1708" s="2"/>
      <c r="X1708" s="9"/>
      <c r="Y1708" s="9"/>
      <c r="Z1708" s="9"/>
      <c r="AA1708" s="9"/>
      <c r="AB1708" s="9"/>
      <c r="AC1708" s="2"/>
      <c r="AD1708" s="9"/>
      <c r="AE1708" s="9"/>
      <c r="AF1708" s="2"/>
      <c r="AG1708" s="9"/>
      <c r="AH1708" s="9"/>
      <c r="AI1708" s="9"/>
      <c r="AJ1708" s="9"/>
      <c r="AK1708" s="9"/>
      <c r="AL1708" s="9"/>
      <c r="AM1708" s="15"/>
      <c r="AN1708" s="9"/>
      <c r="AO1708" s="9"/>
      <c r="AP1708" s="9"/>
      <c r="AQ1708" s="2"/>
      <c r="AR1708" s="2"/>
      <c r="AS1708" s="2"/>
      <c r="AT1708" s="2"/>
      <c r="AU1708" s="2"/>
      <c r="AV1708" s="2">
        <v>168.0911111111111</v>
      </c>
      <c r="AW1708" s="2"/>
      <c r="AX1708" s="9"/>
      <c r="AY1708" s="2"/>
      <c r="AZ1708" s="2"/>
      <c r="BA1708" s="2"/>
      <c r="BB1708" s="9"/>
      <c r="BC1708" s="19">
        <v>41</v>
      </c>
      <c r="BD1708" s="2">
        <v>68.917355555555545</v>
      </c>
      <c r="BE1708" s="2"/>
      <c r="BF1708" s="19">
        <v>3.0360068526676454</v>
      </c>
      <c r="BG1708" s="19"/>
      <c r="BH1708" s="19"/>
      <c r="BI1708" s="19"/>
      <c r="BJ1708" s="19"/>
      <c r="BK1708" s="19"/>
      <c r="BL1708" s="19"/>
      <c r="BM1708" s="2"/>
      <c r="BN1708" s="2"/>
      <c r="BO1708" s="2"/>
      <c r="BP1708" s="2">
        <v>43</v>
      </c>
      <c r="BQ1708" s="2"/>
      <c r="BR1708" s="2"/>
      <c r="BS1708" s="2"/>
      <c r="BT1708" s="2"/>
      <c r="BU1708" s="2"/>
      <c r="BV1708" s="2"/>
      <c r="BW1708" s="9"/>
      <c r="BX1708" s="2"/>
      <c r="BY1708" s="2"/>
      <c r="BZ1708" s="9">
        <f>CD1708+CG1708+CJ1708+CM1708+CP1708+CS1708+CV1708+CY1708</f>
        <v>1.4695805049386268</v>
      </c>
      <c r="CA1708" s="2">
        <f>CF1708+CI1708+CL1708+CO1708+CR1708+CU1708+CX1708+DA1708+DD1708+DG1708+DJ1708+DM1708</f>
        <v>440.874151481588</v>
      </c>
      <c r="CB1708" s="2">
        <f>CF1708+CI1708+CL1708+CO1708+CR1708+CU1708+CX1708+DA1708</f>
        <v>440.874151481588</v>
      </c>
      <c r="CC1708" s="2"/>
      <c r="CD1708" s="15">
        <v>9.016923761302402E-2</v>
      </c>
      <c r="CE1708">
        <v>300</v>
      </c>
      <c r="CF1708" s="2">
        <f>CD1708*CE1708</f>
        <v>27.050771283907206</v>
      </c>
      <c r="CG1708" s="15">
        <v>0.15342710180436436</v>
      </c>
      <c r="CH1708">
        <v>300</v>
      </c>
      <c r="CI1708" s="2">
        <f>CG1708*CH1708</f>
        <v>46.028130541309309</v>
      </c>
      <c r="CJ1708" s="15">
        <v>0.192891902870932</v>
      </c>
      <c r="CK1708">
        <v>300</v>
      </c>
      <c r="CL1708" s="2">
        <f>CJ1708*CK1708</f>
        <v>57.867570861279596</v>
      </c>
      <c r="CM1708" s="15">
        <v>0.2114546723292724</v>
      </c>
      <c r="CN1708">
        <v>300</v>
      </c>
      <c r="CO1708" s="2">
        <f>CM1708*CN1708</f>
        <v>63.436401698781722</v>
      </c>
      <c r="CP1708" s="15">
        <v>0.19451748863330995</v>
      </c>
      <c r="CQ1708">
        <v>300</v>
      </c>
      <c r="CR1708" s="2">
        <f>CP1708*CQ1708</f>
        <v>58.355246589992987</v>
      </c>
      <c r="CS1708" s="15">
        <v>0.19997133362749783</v>
      </c>
      <c r="CT1708">
        <v>300</v>
      </c>
      <c r="CU1708" s="2">
        <f>CS1708*CT1708</f>
        <v>59.99140008824935</v>
      </c>
      <c r="CV1708" s="15">
        <v>0.20550637920689249</v>
      </c>
      <c r="CW1708">
        <v>300</v>
      </c>
      <c r="CX1708" s="2">
        <f>CV1708*CW1708</f>
        <v>61.65191376206775</v>
      </c>
      <c r="CY1708" s="15">
        <v>0.22164238885333365</v>
      </c>
      <c r="CZ1708">
        <v>300</v>
      </c>
      <c r="DA1708" s="2">
        <f>CY1708*CZ1708</f>
        <v>66.492716656000098</v>
      </c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  <c r="EL1708" s="9"/>
      <c r="EM1708" s="9"/>
      <c r="EN1708" s="9"/>
      <c r="EO1708" s="9"/>
      <c r="EP1708" s="9"/>
      <c r="EQ1708" s="9"/>
      <c r="ER1708" s="9"/>
      <c r="ES1708" s="9"/>
      <c r="ET1708" s="9"/>
      <c r="EU1708" s="9"/>
      <c r="EV1708" s="9"/>
    </row>
    <row r="1709" spans="1:152" hidden="1" x14ac:dyDescent="0.45">
      <c r="A1709" t="s">
        <v>27</v>
      </c>
      <c r="C1709" s="1">
        <v>44329</v>
      </c>
      <c r="D1709" s="2">
        <v>9</v>
      </c>
      <c r="E1709" s="1" t="s">
        <v>196</v>
      </c>
      <c r="F1709" t="s">
        <v>15</v>
      </c>
      <c r="G1709">
        <v>140</v>
      </c>
      <c r="H1709" t="s">
        <v>11</v>
      </c>
      <c r="I1709" s="19">
        <v>7</v>
      </c>
      <c r="J1709">
        <v>1000</v>
      </c>
      <c r="K1709" s="2">
        <f t="shared" si="26"/>
        <v>142.85714285714286</v>
      </c>
      <c r="L1709" s="2"/>
      <c r="M1709" s="9"/>
      <c r="N1709" s="9"/>
      <c r="O1709" s="9"/>
      <c r="P1709" s="9"/>
      <c r="Q1709" s="2"/>
      <c r="R1709" s="2"/>
      <c r="S1709" s="2"/>
      <c r="T1709" s="2"/>
      <c r="U1709" s="2"/>
      <c r="V1709" s="2">
        <v>140</v>
      </c>
      <c r="W1709" s="2"/>
      <c r="X1709" s="9"/>
      <c r="Y1709" s="9"/>
      <c r="Z1709" s="9"/>
      <c r="AA1709" s="9"/>
      <c r="AB1709" s="9"/>
      <c r="AC1709" s="2"/>
      <c r="AD1709" s="9"/>
      <c r="AE1709" s="9"/>
      <c r="AF1709" s="2"/>
      <c r="AG1709" s="9"/>
      <c r="AH1709" s="9"/>
      <c r="AI1709" s="9"/>
      <c r="AJ1709" s="9"/>
      <c r="AK1709" s="9"/>
      <c r="AL1709" s="9"/>
      <c r="AM1709" s="15"/>
      <c r="AN1709" s="9"/>
      <c r="AO1709" s="9"/>
      <c r="AP1709" s="9"/>
      <c r="AQ1709" s="2"/>
      <c r="AR1709" s="2"/>
      <c r="AS1709" s="2"/>
      <c r="AT1709" s="2"/>
      <c r="AU1709" s="2"/>
      <c r="AV1709" s="2">
        <v>204.31777777777776</v>
      </c>
      <c r="AW1709" s="2"/>
      <c r="AX1709" s="9"/>
      <c r="AY1709" s="2"/>
      <c r="AZ1709" s="2"/>
      <c r="BA1709" s="2"/>
      <c r="BB1709" s="9"/>
      <c r="BC1709" s="19">
        <v>41</v>
      </c>
      <c r="BD1709" s="2">
        <v>83.770288888888885</v>
      </c>
      <c r="BE1709" s="2"/>
      <c r="BF1709" s="19">
        <v>3.6903210964268234</v>
      </c>
      <c r="BG1709" s="19"/>
      <c r="BH1709" s="19"/>
      <c r="BI1709" s="19">
        <v>3.6903210964268234</v>
      </c>
      <c r="BJ1709" s="19"/>
      <c r="BK1709" s="19"/>
      <c r="BL1709" s="19"/>
      <c r="BM1709" s="2"/>
      <c r="BN1709" s="2"/>
      <c r="BO1709" s="2"/>
      <c r="BP1709" s="2">
        <v>51</v>
      </c>
      <c r="BQ1709" s="2"/>
      <c r="BR1709" s="2"/>
      <c r="BS1709" s="2"/>
      <c r="BT1709" s="2"/>
      <c r="BU1709" s="2"/>
      <c r="BV1709" s="2"/>
      <c r="BW1709" s="9"/>
      <c r="BX1709" s="2"/>
      <c r="BY1709" s="2"/>
      <c r="BZ1709" s="9"/>
      <c r="CA1709" s="2"/>
      <c r="CB1709" s="2"/>
      <c r="CC1709" s="2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  <c r="EL1709" s="9"/>
      <c r="EM1709" s="9"/>
      <c r="EN1709" s="9"/>
      <c r="EO1709" s="9"/>
      <c r="EP1709" s="9"/>
      <c r="EQ1709" s="9"/>
      <c r="ER1709" s="9"/>
      <c r="ES1709" s="9"/>
      <c r="ET1709" s="9"/>
      <c r="EU1709" s="9"/>
      <c r="EV1709" s="9"/>
    </row>
    <row r="1710" spans="1:152" hidden="1" x14ac:dyDescent="0.45">
      <c r="A1710" t="s">
        <v>27</v>
      </c>
      <c r="C1710" s="1">
        <v>44335</v>
      </c>
      <c r="D1710" s="2"/>
      <c r="E1710" s="1"/>
      <c r="G1710">
        <v>146</v>
      </c>
      <c r="H1710" t="s">
        <v>11</v>
      </c>
      <c r="I1710" s="19">
        <v>7</v>
      </c>
      <c r="J1710">
        <v>1000</v>
      </c>
      <c r="K1710" s="2">
        <f t="shared" si="26"/>
        <v>142.85714285714286</v>
      </c>
      <c r="L1710" s="2"/>
      <c r="M1710" s="9"/>
      <c r="N1710" s="9"/>
      <c r="O1710" s="9"/>
      <c r="P1710" s="9"/>
      <c r="Q1710" s="2"/>
      <c r="R1710" s="2"/>
      <c r="S1710" s="2"/>
      <c r="T1710" s="2"/>
      <c r="U1710" s="2"/>
      <c r="V1710" s="2"/>
      <c r="W1710" s="2"/>
      <c r="X1710" s="9"/>
      <c r="Y1710" s="9"/>
      <c r="Z1710" s="9"/>
      <c r="AA1710" s="9"/>
      <c r="AB1710" s="9"/>
      <c r="AC1710" s="2"/>
      <c r="AD1710" s="9"/>
      <c r="AE1710" s="9"/>
      <c r="AF1710" s="2"/>
      <c r="AG1710" s="9"/>
      <c r="AH1710" s="9"/>
      <c r="AI1710" s="9"/>
      <c r="AJ1710" s="9"/>
      <c r="AK1710" s="9"/>
      <c r="AL1710" s="9"/>
      <c r="AM1710" s="15"/>
      <c r="AN1710" s="9"/>
      <c r="AO1710" s="9"/>
      <c r="AP1710" s="9"/>
      <c r="AQ1710" s="2"/>
      <c r="AR1710" s="2"/>
      <c r="AS1710" s="2"/>
      <c r="AT1710" s="2"/>
      <c r="AU1710" s="2"/>
      <c r="AV1710" s="2">
        <v>235.5922222222222</v>
      </c>
      <c r="AW1710" s="2"/>
      <c r="AX1710" s="9"/>
      <c r="AY1710" s="2"/>
      <c r="AZ1710" s="2"/>
      <c r="BA1710" s="2"/>
      <c r="BB1710" s="9"/>
      <c r="BC1710" s="19">
        <v>41</v>
      </c>
      <c r="BD1710" s="2">
        <v>96.592811111111104</v>
      </c>
      <c r="BE1710" s="2"/>
      <c r="BF1710" s="19">
        <v>4.2551899167890355</v>
      </c>
      <c r="BG1710" s="19"/>
      <c r="BH1710" s="19"/>
      <c r="BI1710" s="19"/>
      <c r="BJ1710" s="19"/>
      <c r="BK1710" s="19"/>
      <c r="BL1710" s="19"/>
      <c r="BM1710" s="2"/>
      <c r="BN1710" s="2"/>
      <c r="BO1710" s="2"/>
      <c r="BP1710" s="2">
        <v>57.444000000000003</v>
      </c>
      <c r="BQ1710" s="2"/>
      <c r="BR1710" s="2"/>
      <c r="BS1710" s="2"/>
      <c r="BT1710" s="2"/>
      <c r="BU1710" s="2"/>
      <c r="BV1710" s="2"/>
      <c r="BW1710" s="9"/>
      <c r="BX1710" s="2"/>
      <c r="BY1710" s="2"/>
      <c r="BZ1710" s="9"/>
      <c r="CA1710" s="2"/>
      <c r="CB1710" s="2"/>
      <c r="CC1710" s="2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  <c r="EL1710" s="9"/>
      <c r="EM1710" s="9"/>
      <c r="EN1710" s="9"/>
      <c r="EO1710" s="9"/>
      <c r="EP1710" s="9"/>
      <c r="EQ1710" s="9"/>
      <c r="ER1710" s="9"/>
      <c r="ES1710" s="9"/>
      <c r="ET1710" s="9"/>
      <c r="EU1710" s="9"/>
      <c r="EV1710" s="9"/>
    </row>
    <row r="1711" spans="1:152" hidden="1" x14ac:dyDescent="0.45">
      <c r="A1711" t="s">
        <v>27</v>
      </c>
      <c r="C1711" s="1">
        <v>44342</v>
      </c>
      <c r="D1711" s="2"/>
      <c r="E1711" s="1"/>
      <c r="G1711">
        <v>153</v>
      </c>
      <c r="H1711" t="s">
        <v>11</v>
      </c>
      <c r="I1711" s="19">
        <v>7</v>
      </c>
      <c r="J1711">
        <v>1000</v>
      </c>
      <c r="K1711" s="2">
        <f t="shared" si="26"/>
        <v>142.85714285714286</v>
      </c>
      <c r="L1711" s="2"/>
      <c r="M1711" s="9"/>
      <c r="N1711" s="9"/>
      <c r="O1711" s="9"/>
      <c r="P1711" s="9"/>
      <c r="Q1711" s="2"/>
      <c r="R1711" s="2"/>
      <c r="S1711" s="2"/>
      <c r="T1711" s="2"/>
      <c r="U1711" s="2"/>
      <c r="V1711" s="2"/>
      <c r="W1711" s="2"/>
      <c r="X1711" s="9"/>
      <c r="Y1711" s="9"/>
      <c r="Z1711" s="9"/>
      <c r="AA1711" s="9"/>
      <c r="AB1711" s="9"/>
      <c r="AC1711" s="2"/>
      <c r="AD1711" s="9"/>
      <c r="AE1711" s="9"/>
      <c r="AF1711" s="2"/>
      <c r="AG1711" s="9"/>
      <c r="AH1711" s="9"/>
      <c r="AI1711" s="9"/>
      <c r="AJ1711" s="9"/>
      <c r="AK1711" s="9"/>
      <c r="AL1711" s="9"/>
      <c r="AM1711" s="15"/>
      <c r="AN1711" s="9"/>
      <c r="AO1711" s="9"/>
      <c r="AP1711" s="9"/>
      <c r="AQ1711" s="2"/>
      <c r="AR1711" s="2"/>
      <c r="AS1711" s="2"/>
      <c r="AT1711" s="2"/>
      <c r="AU1711" s="2"/>
      <c r="AV1711" s="2">
        <v>325.52999999999997</v>
      </c>
      <c r="AW1711" s="2"/>
      <c r="AX1711" s="9"/>
      <c r="AY1711" s="2"/>
      <c r="AZ1711" s="2"/>
      <c r="BA1711" s="2"/>
      <c r="BB1711" s="9"/>
      <c r="BC1711" s="19">
        <v>41</v>
      </c>
      <c r="BD1711" s="2">
        <v>133.46729999999999</v>
      </c>
      <c r="BE1711" s="2"/>
      <c r="BF1711" s="19">
        <v>5.8796167400881059</v>
      </c>
      <c r="BG1711" s="19"/>
      <c r="BH1711" s="19"/>
      <c r="BI1711" s="19"/>
      <c r="BJ1711" s="19"/>
      <c r="BK1711" s="19"/>
      <c r="BL1711" s="19"/>
      <c r="BM1711" s="2"/>
      <c r="BN1711" s="2"/>
      <c r="BO1711" s="2"/>
      <c r="BP1711" s="2">
        <v>76.444000000000003</v>
      </c>
      <c r="BQ1711" s="2"/>
      <c r="BR1711" s="2"/>
      <c r="BS1711" s="2"/>
      <c r="BT1711" s="2"/>
      <c r="BU1711" s="2"/>
      <c r="BV1711" s="2"/>
      <c r="BW1711" s="9"/>
      <c r="BX1711" s="2"/>
      <c r="BY1711" s="2"/>
      <c r="BZ1711" s="9"/>
      <c r="CA1711" s="2"/>
      <c r="CB1711" s="2"/>
      <c r="CC1711" s="2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  <c r="EL1711" s="9"/>
      <c r="EM1711" s="9"/>
      <c r="EN1711" s="9"/>
      <c r="EO1711" s="9"/>
      <c r="EP1711" s="9"/>
      <c r="EQ1711" s="9"/>
      <c r="ER1711" s="9"/>
      <c r="ES1711" s="9"/>
      <c r="ET1711" s="9"/>
      <c r="EU1711" s="9"/>
      <c r="EV1711" s="9"/>
    </row>
    <row r="1712" spans="1:152" hidden="1" x14ac:dyDescent="0.45">
      <c r="A1712" t="s">
        <v>27</v>
      </c>
      <c r="C1712" s="1">
        <v>44348</v>
      </c>
      <c r="D1712" s="2">
        <v>10</v>
      </c>
      <c r="E1712" s="1" t="s">
        <v>97</v>
      </c>
      <c r="F1712" t="s">
        <v>16</v>
      </c>
      <c r="G1712">
        <v>159</v>
      </c>
      <c r="H1712" t="s">
        <v>11</v>
      </c>
      <c r="I1712" s="19">
        <v>7</v>
      </c>
      <c r="J1712">
        <v>1000</v>
      </c>
      <c r="K1712" s="2">
        <f t="shared" si="26"/>
        <v>142.85714285714286</v>
      </c>
      <c r="L1712" s="2"/>
      <c r="M1712" s="9"/>
      <c r="N1712" s="9"/>
      <c r="O1712" s="9"/>
      <c r="P1712" s="9"/>
      <c r="Q1712" s="2"/>
      <c r="R1712" s="2"/>
      <c r="S1712" s="2"/>
      <c r="T1712" s="2"/>
      <c r="U1712" s="2"/>
      <c r="V1712" s="2"/>
      <c r="W1712" s="2">
        <v>159</v>
      </c>
      <c r="X1712" s="9"/>
      <c r="Y1712" s="9"/>
      <c r="Z1712" s="9"/>
      <c r="AA1712" s="9"/>
      <c r="AB1712" s="9"/>
      <c r="AC1712" s="2"/>
      <c r="AD1712" s="9"/>
      <c r="AE1712" s="9"/>
      <c r="AF1712" s="2"/>
      <c r="AG1712" s="9"/>
      <c r="AH1712" s="9"/>
      <c r="AI1712" s="9"/>
      <c r="AJ1712" s="9"/>
      <c r="AK1712" s="9"/>
      <c r="AL1712" s="9"/>
      <c r="AM1712" s="15"/>
      <c r="AN1712" s="9"/>
      <c r="AO1712" s="9"/>
      <c r="AP1712" s="9"/>
      <c r="AQ1712" s="2"/>
      <c r="AR1712" s="2"/>
      <c r="AS1712" s="2"/>
      <c r="AT1712" s="2"/>
      <c r="AU1712" s="2"/>
      <c r="AV1712" s="2">
        <v>359.43222222222221</v>
      </c>
      <c r="AW1712" s="2"/>
      <c r="AX1712" s="9"/>
      <c r="AY1712" s="2"/>
      <c r="AZ1712" s="2"/>
      <c r="BA1712" s="2"/>
      <c r="BB1712" s="9"/>
      <c r="BC1712" s="19">
        <v>41</v>
      </c>
      <c r="BD1712" s="2">
        <v>147.36721111111109</v>
      </c>
      <c r="BE1712" s="2"/>
      <c r="BF1712" s="19">
        <v>6.4919476260401359</v>
      </c>
      <c r="BG1712" s="19"/>
      <c r="BH1712" s="19"/>
      <c r="BI1712" s="19"/>
      <c r="BJ1712" s="19"/>
      <c r="BK1712" s="19"/>
      <c r="BL1712" s="19"/>
      <c r="BM1712" s="2"/>
      <c r="BN1712" s="2"/>
      <c r="BO1712" s="2"/>
      <c r="BP1712" s="2">
        <v>85.555999999999997</v>
      </c>
      <c r="BQ1712" s="2"/>
      <c r="BR1712" s="2"/>
      <c r="BS1712" s="2"/>
      <c r="BT1712" s="2"/>
      <c r="BU1712" s="2"/>
      <c r="BV1712" s="2"/>
      <c r="BW1712" s="9"/>
      <c r="BX1712" s="2"/>
      <c r="BY1712" s="2"/>
      <c r="BZ1712" s="9"/>
      <c r="CA1712" s="2"/>
      <c r="CB1712" s="2"/>
      <c r="CC1712" s="2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  <c r="EL1712" s="9"/>
      <c r="EM1712" s="9"/>
      <c r="EN1712" s="9"/>
      <c r="EO1712" s="9"/>
      <c r="EP1712" s="9"/>
      <c r="EQ1712" s="9"/>
      <c r="ER1712" s="9"/>
      <c r="ES1712" s="9"/>
      <c r="ET1712" s="9"/>
      <c r="EU1712" s="9"/>
      <c r="EV1712" s="9"/>
    </row>
    <row r="1713" spans="1:152" hidden="1" x14ac:dyDescent="0.45">
      <c r="A1713" t="s">
        <v>65</v>
      </c>
      <c r="B1713" t="s">
        <v>238</v>
      </c>
      <c r="C1713" s="1">
        <v>39000</v>
      </c>
      <c r="D1713" s="2">
        <v>1</v>
      </c>
      <c r="E1713" s="1" t="s">
        <v>198</v>
      </c>
      <c r="F1713" t="s">
        <v>10</v>
      </c>
      <c r="G1713">
        <v>0</v>
      </c>
      <c r="H1713" t="s">
        <v>17</v>
      </c>
      <c r="I1713" s="19">
        <v>11</v>
      </c>
      <c r="J1713">
        <v>1000</v>
      </c>
      <c r="K1713" s="2">
        <f t="shared" si="26"/>
        <v>90.909090909090907</v>
      </c>
      <c r="L1713" s="2"/>
      <c r="M1713" s="9"/>
      <c r="N1713" s="9"/>
      <c r="O1713" s="9"/>
      <c r="P1713" s="9"/>
      <c r="Q1713" s="2"/>
      <c r="R1713" s="2"/>
      <c r="S1713" s="2"/>
      <c r="T1713" s="2"/>
      <c r="U1713" s="2"/>
      <c r="V1713" s="2"/>
      <c r="W1713" s="2"/>
      <c r="X1713" s="9"/>
      <c r="Y1713" s="9"/>
      <c r="Z1713" s="9"/>
      <c r="AA1713" s="9"/>
      <c r="AB1713" s="9"/>
      <c r="AC1713" s="2"/>
      <c r="AD1713" s="9"/>
      <c r="AE1713" s="9"/>
      <c r="AF1713" s="2"/>
      <c r="AG1713" s="9"/>
      <c r="AH1713" s="9"/>
      <c r="AI1713" s="9"/>
      <c r="AJ1713" s="9"/>
      <c r="AK1713" s="9"/>
      <c r="AL1713" s="9"/>
      <c r="AM1713" s="15"/>
      <c r="AN1713" s="9"/>
      <c r="AO1713" s="9"/>
      <c r="AP1713" s="9"/>
      <c r="AQ1713" s="2"/>
      <c r="AR1713" s="2"/>
      <c r="AS1713" s="2"/>
      <c r="AT1713" s="2"/>
      <c r="AU1713" s="2"/>
      <c r="AV1713" s="2"/>
      <c r="AW1713" s="2"/>
      <c r="AX1713" s="9"/>
      <c r="AY1713" s="2"/>
      <c r="AZ1713" s="2"/>
      <c r="BA1713" s="2"/>
      <c r="BB1713" s="9"/>
      <c r="BC1713" s="19"/>
      <c r="BD1713" s="2"/>
      <c r="BE1713" s="2"/>
      <c r="BF1713" s="19"/>
      <c r="BG1713" s="19"/>
      <c r="BH1713" s="19"/>
      <c r="BI1713" s="19"/>
      <c r="BJ1713" s="19"/>
      <c r="BK1713" s="19"/>
      <c r="BL1713" s="19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9"/>
      <c r="BX1713" s="2"/>
      <c r="BY1713" s="2"/>
      <c r="BZ1713" s="9"/>
      <c r="CA1713" s="2"/>
      <c r="CB1713" s="2"/>
      <c r="CC1713" s="2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  <c r="EL1713" s="9"/>
      <c r="EM1713" s="9"/>
      <c r="EN1713" s="9"/>
      <c r="EO1713" s="9"/>
      <c r="EP1713" s="9"/>
      <c r="EQ1713" s="9"/>
      <c r="ER1713" s="9"/>
      <c r="ES1713" s="9"/>
      <c r="ET1713" s="9"/>
      <c r="EU1713" s="9"/>
      <c r="EV1713" s="9"/>
    </row>
    <row r="1714" spans="1:152" hidden="1" x14ac:dyDescent="0.45">
      <c r="A1714" t="s">
        <v>65</v>
      </c>
      <c r="B1714" t="s">
        <v>238</v>
      </c>
      <c r="C1714" s="1">
        <v>39009</v>
      </c>
      <c r="D1714" s="2">
        <v>3</v>
      </c>
      <c r="E1714" s="1" t="s">
        <v>194</v>
      </c>
      <c r="F1714" t="s">
        <v>77</v>
      </c>
      <c r="G1714">
        <v>9</v>
      </c>
      <c r="H1714" t="s">
        <v>17</v>
      </c>
      <c r="I1714" s="19">
        <v>11</v>
      </c>
      <c r="J1714">
        <v>1000</v>
      </c>
      <c r="K1714" s="2">
        <f t="shared" si="26"/>
        <v>90.909090909090907</v>
      </c>
      <c r="L1714" s="2"/>
      <c r="M1714" s="9"/>
      <c r="N1714" s="9"/>
      <c r="O1714" s="9"/>
      <c r="P1714" s="9"/>
      <c r="Q1714" s="2">
        <v>9</v>
      </c>
      <c r="R1714" s="2"/>
      <c r="S1714" s="2"/>
      <c r="T1714" s="2"/>
      <c r="U1714" s="2"/>
      <c r="V1714" s="2"/>
      <c r="W1714" s="2"/>
      <c r="X1714" s="9"/>
      <c r="Y1714" s="9"/>
      <c r="Z1714" s="9"/>
      <c r="AA1714" s="9"/>
      <c r="AB1714" s="9"/>
      <c r="AC1714" s="2"/>
      <c r="AD1714" s="9"/>
      <c r="AE1714" s="9"/>
      <c r="AF1714" s="2"/>
      <c r="AG1714" s="9"/>
      <c r="AH1714" s="9"/>
      <c r="AI1714" s="9"/>
      <c r="AJ1714" s="9"/>
      <c r="AK1714" s="9"/>
      <c r="AL1714" s="9"/>
      <c r="AM1714" s="15"/>
      <c r="AN1714" s="9"/>
      <c r="AO1714" s="9"/>
      <c r="AP1714" s="9"/>
      <c r="AQ1714" s="2"/>
      <c r="AR1714" s="2"/>
      <c r="AS1714" s="2"/>
      <c r="AT1714" s="2"/>
      <c r="AU1714" s="2"/>
      <c r="AV1714" s="2"/>
      <c r="AW1714" s="2"/>
      <c r="AX1714" s="9"/>
      <c r="AY1714" s="2"/>
      <c r="AZ1714" s="2"/>
      <c r="BA1714" s="2"/>
      <c r="BB1714" s="9"/>
      <c r="BC1714" s="19"/>
      <c r="BD1714" s="2"/>
      <c r="BE1714" s="2"/>
      <c r="BF1714" s="19"/>
      <c r="BG1714" s="19"/>
      <c r="BH1714" s="19"/>
      <c r="BI1714" s="19"/>
      <c r="BJ1714" s="19"/>
      <c r="BK1714" s="19"/>
      <c r="BL1714" s="19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9"/>
      <c r="BX1714" s="2"/>
      <c r="BY1714" s="2"/>
      <c r="BZ1714" s="9"/>
      <c r="CA1714" s="2"/>
      <c r="CB1714" s="2"/>
      <c r="CC1714" s="2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  <c r="EL1714" s="9"/>
      <c r="EM1714" s="9"/>
      <c r="EN1714" s="9"/>
      <c r="EO1714" s="9"/>
      <c r="EP1714" s="9"/>
      <c r="EQ1714" s="9"/>
      <c r="ER1714" s="9"/>
      <c r="ES1714" s="9"/>
      <c r="ET1714" s="9"/>
      <c r="EU1714" s="9"/>
      <c r="EV1714" s="9"/>
    </row>
    <row r="1715" spans="1:152" x14ac:dyDescent="0.45">
      <c r="A1715" t="s">
        <v>65</v>
      </c>
      <c r="B1715" t="s">
        <v>238</v>
      </c>
      <c r="C1715" s="1">
        <v>39043</v>
      </c>
      <c r="D1715" s="2"/>
      <c r="G1715">
        <v>43</v>
      </c>
      <c r="H1715" t="s">
        <v>17</v>
      </c>
      <c r="I1715" s="19">
        <v>11</v>
      </c>
      <c r="J1715">
        <v>1000</v>
      </c>
      <c r="K1715" s="2">
        <f t="shared" si="26"/>
        <v>90.909090909090907</v>
      </c>
      <c r="AC1715" s="2"/>
      <c r="AE1715" s="9"/>
      <c r="AF1715" s="2"/>
      <c r="AG1715" s="9"/>
      <c r="AH1715" s="9"/>
      <c r="AI1715" s="9"/>
      <c r="AJ1715" s="9"/>
      <c r="AK1715" s="9"/>
      <c r="AL1715" s="9"/>
      <c r="AM1715" s="15"/>
      <c r="AO1715" s="9"/>
      <c r="AP1715" s="9"/>
      <c r="AQ1715" s="2"/>
      <c r="AR1715" s="2"/>
      <c r="AS1715" s="2"/>
      <c r="AT1715" s="2"/>
      <c r="AU1715" s="2"/>
      <c r="AV1715" s="2"/>
      <c r="AW1715" s="2"/>
      <c r="AY1715" s="2"/>
      <c r="AZ1715" s="2"/>
      <c r="BA1715" s="2"/>
      <c r="BC1715" s="19"/>
      <c r="BD1715" s="2"/>
      <c r="BE1715" s="2"/>
      <c r="BF1715" s="19"/>
      <c r="BG1715" s="19"/>
      <c r="BH1715" s="19"/>
      <c r="BI1715" s="19"/>
      <c r="BJ1715" s="19"/>
      <c r="BK1715" s="19"/>
      <c r="BL1715" s="19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X1715" s="2"/>
      <c r="BY1715" s="2">
        <f>CE1715+CH1715+CK1715+CN1715+CQ1715+CT1715+CW1715+CZ1715+DC1715</f>
        <v>1300</v>
      </c>
      <c r="CA1715" s="2">
        <f t="shared" ref="CA1715:CA1738" si="27">CF1715+CI1715+CL1715+CO1715+CR1715+CU1715+CX1715+DA1715+DD1715</f>
        <v>167.38877095187055</v>
      </c>
      <c r="CB1715" s="2"/>
      <c r="CC1715" s="2"/>
      <c r="CD1715" s="30">
        <f t="shared" ref="CD1715:CD1716" si="28">CF1715/CE1715</f>
        <v>5.0293438344229599E-2</v>
      </c>
      <c r="CE1715">
        <v>150</v>
      </c>
      <c r="CF1715" s="2">
        <v>7.5440157516344399</v>
      </c>
      <c r="CG1715" s="30">
        <f t="shared" ref="CG1715:CG1716" si="29">CI1715/CH1715</f>
        <v>0.18484762259091675</v>
      </c>
      <c r="CH1715">
        <v>100</v>
      </c>
      <c r="CI1715" s="2">
        <v>18.484762259091674</v>
      </c>
      <c r="CJ1715" s="30">
        <f t="shared" ref="CJ1715:CJ1716" si="30">CL1715/CK1715</f>
        <v>0.21034375956650472</v>
      </c>
      <c r="CK1715">
        <v>100</v>
      </c>
      <c r="CL1715" s="2">
        <v>21.034375956650472</v>
      </c>
      <c r="CM1715" s="30">
        <f t="shared" ref="CM1715:CM1716" si="31">CO1715/CN1715</f>
        <v>0.1832860598532598</v>
      </c>
      <c r="CN1715">
        <v>100</v>
      </c>
      <c r="CO1715" s="2">
        <v>18.328605985325979</v>
      </c>
      <c r="CP1715" s="30">
        <f t="shared" ref="CP1715:CP1716" si="32">CR1715/CQ1715</f>
        <v>0.19179081154310956</v>
      </c>
      <c r="CQ1715">
        <v>100</v>
      </c>
      <c r="CR1715" s="2">
        <v>19.179081154310957</v>
      </c>
      <c r="CS1715" s="30">
        <f t="shared" ref="CS1715:CS1716" si="33">CU1715/CT1715</f>
        <v>0.17992771450942427</v>
      </c>
      <c r="CT1715">
        <v>100</v>
      </c>
      <c r="CU1715" s="2">
        <v>17.992771450942428</v>
      </c>
      <c r="CV1715" s="30">
        <f t="shared" ref="CV1715:CV1716" si="34">CX1715/CW1715</f>
        <v>0.12829049596347761</v>
      </c>
      <c r="CW1715">
        <v>250</v>
      </c>
      <c r="CX1715" s="2">
        <v>32.072623990869403</v>
      </c>
      <c r="CY1715" s="30">
        <f t="shared" ref="CY1715:CY1716" si="35">DA1715/CZ1715</f>
        <v>8.3709513763045709E-2</v>
      </c>
      <c r="CZ1715">
        <v>200</v>
      </c>
      <c r="DA1715" s="2">
        <v>16.741902752609143</v>
      </c>
      <c r="DB1715" s="30">
        <f t="shared" ref="DB1715:DB1716" si="36">DD1715/DC1715</f>
        <v>8.0053158252180304E-2</v>
      </c>
      <c r="DC1715">
        <v>200</v>
      </c>
      <c r="DD1715" s="2">
        <v>16.010631650436061</v>
      </c>
    </row>
    <row r="1716" spans="1:152" x14ac:dyDescent="0.45">
      <c r="A1716" t="s">
        <v>65</v>
      </c>
      <c r="B1716" t="s">
        <v>238</v>
      </c>
      <c r="C1716" s="1">
        <v>39051</v>
      </c>
      <c r="D1716" s="2"/>
      <c r="G1716">
        <v>51</v>
      </c>
      <c r="H1716" t="s">
        <v>17</v>
      </c>
      <c r="I1716" s="19">
        <v>11</v>
      </c>
      <c r="J1716">
        <v>1000</v>
      </c>
      <c r="K1716" s="2">
        <f t="shared" si="26"/>
        <v>90.909090909090907</v>
      </c>
      <c r="AC1716" s="2"/>
      <c r="AE1716" s="9"/>
      <c r="AF1716" s="2"/>
      <c r="AG1716" s="9"/>
      <c r="AH1716" s="9"/>
      <c r="AI1716" s="9"/>
      <c r="AJ1716" s="9"/>
      <c r="AK1716" s="9"/>
      <c r="AL1716" s="9"/>
      <c r="AM1716" s="15"/>
      <c r="AO1716" s="9"/>
      <c r="AP1716" s="9"/>
      <c r="AQ1716" s="2"/>
      <c r="AR1716" s="2"/>
      <c r="AS1716" s="2"/>
      <c r="AT1716" s="2"/>
      <c r="AU1716" s="2"/>
      <c r="AV1716" s="2"/>
      <c r="AW1716" s="2"/>
      <c r="AY1716" s="2"/>
      <c r="AZ1716" s="2"/>
      <c r="BA1716" s="2"/>
      <c r="BC1716" s="19"/>
      <c r="BD1716" s="2"/>
      <c r="BE1716" s="2"/>
      <c r="BF1716" s="19"/>
      <c r="BG1716" s="19"/>
      <c r="BH1716" s="19"/>
      <c r="BI1716" s="19"/>
      <c r="BJ1716" s="19"/>
      <c r="BK1716" s="19"/>
      <c r="BL1716" s="19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X1716" s="2"/>
      <c r="BY1716" s="2">
        <f>CE1716+CH1716+CK1716+CN1716+CQ1716+CT1716+CW1716+CZ1716+DC1716</f>
        <v>1300</v>
      </c>
      <c r="CA1716" s="2">
        <f t="shared" si="27"/>
        <v>164.20529981505015</v>
      </c>
      <c r="CB1716" s="2"/>
      <c r="CC1716" s="2"/>
      <c r="CD1716" s="30">
        <f t="shared" si="28"/>
        <v>4.1104500451177299E-2</v>
      </c>
      <c r="CE1716">
        <v>150</v>
      </c>
      <c r="CF1716" s="2">
        <v>6.1656750676765952</v>
      </c>
      <c r="CG1716" s="30">
        <f t="shared" si="29"/>
        <v>0.16192313287463145</v>
      </c>
      <c r="CH1716">
        <v>100</v>
      </c>
      <c r="CI1716" s="2">
        <v>16.192313287463143</v>
      </c>
      <c r="CJ1716" s="30">
        <f t="shared" si="30"/>
        <v>0.18876351644178357</v>
      </c>
      <c r="CK1716">
        <v>100</v>
      </c>
      <c r="CL1716" s="2">
        <v>18.876351644178357</v>
      </c>
      <c r="CM1716" s="30">
        <f t="shared" si="31"/>
        <v>0.17691004047854192</v>
      </c>
      <c r="CN1716">
        <v>100</v>
      </c>
      <c r="CO1716" s="2">
        <v>17.691004047854193</v>
      </c>
      <c r="CP1716" s="30">
        <f t="shared" si="32"/>
        <v>0.18049670275179722</v>
      </c>
      <c r="CQ1716">
        <v>100</v>
      </c>
      <c r="CR1716" s="2">
        <v>18.049670275179722</v>
      </c>
      <c r="CS1716" s="30">
        <f t="shared" si="33"/>
        <v>0.18332707202174631</v>
      </c>
      <c r="CT1716">
        <v>100</v>
      </c>
      <c r="CU1716" s="2">
        <v>18.332707202174632</v>
      </c>
      <c r="CV1716" s="30">
        <f t="shared" si="34"/>
        <v>0.1419390946276069</v>
      </c>
      <c r="CW1716">
        <v>250</v>
      </c>
      <c r="CX1716" s="2">
        <v>35.484773656901723</v>
      </c>
      <c r="CY1716" s="30">
        <f t="shared" si="35"/>
        <v>8.4597697179622275E-2</v>
      </c>
      <c r="CZ1716">
        <v>200</v>
      </c>
      <c r="DA1716" s="2">
        <v>16.919539435924456</v>
      </c>
      <c r="DB1716" s="30">
        <f t="shared" si="36"/>
        <v>8.2466325988486591E-2</v>
      </c>
      <c r="DC1716">
        <v>200</v>
      </c>
      <c r="DD1716" s="2">
        <v>16.493265197697319</v>
      </c>
    </row>
    <row r="1717" spans="1:152" hidden="1" x14ac:dyDescent="0.45">
      <c r="A1717" t="s">
        <v>65</v>
      </c>
      <c r="B1717" t="s">
        <v>238</v>
      </c>
      <c r="C1717" s="1">
        <v>39052</v>
      </c>
      <c r="D1717" s="2">
        <v>4</v>
      </c>
      <c r="E1717" t="s">
        <v>199</v>
      </c>
      <c r="F1717" t="s">
        <v>12</v>
      </c>
      <c r="G1717">
        <v>52</v>
      </c>
      <c r="H1717" t="s">
        <v>17</v>
      </c>
      <c r="I1717" s="19">
        <v>11</v>
      </c>
      <c r="J1717">
        <v>1000</v>
      </c>
      <c r="K1717" s="2">
        <f t="shared" si="26"/>
        <v>90.909090909090907</v>
      </c>
      <c r="L1717" s="2"/>
      <c r="M1717" s="9"/>
      <c r="N1717" s="9"/>
      <c r="O1717" s="9"/>
      <c r="P1717" s="9"/>
      <c r="Q1717" s="2"/>
      <c r="R1717" s="2">
        <v>52</v>
      </c>
      <c r="S1717" s="2"/>
      <c r="T1717" s="2"/>
      <c r="U1717" s="2"/>
      <c r="V1717" s="2"/>
      <c r="W1717" s="2"/>
      <c r="X1717" s="9"/>
      <c r="Y1717" s="9"/>
      <c r="Z1717" s="9"/>
      <c r="AA1717" s="9"/>
      <c r="AB1717" s="9"/>
      <c r="AC1717" s="2"/>
      <c r="AD1717" s="9"/>
      <c r="AE1717" s="9"/>
      <c r="AF1717" s="2"/>
      <c r="AG1717" s="9"/>
      <c r="AH1717" s="9"/>
      <c r="AI1717" s="9"/>
      <c r="AJ1717" s="9"/>
      <c r="AK1717" s="9"/>
      <c r="AL1717" s="9"/>
      <c r="AM1717" s="15"/>
      <c r="AN1717" s="9"/>
      <c r="AO1717" s="9"/>
      <c r="AP1717" s="9"/>
      <c r="AQ1717" s="2"/>
      <c r="AR1717" s="2"/>
      <c r="AS1717" s="2"/>
      <c r="AT1717" s="2"/>
      <c r="AU1717" s="2"/>
      <c r="AV1717" s="2"/>
      <c r="AW1717" s="2"/>
      <c r="AX1717" s="9"/>
      <c r="AY1717" s="2"/>
      <c r="AZ1717" s="2"/>
      <c r="BA1717" s="2"/>
      <c r="BB1717" s="9"/>
      <c r="BC1717" s="19"/>
      <c r="BD1717" s="2"/>
      <c r="BE1717" s="2"/>
      <c r="BF1717" s="19"/>
      <c r="BG1717" s="19"/>
      <c r="BH1717" s="19"/>
      <c r="BI1717" s="19"/>
      <c r="BJ1717" s="19"/>
      <c r="BK1717" s="19"/>
      <c r="BL1717" s="19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9"/>
      <c r="BX1717" s="2"/>
      <c r="BY1717" s="2"/>
      <c r="BZ1717" s="9"/>
      <c r="CA1717" s="2"/>
      <c r="CB1717" s="2"/>
      <c r="CC1717" s="2"/>
      <c r="CD1717" s="9"/>
      <c r="CE1717" s="9"/>
      <c r="CF1717" s="2"/>
      <c r="CH1717">
        <v>10</v>
      </c>
      <c r="CI1717" s="2"/>
      <c r="CK1717">
        <v>10</v>
      </c>
      <c r="CL1717" s="2"/>
      <c r="CO1717" s="2"/>
      <c r="CR1717" s="2"/>
      <c r="CU1717" s="2"/>
      <c r="CX1717" s="2"/>
      <c r="DA1717" s="2"/>
      <c r="DC1717" s="9"/>
      <c r="DD1717" s="2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  <c r="EL1717" s="9"/>
      <c r="EM1717" s="9"/>
      <c r="EN1717" s="9"/>
      <c r="EO1717" s="9"/>
      <c r="EP1717" s="9"/>
      <c r="EQ1717" s="9"/>
      <c r="ER1717" s="9"/>
      <c r="ES1717" s="9"/>
      <c r="ET1717" s="9"/>
      <c r="EU1717" s="9"/>
      <c r="EV1717" s="9"/>
    </row>
    <row r="1718" spans="1:152" x14ac:dyDescent="0.45">
      <c r="A1718" t="s">
        <v>65</v>
      </c>
      <c r="B1718" t="s">
        <v>238</v>
      </c>
      <c r="C1718" s="1">
        <v>39055</v>
      </c>
      <c r="D1718" s="2"/>
      <c r="G1718">
        <v>55</v>
      </c>
      <c r="H1718" t="s">
        <v>17</v>
      </c>
      <c r="I1718" s="19">
        <v>11</v>
      </c>
      <c r="J1718">
        <v>1000</v>
      </c>
      <c r="K1718" s="2">
        <f t="shared" si="26"/>
        <v>90.909090909090907</v>
      </c>
      <c r="AC1718" s="2"/>
      <c r="AE1718" s="9"/>
      <c r="AF1718" s="2"/>
      <c r="AG1718" s="9"/>
      <c r="AH1718" s="9"/>
      <c r="AI1718" s="9"/>
      <c r="AJ1718" s="9"/>
      <c r="AK1718" s="9"/>
      <c r="AL1718" s="9"/>
      <c r="AM1718" s="15"/>
      <c r="AO1718" s="9"/>
      <c r="AP1718" s="9"/>
      <c r="AQ1718" s="2"/>
      <c r="AR1718" s="2"/>
      <c r="AS1718" s="2"/>
      <c r="AT1718" s="2"/>
      <c r="AU1718" s="2"/>
      <c r="AV1718" s="2"/>
      <c r="AW1718" s="2"/>
      <c r="AY1718" s="2"/>
      <c r="AZ1718" s="2"/>
      <c r="BA1718" s="2"/>
      <c r="BC1718" s="19"/>
      <c r="BD1718" s="2"/>
      <c r="BE1718" s="2"/>
      <c r="BF1718" s="19"/>
      <c r="BG1718" s="19"/>
      <c r="BH1718" s="19"/>
      <c r="BI1718" s="19"/>
      <c r="BJ1718" s="19"/>
      <c r="BK1718" s="19"/>
      <c r="BL1718" s="19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X1718" s="2"/>
      <c r="BY1718" s="2">
        <f>CE1718+CH1718+CK1718+CN1718+CQ1718+CT1718+CW1718+CZ1718+DC1718</f>
        <v>1300</v>
      </c>
      <c r="CA1718" s="2">
        <f t="shared" si="27"/>
        <v>163.26976331798377</v>
      </c>
      <c r="CB1718" s="2"/>
      <c r="CC1718" s="2"/>
      <c r="CD1718" s="30">
        <f>CF1718/CE1718</f>
        <v>5.5595148553122475E-2</v>
      </c>
      <c r="CE1718">
        <v>150</v>
      </c>
      <c r="CF1718" s="2">
        <v>8.3392722829683716</v>
      </c>
      <c r="CG1718" s="30">
        <f t="shared" ref="CG1718" si="37">CI1718/CH1718</f>
        <v>0.15424823139129656</v>
      </c>
      <c r="CH1718">
        <v>100</v>
      </c>
      <c r="CI1718" s="2">
        <v>15.424823139129657</v>
      </c>
      <c r="CJ1718" s="30">
        <f t="shared" ref="CJ1718" si="38">CL1718/CK1718</f>
        <v>0.16626952908587264</v>
      </c>
      <c r="CK1718">
        <v>100</v>
      </c>
      <c r="CL1718" s="2">
        <v>16.626952908587263</v>
      </c>
      <c r="CM1718" s="30">
        <f t="shared" ref="CM1718" si="39">CO1718/CN1718</f>
        <v>0.16790327834825861</v>
      </c>
      <c r="CN1718">
        <v>100</v>
      </c>
      <c r="CO1718" s="2">
        <v>16.79032783482586</v>
      </c>
      <c r="CP1718" s="30">
        <f t="shared" ref="CP1718" si="40">CR1718/CQ1718</f>
        <v>0.17756320261776082</v>
      </c>
      <c r="CQ1718">
        <v>100</v>
      </c>
      <c r="CR1718" s="2">
        <v>17.756320261776082</v>
      </c>
      <c r="CS1718" s="30">
        <f t="shared" ref="CS1718" si="41">CU1718/CT1718</f>
        <v>0.18182594500003241</v>
      </c>
      <c r="CT1718">
        <v>100</v>
      </c>
      <c r="CU1718" s="2">
        <v>18.182594500003241</v>
      </c>
      <c r="CV1718" s="30">
        <f t="shared" ref="CV1718" si="42">CX1718/CW1718</f>
        <v>0.14364648337749525</v>
      </c>
      <c r="CW1718">
        <v>250</v>
      </c>
      <c r="CX1718" s="2">
        <v>35.911620844373815</v>
      </c>
      <c r="CY1718" s="30">
        <f t="shared" ref="CY1718" si="43">DA1718/CZ1718</f>
        <v>9.3982605811558706E-2</v>
      </c>
      <c r="CZ1718">
        <v>200</v>
      </c>
      <c r="DA1718" s="2">
        <v>18.796521162311741</v>
      </c>
      <c r="DB1718" s="30">
        <f t="shared" ref="DB1718" si="44">DD1718/DC1718</f>
        <v>7.7206651920038755E-2</v>
      </c>
      <c r="DC1718">
        <v>200</v>
      </c>
      <c r="DD1718" s="2">
        <v>15.441330384007751</v>
      </c>
    </row>
    <row r="1719" spans="1:152" hidden="1" x14ac:dyDescent="0.45">
      <c r="A1719" t="s">
        <v>65</v>
      </c>
      <c r="B1719" t="s">
        <v>238</v>
      </c>
      <c r="C1719" s="1">
        <v>39057</v>
      </c>
      <c r="G1719">
        <v>57</v>
      </c>
      <c r="H1719" t="s">
        <v>17</v>
      </c>
      <c r="I1719" s="19">
        <v>11</v>
      </c>
      <c r="J1719">
        <v>1000</v>
      </c>
      <c r="K1719" s="2">
        <f t="shared" si="26"/>
        <v>90.909090909090907</v>
      </c>
      <c r="M1719" s="2">
        <v>152</v>
      </c>
      <c r="N1719" s="19">
        <v>10.75</v>
      </c>
      <c r="O1719" s="19"/>
      <c r="P1719" s="19"/>
      <c r="AC1719" s="2"/>
      <c r="AE1719" s="9"/>
      <c r="AF1719" s="2"/>
      <c r="AG1719" s="9"/>
      <c r="AH1719" s="9"/>
      <c r="AI1719" s="9"/>
      <c r="AJ1719" s="9"/>
      <c r="AK1719" s="9"/>
      <c r="AL1719" s="9"/>
      <c r="AO1719" s="9"/>
      <c r="AP1719" s="9"/>
      <c r="AQ1719" s="2"/>
      <c r="AR1719" s="2"/>
      <c r="AS1719" s="2"/>
      <c r="AT1719" s="2"/>
      <c r="AU1719" s="2"/>
      <c r="AV1719" s="2"/>
      <c r="AW1719" s="2"/>
      <c r="AY1719" s="2"/>
      <c r="AZ1719" s="2"/>
      <c r="BA1719" s="2"/>
      <c r="BC1719" s="19"/>
      <c r="BD1719" s="2"/>
      <c r="BE1719" s="2"/>
      <c r="BF1719" s="19"/>
      <c r="BG1719" s="19"/>
      <c r="BH1719" s="19"/>
      <c r="BI1719" s="19"/>
      <c r="BJ1719" s="19"/>
      <c r="BK1719" s="19"/>
      <c r="BL1719" s="19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X1719" s="2"/>
      <c r="BY1719" s="2"/>
      <c r="CA1719" s="2"/>
      <c r="CB1719" s="2"/>
      <c r="CC1719" s="2"/>
      <c r="CF1719" s="2"/>
      <c r="CH1719">
        <v>10</v>
      </c>
      <c r="CI1719" s="2"/>
      <c r="CK1719">
        <v>10</v>
      </c>
      <c r="CL1719" s="2"/>
      <c r="CO1719" s="2"/>
      <c r="CR1719" s="2"/>
      <c r="CU1719" s="2"/>
      <c r="CX1719" s="2"/>
      <c r="DA1719" s="2"/>
      <c r="DD1719" s="2"/>
    </row>
    <row r="1720" spans="1:152" x14ac:dyDescent="0.45">
      <c r="A1720" t="s">
        <v>65</v>
      </c>
      <c r="B1720" t="s">
        <v>238</v>
      </c>
      <c r="C1720" s="1">
        <v>39064</v>
      </c>
      <c r="D1720" s="2"/>
      <c r="G1720">
        <v>64</v>
      </c>
      <c r="H1720" t="s">
        <v>17</v>
      </c>
      <c r="I1720" s="19">
        <v>11</v>
      </c>
      <c r="J1720">
        <v>1000</v>
      </c>
      <c r="K1720" s="2">
        <f t="shared" si="26"/>
        <v>90.909090909090907</v>
      </c>
      <c r="M1720" s="2">
        <v>227.5</v>
      </c>
      <c r="N1720" s="19">
        <v>11.95</v>
      </c>
      <c r="O1720" s="19"/>
      <c r="P1720" s="19"/>
      <c r="AC1720" s="2"/>
      <c r="AE1720" s="9"/>
      <c r="AF1720" s="2"/>
      <c r="AG1720" s="9"/>
      <c r="AH1720" s="9"/>
      <c r="AI1720" s="9"/>
      <c r="AJ1720" s="9"/>
      <c r="AK1720" s="9"/>
      <c r="AL1720" s="9"/>
      <c r="AM1720" s="15"/>
      <c r="AO1720" s="9"/>
      <c r="AP1720" s="9"/>
      <c r="AQ1720" s="2"/>
      <c r="AR1720" s="2"/>
      <c r="AS1720" s="2"/>
      <c r="AT1720" s="2"/>
      <c r="AU1720" s="2"/>
      <c r="AV1720" s="2"/>
      <c r="AW1720" s="2"/>
      <c r="AY1720" s="2"/>
      <c r="AZ1720" s="2"/>
      <c r="BA1720" s="2"/>
      <c r="BC1720" s="19"/>
      <c r="BD1720" s="2"/>
      <c r="BE1720" s="2"/>
      <c r="BF1720" s="19"/>
      <c r="BG1720" s="19"/>
      <c r="BH1720" s="19"/>
      <c r="BI1720" s="19"/>
      <c r="BJ1720" s="19"/>
      <c r="BK1720" s="19"/>
      <c r="BL1720" s="19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X1720" s="2"/>
      <c r="BY1720" s="2">
        <f t="shared" ref="BY1720:BY1723" si="45">CE1720+CH1720+CK1720+CN1720+CQ1720+CT1720+CW1720+CZ1720+DC1720</f>
        <v>1300</v>
      </c>
      <c r="CA1720" s="2">
        <f t="shared" si="27"/>
        <v>149.29996634028407</v>
      </c>
      <c r="CB1720" s="2"/>
      <c r="CC1720" s="2"/>
      <c r="CD1720" s="30">
        <f t="shared" ref="CD1720:CD1723" si="46">CF1720/CE1720</f>
        <v>2.0304888908504709E-2</v>
      </c>
      <c r="CE1720">
        <v>150</v>
      </c>
      <c r="CF1720" s="2">
        <v>3.0457333362757062</v>
      </c>
      <c r="CG1720" s="30">
        <f t="shared" ref="CG1720:CG1723" si="47">CI1720/CH1720</f>
        <v>0.15757046086140647</v>
      </c>
      <c r="CH1720">
        <v>100</v>
      </c>
      <c r="CI1720" s="2">
        <v>15.757046086140647</v>
      </c>
      <c r="CJ1720" s="30">
        <f t="shared" ref="CJ1720:CJ1723" si="48">CL1720/CK1720</f>
        <v>0.1422056607988563</v>
      </c>
      <c r="CK1720">
        <v>100</v>
      </c>
      <c r="CL1720" s="2">
        <v>14.220566079885629</v>
      </c>
      <c r="CM1720" s="30">
        <f t="shared" ref="CM1720:CM1723" si="49">CO1720/CN1720</f>
        <v>0.14079132007822034</v>
      </c>
      <c r="CN1720">
        <v>100</v>
      </c>
      <c r="CO1720" s="2">
        <v>14.079132007822034</v>
      </c>
      <c r="CP1720" s="30">
        <f t="shared" ref="CP1720:CP1723" si="50">CR1720/CQ1720</f>
        <v>0.16204773706508463</v>
      </c>
      <c r="CQ1720">
        <v>100</v>
      </c>
      <c r="CR1720" s="2">
        <v>16.204773706508462</v>
      </c>
      <c r="CS1720" s="30">
        <f t="shared" ref="CS1720:CS1723" si="51">CU1720/CT1720</f>
        <v>0.16860227642707193</v>
      </c>
      <c r="CT1720">
        <v>100</v>
      </c>
      <c r="CU1720" s="2">
        <v>16.860227642707194</v>
      </c>
      <c r="CV1720" s="30">
        <f t="shared" ref="CV1720:CV1723" si="52">CX1720/CW1720</f>
        <v>0.138478481188236</v>
      </c>
      <c r="CW1720">
        <v>250</v>
      </c>
      <c r="CX1720" s="2">
        <v>34.619620297059001</v>
      </c>
      <c r="CY1720" s="30">
        <f t="shared" ref="CY1720:CY1723" si="53">DA1720/CZ1720</f>
        <v>9.2160627212684615E-2</v>
      </c>
      <c r="CZ1720">
        <v>200</v>
      </c>
      <c r="DA1720" s="2">
        <v>18.432125442536922</v>
      </c>
      <c r="DB1720" s="30">
        <f t="shared" ref="DB1720:DB1723" si="54">DD1720/DC1720</f>
        <v>8.0403708706742419E-2</v>
      </c>
      <c r="DC1720">
        <v>200</v>
      </c>
      <c r="DD1720" s="2">
        <v>16.080741741348483</v>
      </c>
    </row>
    <row r="1721" spans="1:152" x14ac:dyDescent="0.45">
      <c r="A1721" t="s">
        <v>65</v>
      </c>
      <c r="B1721" t="s">
        <v>238</v>
      </c>
      <c r="C1721" s="1">
        <v>39069</v>
      </c>
      <c r="D1721" s="2"/>
      <c r="G1721">
        <v>69</v>
      </c>
      <c r="H1721" t="s">
        <v>17</v>
      </c>
      <c r="I1721" s="19">
        <v>11</v>
      </c>
      <c r="J1721">
        <v>1000</v>
      </c>
      <c r="K1721" s="2">
        <f t="shared" si="26"/>
        <v>90.909090909090907</v>
      </c>
      <c r="M1721" s="2">
        <v>259</v>
      </c>
      <c r="N1721" s="19">
        <v>13.05</v>
      </c>
      <c r="O1721" s="19"/>
      <c r="P1721" s="19"/>
      <c r="AC1721" s="2"/>
      <c r="AE1721" s="9"/>
      <c r="AF1721" s="2"/>
      <c r="AG1721" s="9"/>
      <c r="AH1721" s="9"/>
      <c r="AI1721" s="9"/>
      <c r="AJ1721" s="9"/>
      <c r="AK1721" s="9"/>
      <c r="AL1721" s="9"/>
      <c r="AM1721" s="15"/>
      <c r="AO1721" s="9"/>
      <c r="AP1721" s="9"/>
      <c r="AQ1721" s="2"/>
      <c r="AR1721" s="2"/>
      <c r="AS1721" s="2"/>
      <c r="AT1721" s="2"/>
      <c r="AU1721" s="2"/>
      <c r="AV1721" s="2"/>
      <c r="AW1721" s="2"/>
      <c r="AY1721" s="2"/>
      <c r="AZ1721" s="2"/>
      <c r="BA1721" s="2"/>
      <c r="BC1721" s="19"/>
      <c r="BD1721" s="2"/>
      <c r="BE1721" s="2"/>
      <c r="BF1721" s="19"/>
      <c r="BG1721" s="19"/>
      <c r="BH1721" s="19"/>
      <c r="BI1721" s="19"/>
      <c r="BJ1721" s="19"/>
      <c r="BK1721" s="19"/>
      <c r="BL1721" s="19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X1721" s="2"/>
      <c r="BY1721" s="2">
        <f t="shared" si="45"/>
        <v>1300</v>
      </c>
      <c r="CA1721" s="2">
        <f t="shared" si="27"/>
        <v>145.3397861377417</v>
      </c>
      <c r="CB1721" s="2"/>
      <c r="CC1721" s="2"/>
      <c r="CD1721" s="30">
        <f t="shared" si="46"/>
        <v>1.8718098468775732E-2</v>
      </c>
      <c r="CE1721">
        <v>150</v>
      </c>
      <c r="CF1721" s="2">
        <v>2.8077147703163599</v>
      </c>
      <c r="CG1721" s="30">
        <f t="shared" si="47"/>
        <v>0.16515920494147082</v>
      </c>
      <c r="CH1721">
        <v>100</v>
      </c>
      <c r="CI1721" s="2">
        <v>16.515920494147082</v>
      </c>
      <c r="CJ1721" s="30">
        <f t="shared" si="48"/>
        <v>0.1377251977035118</v>
      </c>
      <c r="CK1721">
        <v>100</v>
      </c>
      <c r="CL1721" s="2">
        <v>13.772519770351181</v>
      </c>
      <c r="CM1721" s="30">
        <f t="shared" si="49"/>
        <v>0.13221999937408305</v>
      </c>
      <c r="CN1721">
        <v>100</v>
      </c>
      <c r="CO1721" s="2">
        <v>13.221999937408304</v>
      </c>
      <c r="CP1721" s="30">
        <f t="shared" si="50"/>
        <v>0.15309826985929426</v>
      </c>
      <c r="CQ1721">
        <v>100</v>
      </c>
      <c r="CR1721" s="2">
        <v>15.309826985929424</v>
      </c>
      <c r="CS1721" s="30">
        <f t="shared" si="51"/>
        <v>0.16895750495892783</v>
      </c>
      <c r="CT1721">
        <v>100</v>
      </c>
      <c r="CU1721" s="2">
        <v>16.895750495892784</v>
      </c>
      <c r="CV1721" s="30">
        <f t="shared" si="52"/>
        <v>0.13111035389844955</v>
      </c>
      <c r="CW1721">
        <v>250</v>
      </c>
      <c r="CX1721" s="2">
        <v>32.777588474612386</v>
      </c>
      <c r="CY1721" s="30">
        <f t="shared" si="53"/>
        <v>8.2775718580748184E-2</v>
      </c>
      <c r="CZ1721">
        <v>200</v>
      </c>
      <c r="DA1721" s="2">
        <v>16.555143716149637</v>
      </c>
      <c r="DB1721" s="30">
        <f t="shared" si="54"/>
        <v>8.741660746467271E-2</v>
      </c>
      <c r="DC1721">
        <v>200</v>
      </c>
      <c r="DD1721" s="2">
        <v>17.483321492934543</v>
      </c>
    </row>
    <row r="1722" spans="1:152" x14ac:dyDescent="0.45">
      <c r="A1722" t="s">
        <v>65</v>
      </c>
      <c r="B1722" t="s">
        <v>238</v>
      </c>
      <c r="C1722" s="1">
        <v>39071</v>
      </c>
      <c r="D1722" s="2">
        <v>5</v>
      </c>
      <c r="E1722" t="s">
        <v>195</v>
      </c>
      <c r="F1722" t="s">
        <v>13</v>
      </c>
      <c r="G1722">
        <v>71</v>
      </c>
      <c r="H1722" t="s">
        <v>17</v>
      </c>
      <c r="I1722" s="19">
        <v>11</v>
      </c>
      <c r="J1722">
        <v>1000</v>
      </c>
      <c r="K1722" s="2">
        <f t="shared" si="26"/>
        <v>90.909090909090907</v>
      </c>
      <c r="L1722" s="2"/>
      <c r="S1722" s="2">
        <v>71</v>
      </c>
      <c r="AC1722" s="2">
        <v>29.15</v>
      </c>
      <c r="AE1722" s="9"/>
      <c r="AF1722" s="2">
        <v>33.674999999999997</v>
      </c>
      <c r="AG1722" s="9">
        <v>0.39910000000000001</v>
      </c>
      <c r="AH1722" s="9">
        <v>0.1005987905825247</v>
      </c>
      <c r="AI1722" s="9"/>
      <c r="AJ1722" s="9"/>
      <c r="AK1722" s="9"/>
      <c r="AL1722" s="9"/>
      <c r="AM1722" s="15">
        <f>AG1722/AF1722</f>
        <v>1.1851521900519675E-2</v>
      </c>
      <c r="AO1722" s="9"/>
      <c r="AP1722" s="9"/>
      <c r="AQ1722" s="2">
        <v>5.7750000000000004</v>
      </c>
      <c r="AR1722" s="2"/>
      <c r="AS1722" s="2">
        <v>0.27500000000000002</v>
      </c>
      <c r="AT1722" s="2"/>
      <c r="AU1722" s="2"/>
      <c r="AV1722" s="2">
        <v>0</v>
      </c>
      <c r="AW1722" s="2">
        <v>6.0500000000000007</v>
      </c>
      <c r="AY1722" s="2"/>
      <c r="AZ1722" s="2">
        <f>AC1722+AF1722+AW1722</f>
        <v>68.875</v>
      </c>
      <c r="BA1722" s="2"/>
      <c r="BB1722" s="9">
        <f>AW1722/AZ1722</f>
        <v>8.7840290381125244E-2</v>
      </c>
      <c r="BC1722" s="19"/>
      <c r="BD1722" s="2"/>
      <c r="BE1722" s="2"/>
      <c r="BF1722" s="19"/>
      <c r="BG1722" s="19"/>
      <c r="BH1722" s="19"/>
      <c r="BI1722" s="19"/>
      <c r="BJ1722" s="9">
        <f>AC1722/AZ1722</f>
        <v>0.42323049001814878</v>
      </c>
      <c r="BK1722" s="9">
        <f>AF1722/AZ1722</f>
        <v>0.48892921960072588</v>
      </c>
      <c r="BL1722" s="9">
        <f>AW1722/AZ1722</f>
        <v>8.7840290381125244E-2</v>
      </c>
      <c r="BM1722" s="2">
        <v>113</v>
      </c>
      <c r="BN1722" s="2">
        <v>64.5</v>
      </c>
      <c r="BO1722" s="2">
        <v>1.5</v>
      </c>
      <c r="BP1722" s="2">
        <v>0</v>
      </c>
      <c r="BQ1722" s="2"/>
      <c r="BR1722" s="2"/>
      <c r="BS1722" s="2"/>
      <c r="BT1722" s="2"/>
      <c r="BU1722" s="2"/>
      <c r="BV1722" s="2"/>
      <c r="BX1722" s="2"/>
      <c r="BY1722" s="2">
        <f t="shared" si="45"/>
        <v>1300</v>
      </c>
      <c r="CA1722" s="2">
        <f t="shared" si="27"/>
        <v>134.80000000000001</v>
      </c>
      <c r="CB1722" s="2"/>
      <c r="CC1722" s="2"/>
      <c r="CD1722" s="30">
        <f t="shared" si="46"/>
        <v>1.2E-2</v>
      </c>
      <c r="CE1722">
        <v>150</v>
      </c>
      <c r="CF1722" s="2">
        <v>1.8</v>
      </c>
      <c r="CG1722" s="30">
        <f t="shared" si="47"/>
        <v>0.125</v>
      </c>
      <c r="CH1722">
        <v>100</v>
      </c>
      <c r="CI1722" s="2">
        <v>12.5</v>
      </c>
      <c r="CJ1722" s="30">
        <f t="shared" si="48"/>
        <v>0.11599999999999999</v>
      </c>
      <c r="CK1722">
        <v>100</v>
      </c>
      <c r="CL1722" s="2">
        <v>11.6</v>
      </c>
      <c r="CM1722" s="30">
        <f t="shared" si="49"/>
        <v>0.11800000000000001</v>
      </c>
      <c r="CN1722">
        <v>100</v>
      </c>
      <c r="CO1722" s="2">
        <v>11.8</v>
      </c>
      <c r="CP1722" s="30">
        <f t="shared" si="50"/>
        <v>0.14300000000000002</v>
      </c>
      <c r="CQ1722">
        <v>100</v>
      </c>
      <c r="CR1722" s="2">
        <v>14.3</v>
      </c>
      <c r="CS1722" s="30">
        <f t="shared" si="51"/>
        <v>0.16500000000000001</v>
      </c>
      <c r="CT1722">
        <v>100</v>
      </c>
      <c r="CU1722" s="2">
        <v>16.5</v>
      </c>
      <c r="CV1722" s="30">
        <f t="shared" si="52"/>
        <v>0.12959999999999999</v>
      </c>
      <c r="CW1722">
        <v>250</v>
      </c>
      <c r="CX1722" s="2">
        <v>32.4</v>
      </c>
      <c r="CY1722" s="30">
        <f t="shared" si="53"/>
        <v>8.2500000000000004E-2</v>
      </c>
      <c r="CZ1722">
        <v>200</v>
      </c>
      <c r="DA1722" s="2">
        <v>16.5</v>
      </c>
      <c r="DB1722" s="30">
        <f t="shared" si="54"/>
        <v>8.6999999999999994E-2</v>
      </c>
      <c r="DC1722">
        <v>200</v>
      </c>
      <c r="DD1722" s="2">
        <v>17.399999999999999</v>
      </c>
    </row>
    <row r="1723" spans="1:152" x14ac:dyDescent="0.45">
      <c r="A1723" t="s">
        <v>65</v>
      </c>
      <c r="B1723" t="s">
        <v>238</v>
      </c>
      <c r="C1723" s="1">
        <v>39074</v>
      </c>
      <c r="D1723" s="2"/>
      <c r="G1723">
        <v>74</v>
      </c>
      <c r="H1723" t="s">
        <v>17</v>
      </c>
      <c r="I1723" s="19">
        <v>11</v>
      </c>
      <c r="J1723">
        <v>1000</v>
      </c>
      <c r="K1723" s="2">
        <f t="shared" si="26"/>
        <v>90.909090909090907</v>
      </c>
      <c r="AC1723" s="2"/>
      <c r="AE1723" s="9"/>
      <c r="AF1723" s="2"/>
      <c r="AG1723" s="9"/>
      <c r="AI1723" s="9"/>
      <c r="AJ1723" s="9"/>
      <c r="AK1723" s="9"/>
      <c r="AL1723" s="9"/>
      <c r="AM1723" s="15"/>
      <c r="AO1723" s="9"/>
      <c r="AP1723" s="9"/>
      <c r="AQ1723" s="2"/>
      <c r="AR1723" s="2"/>
      <c r="AS1723" s="2"/>
      <c r="AT1723" s="2"/>
      <c r="AU1723" s="2"/>
      <c r="AV1723" s="2"/>
      <c r="AW1723" s="2"/>
      <c r="AY1723" s="2"/>
      <c r="AZ1723" s="2"/>
      <c r="BA1723" s="2"/>
      <c r="BC1723" s="19"/>
      <c r="BD1723" s="2"/>
      <c r="BE1723" s="2"/>
      <c r="BF1723" s="19"/>
      <c r="BG1723" s="19"/>
      <c r="BH1723" s="19"/>
      <c r="BI1723" s="19"/>
      <c r="BJ1723" s="19"/>
      <c r="BK1723" s="19"/>
      <c r="BL1723" s="19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X1723" s="2"/>
      <c r="BY1723" s="2">
        <f t="shared" si="45"/>
        <v>1300</v>
      </c>
      <c r="CA1723" s="2">
        <f t="shared" si="27"/>
        <v>205.59320234961046</v>
      </c>
      <c r="CB1723" s="2"/>
      <c r="CC1723" s="2"/>
      <c r="CD1723" s="30">
        <f t="shared" si="46"/>
        <v>0.29279506289079527</v>
      </c>
      <c r="CE1723">
        <v>150</v>
      </c>
      <c r="CF1723" s="2">
        <v>43.919259433619288</v>
      </c>
      <c r="CG1723" s="30">
        <f t="shared" si="47"/>
        <v>0.20640792333124836</v>
      </c>
      <c r="CH1723">
        <v>100</v>
      </c>
      <c r="CI1723" s="2">
        <v>20.640792333124836</v>
      </c>
      <c r="CJ1723" s="30">
        <f t="shared" si="48"/>
        <v>0.21941630104548301</v>
      </c>
      <c r="CK1723">
        <v>100</v>
      </c>
      <c r="CL1723" s="2">
        <v>21.941630104548302</v>
      </c>
      <c r="CM1723" s="30">
        <f t="shared" si="49"/>
        <v>0.18714291399297317</v>
      </c>
      <c r="CN1723">
        <v>100</v>
      </c>
      <c r="CO1723" s="2">
        <v>18.714291399297316</v>
      </c>
      <c r="CP1723" s="30">
        <f t="shared" si="50"/>
        <v>0.1760276986413514</v>
      </c>
      <c r="CQ1723">
        <v>100</v>
      </c>
      <c r="CR1723" s="2">
        <v>17.602769864135141</v>
      </c>
      <c r="CS1723" s="30">
        <f t="shared" si="51"/>
        <v>0.16467184460685927</v>
      </c>
      <c r="CT1723">
        <v>100</v>
      </c>
      <c r="CU1723" s="2">
        <v>16.467184460685928</v>
      </c>
      <c r="CV1723" s="30">
        <f t="shared" si="52"/>
        <v>0.1263434161806406</v>
      </c>
      <c r="CW1723">
        <v>250</v>
      </c>
      <c r="CX1723" s="2">
        <v>31.585854045160147</v>
      </c>
      <c r="CY1723" s="30">
        <f t="shared" si="53"/>
        <v>8.9135455199459729E-2</v>
      </c>
      <c r="CZ1723">
        <v>200</v>
      </c>
      <c r="DA1723" s="2">
        <v>17.827091039891947</v>
      </c>
      <c r="DB1723" s="30">
        <f t="shared" si="54"/>
        <v>8.4471648345737935E-2</v>
      </c>
      <c r="DC1723">
        <v>200</v>
      </c>
      <c r="DD1723" s="2">
        <v>16.894329669147588</v>
      </c>
    </row>
    <row r="1724" spans="1:152" hidden="1" x14ac:dyDescent="0.45">
      <c r="A1724" t="s">
        <v>65</v>
      </c>
      <c r="B1724" t="s">
        <v>238</v>
      </c>
      <c r="C1724" s="1">
        <v>39080</v>
      </c>
      <c r="G1724">
        <v>80</v>
      </c>
      <c r="H1724" t="s">
        <v>17</v>
      </c>
      <c r="I1724" s="19">
        <v>11</v>
      </c>
      <c r="J1724">
        <v>1000</v>
      </c>
      <c r="K1724" s="2">
        <f t="shared" si="26"/>
        <v>90.909090909090907</v>
      </c>
      <c r="M1724" s="2">
        <v>360</v>
      </c>
      <c r="N1724" s="19">
        <v>15.350000000000001</v>
      </c>
      <c r="O1724" s="19"/>
      <c r="P1724" s="19"/>
      <c r="AC1724" s="2"/>
      <c r="AE1724" s="9"/>
      <c r="AF1724" s="2"/>
      <c r="AG1724" s="9"/>
      <c r="AI1724" s="9"/>
      <c r="AJ1724" s="9"/>
      <c r="AK1724" s="9"/>
      <c r="AL1724" s="9"/>
      <c r="AO1724" s="9"/>
      <c r="AP1724" s="9"/>
      <c r="AQ1724" s="2"/>
      <c r="AR1724" s="2"/>
      <c r="AS1724" s="2"/>
      <c r="AT1724" s="2"/>
      <c r="AU1724" s="2"/>
      <c r="AV1724" s="2"/>
      <c r="AW1724" s="2"/>
      <c r="AY1724" s="2"/>
      <c r="AZ1724" s="2"/>
      <c r="BA1724" s="2"/>
      <c r="BC1724" s="19"/>
      <c r="BD1724" s="2"/>
      <c r="BE1724" s="2"/>
      <c r="BF1724" s="19"/>
      <c r="BG1724" s="19"/>
      <c r="BH1724" s="19"/>
      <c r="BI1724" s="19"/>
      <c r="BJ1724" s="19"/>
      <c r="BK1724" s="19"/>
      <c r="BL1724" s="19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X1724" s="2"/>
      <c r="BY1724" s="2"/>
      <c r="CA1724" s="2"/>
      <c r="CB1724" s="2"/>
      <c r="CC1724" s="2"/>
      <c r="CF1724" s="2"/>
      <c r="CH1724">
        <v>10</v>
      </c>
      <c r="CI1724" s="2"/>
      <c r="CK1724">
        <v>10</v>
      </c>
      <c r="CL1724" s="2"/>
      <c r="CO1724" s="2"/>
      <c r="CR1724" s="2"/>
      <c r="CU1724" s="2"/>
      <c r="CX1724" s="2"/>
      <c r="DA1724" s="2"/>
      <c r="DD1724" s="2"/>
    </row>
    <row r="1725" spans="1:152" x14ac:dyDescent="0.45">
      <c r="A1725" t="s">
        <v>65</v>
      </c>
      <c r="B1725" t="s">
        <v>238</v>
      </c>
      <c r="C1725" s="1">
        <v>39081</v>
      </c>
      <c r="D1725" s="2"/>
      <c r="G1725">
        <v>81</v>
      </c>
      <c r="H1725" t="s">
        <v>17</v>
      </c>
      <c r="I1725" s="19">
        <v>11</v>
      </c>
      <c r="J1725">
        <v>1000</v>
      </c>
      <c r="K1725" s="2">
        <f t="shared" si="26"/>
        <v>90.909090909090907</v>
      </c>
      <c r="AC1725" s="2"/>
      <c r="AE1725" s="9"/>
      <c r="AF1725" s="2"/>
      <c r="AG1725" s="9"/>
      <c r="AI1725" s="9"/>
      <c r="AJ1725" s="9"/>
      <c r="AK1725" s="9"/>
      <c r="AL1725" s="9"/>
      <c r="AM1725" s="15"/>
      <c r="AO1725" s="9"/>
      <c r="AP1725" s="9"/>
      <c r="AQ1725" s="2"/>
      <c r="AR1725" s="2"/>
      <c r="AS1725" s="2"/>
      <c r="AT1725" s="2"/>
      <c r="AU1725" s="2"/>
      <c r="AV1725" s="2"/>
      <c r="AW1725" s="2"/>
      <c r="AY1725" s="2"/>
      <c r="AZ1725" s="2"/>
      <c r="BA1725" s="2"/>
      <c r="BC1725" s="19"/>
      <c r="BD1725" s="2"/>
      <c r="BE1725" s="2"/>
      <c r="BF1725" s="19"/>
      <c r="BG1725" s="19"/>
      <c r="BH1725" s="19"/>
      <c r="BI1725" s="19"/>
      <c r="BJ1725" s="19"/>
      <c r="BK1725" s="19"/>
      <c r="BL1725" s="19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X1725" s="2"/>
      <c r="BY1725" s="2">
        <f>CE1725+CH1725+CK1725+CN1725+CQ1725+CT1725+CW1725+CZ1725+DC1725</f>
        <v>1300</v>
      </c>
      <c r="CA1725" s="2">
        <f t="shared" si="27"/>
        <v>193.6568152351912</v>
      </c>
      <c r="CB1725" s="2"/>
      <c r="CC1725" s="2"/>
      <c r="CD1725" s="30">
        <f>CF1725/CE1725</f>
        <v>0.22901898259544334</v>
      </c>
      <c r="CE1725">
        <v>150</v>
      </c>
      <c r="CF1725" s="2">
        <v>34.352847389316501</v>
      </c>
      <c r="CG1725" s="30">
        <f t="shared" ref="CG1725" si="55">CI1725/CH1725</f>
        <v>0.19684050392538416</v>
      </c>
      <c r="CH1725">
        <v>100</v>
      </c>
      <c r="CI1725" s="2">
        <v>19.684050392538417</v>
      </c>
      <c r="CJ1725" s="30">
        <f t="shared" ref="CJ1725" si="56">CL1725/CK1725</f>
        <v>0.20895231608848333</v>
      </c>
      <c r="CK1725">
        <v>100</v>
      </c>
      <c r="CL1725" s="2">
        <v>20.895231608848334</v>
      </c>
      <c r="CM1725" s="30">
        <f t="shared" ref="CM1725" si="57">CO1725/CN1725</f>
        <v>0.17708292559687414</v>
      </c>
      <c r="CN1725">
        <v>100</v>
      </c>
      <c r="CO1725" s="2">
        <v>17.708292559687415</v>
      </c>
      <c r="CP1725" s="30">
        <f t="shared" ref="CP1725" si="58">CR1725/CQ1725</f>
        <v>0.17178236195197052</v>
      </c>
      <c r="CQ1725">
        <v>100</v>
      </c>
      <c r="CR1725" s="2">
        <v>17.178236195197051</v>
      </c>
      <c r="CS1725" s="30">
        <f t="shared" ref="CS1725" si="59">CU1725/CT1725</f>
        <v>0.16770941802569161</v>
      </c>
      <c r="CT1725">
        <v>100</v>
      </c>
      <c r="CU1725" s="2">
        <v>16.770941802569162</v>
      </c>
      <c r="CV1725" s="30">
        <f t="shared" ref="CV1725" si="60">CX1725/CW1725</f>
        <v>0.12798561386864188</v>
      </c>
      <c r="CW1725">
        <v>250</v>
      </c>
      <c r="CX1725" s="2">
        <v>31.996403467160473</v>
      </c>
      <c r="CY1725" s="30">
        <f t="shared" ref="CY1725" si="61">DA1725/CZ1725</f>
        <v>8.9925753520249896E-2</v>
      </c>
      <c r="CZ1725">
        <v>200</v>
      </c>
      <c r="DA1725" s="2">
        <v>17.985150704049978</v>
      </c>
      <c r="DB1725" s="30">
        <f t="shared" ref="DB1725" si="62">DD1725/DC1725</f>
        <v>8.5428305579119374E-2</v>
      </c>
      <c r="DC1725">
        <v>200</v>
      </c>
      <c r="DD1725" s="2">
        <v>17.085661115823875</v>
      </c>
    </row>
    <row r="1726" spans="1:152" hidden="1" x14ac:dyDescent="0.45">
      <c r="A1726" t="s">
        <v>65</v>
      </c>
      <c r="B1726" t="s">
        <v>238</v>
      </c>
      <c r="C1726" s="1">
        <v>39085</v>
      </c>
      <c r="G1726">
        <v>85</v>
      </c>
      <c r="H1726" t="s">
        <v>17</v>
      </c>
      <c r="I1726" s="19">
        <v>11</v>
      </c>
      <c r="J1726">
        <v>1000</v>
      </c>
      <c r="K1726" s="2">
        <f t="shared" si="26"/>
        <v>90.909090909090907</v>
      </c>
      <c r="M1726" s="2">
        <v>413</v>
      </c>
      <c r="N1726" s="19">
        <v>17</v>
      </c>
      <c r="O1726" s="19"/>
      <c r="P1726" s="19"/>
      <c r="AC1726" s="2"/>
      <c r="AE1726" s="9"/>
      <c r="AF1726" s="2"/>
      <c r="AG1726" s="9"/>
      <c r="AI1726" s="9"/>
      <c r="AJ1726" s="9"/>
      <c r="AK1726" s="9"/>
      <c r="AL1726" s="9"/>
      <c r="AO1726" s="9"/>
      <c r="AP1726" s="9"/>
      <c r="AQ1726" s="2"/>
      <c r="AR1726" s="2"/>
      <c r="AS1726" s="2"/>
      <c r="AT1726" s="2"/>
      <c r="AU1726" s="2"/>
      <c r="AV1726" s="2"/>
      <c r="AW1726" s="2"/>
      <c r="AY1726" s="2"/>
      <c r="AZ1726" s="2"/>
      <c r="BA1726" s="2"/>
      <c r="BC1726" s="19"/>
      <c r="BD1726" s="2"/>
      <c r="BE1726" s="2"/>
      <c r="BF1726" s="19"/>
      <c r="BG1726" s="19"/>
      <c r="BH1726" s="19"/>
      <c r="BI1726" s="19"/>
      <c r="BJ1726" s="19"/>
      <c r="BK1726" s="19"/>
      <c r="BL1726" s="19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X1726" s="2"/>
      <c r="BY1726" s="2"/>
      <c r="CA1726" s="2"/>
      <c r="CB1726" s="2"/>
      <c r="CC1726" s="2"/>
      <c r="CF1726" s="2"/>
      <c r="CH1726">
        <v>10</v>
      </c>
      <c r="CI1726" s="2"/>
      <c r="CK1726">
        <v>10</v>
      </c>
      <c r="CL1726" s="2"/>
      <c r="CO1726" s="2"/>
      <c r="CR1726" s="2"/>
      <c r="CU1726" s="2"/>
      <c r="CX1726" s="2"/>
      <c r="DA1726" s="2"/>
      <c r="DD1726" s="2"/>
    </row>
    <row r="1727" spans="1:152" x14ac:dyDescent="0.45">
      <c r="A1727" t="s">
        <v>65</v>
      </c>
      <c r="B1727" t="s">
        <v>238</v>
      </c>
      <c r="C1727" s="1">
        <v>39086</v>
      </c>
      <c r="G1727">
        <v>86</v>
      </c>
      <c r="H1727" t="s">
        <v>17</v>
      </c>
      <c r="I1727" s="19">
        <v>11</v>
      </c>
      <c r="J1727">
        <v>1000</v>
      </c>
      <c r="K1727" s="2">
        <f t="shared" si="26"/>
        <v>90.909090909090907</v>
      </c>
      <c r="AC1727" s="2">
        <v>66.400000000000006</v>
      </c>
      <c r="AE1727" s="9"/>
      <c r="AF1727" s="2">
        <v>63.725000000000001</v>
      </c>
      <c r="AG1727" s="9">
        <v>0.8115</v>
      </c>
      <c r="AH1727" s="9">
        <v>0.15845070211267609</v>
      </c>
      <c r="AI1727" s="9"/>
      <c r="AJ1727" s="9"/>
      <c r="AK1727" s="9"/>
      <c r="AL1727" s="9"/>
      <c r="AM1727" s="15">
        <f>AG1727/AF1727</f>
        <v>1.2734405649274225E-2</v>
      </c>
      <c r="AN1727" s="15">
        <v>4.2036876347861692E-2</v>
      </c>
      <c r="AO1727" s="19">
        <f>AF1727*AN1727</f>
        <v>2.6787999452674862</v>
      </c>
      <c r="AP1727" s="9"/>
      <c r="AQ1727" s="2">
        <v>10.5</v>
      </c>
      <c r="AR1727" s="2"/>
      <c r="AS1727" s="2">
        <v>11.475</v>
      </c>
      <c r="AT1727" s="2"/>
      <c r="AU1727" s="2"/>
      <c r="AV1727" s="2">
        <v>0</v>
      </c>
      <c r="AW1727" s="2">
        <v>21.975000000000001</v>
      </c>
      <c r="AY1727" s="2"/>
      <c r="AZ1727" s="2">
        <f>AC1727+AF1727+AW1727</f>
        <v>152.1</v>
      </c>
      <c r="BA1727" s="2"/>
      <c r="BB1727" s="9">
        <f>AW1727/AZ1727</f>
        <v>0.14447731755424065</v>
      </c>
      <c r="BC1727" s="19"/>
      <c r="BD1727" s="2"/>
      <c r="BE1727" s="2"/>
      <c r="BF1727" s="19"/>
      <c r="BG1727" s="19"/>
      <c r="BH1727" s="19"/>
      <c r="BI1727" s="19"/>
      <c r="BJ1727" s="9">
        <f>AC1727/AZ1727</f>
        <v>0.43655489809335968</v>
      </c>
      <c r="BK1727" s="9">
        <f>AF1727/AZ1727</f>
        <v>0.41896778435239979</v>
      </c>
      <c r="BL1727" s="9">
        <f>AW1727/AZ1727</f>
        <v>0.14447731755424065</v>
      </c>
      <c r="BM1727" s="2">
        <v>207</v>
      </c>
      <c r="BN1727" s="2">
        <v>103</v>
      </c>
      <c r="BO1727" s="2">
        <v>35.5</v>
      </c>
      <c r="BP1727" s="2">
        <v>0</v>
      </c>
      <c r="BQ1727" s="2"/>
      <c r="BR1727" s="2"/>
      <c r="BS1727" s="2"/>
      <c r="BT1727" s="2"/>
      <c r="BU1727" s="2"/>
      <c r="BV1727" s="2"/>
      <c r="BX1727" s="2"/>
      <c r="BY1727" s="2">
        <f>CE1727+CH1727+CK1727+CN1727+CQ1727+CT1727+CW1727+CZ1727+DC1727</f>
        <v>1300</v>
      </c>
      <c r="CA1727" s="2">
        <f t="shared" si="27"/>
        <v>186.75763057570785</v>
      </c>
      <c r="CB1727" s="2"/>
      <c r="CC1727" s="2"/>
      <c r="CD1727" s="30">
        <f>CF1727/CE1727</f>
        <v>0.23016173682750179</v>
      </c>
      <c r="CE1727">
        <v>150</v>
      </c>
      <c r="CF1727" s="2">
        <v>34.524260524125268</v>
      </c>
      <c r="CG1727" s="30">
        <f t="shared" ref="CG1727" si="63">CI1727/CH1727</f>
        <v>0.18293646202269337</v>
      </c>
      <c r="CH1727">
        <v>100</v>
      </c>
      <c r="CI1727" s="2">
        <v>18.293646202269336</v>
      </c>
      <c r="CJ1727" s="30">
        <f t="shared" ref="CJ1727" si="64">CL1727/CK1727</f>
        <v>0.18318164924896671</v>
      </c>
      <c r="CK1727">
        <v>100</v>
      </c>
      <c r="CL1727" s="2">
        <v>18.318164924896671</v>
      </c>
      <c r="CM1727" s="30">
        <f t="shared" ref="CM1727" si="65">CO1727/CN1727</f>
        <v>0.15362575923938232</v>
      </c>
      <c r="CN1727">
        <v>100</v>
      </c>
      <c r="CO1727" s="2">
        <v>15.362575923938232</v>
      </c>
      <c r="CP1727" s="30">
        <f t="shared" ref="CP1727" si="66">CR1727/CQ1727</f>
        <v>0.15916451838227463</v>
      </c>
      <c r="CQ1727">
        <v>100</v>
      </c>
      <c r="CR1727" s="2">
        <v>15.916451838227465</v>
      </c>
      <c r="CS1727" s="30">
        <f t="shared" ref="CS1727" si="67">CU1727/CT1727</f>
        <v>0.16559959124538609</v>
      </c>
      <c r="CT1727">
        <v>100</v>
      </c>
      <c r="CU1727" s="2">
        <v>16.559959124538608</v>
      </c>
      <c r="CV1727" s="30">
        <f t="shared" ref="CV1727" si="68">CX1727/CW1727</f>
        <v>0.12780643887194654</v>
      </c>
      <c r="CW1727">
        <v>250</v>
      </c>
      <c r="CX1727" s="2">
        <v>31.951609717986635</v>
      </c>
      <c r="CY1727" s="30">
        <f t="shared" ref="CY1727" si="69">DA1727/CZ1727</f>
        <v>9.1542401262871387E-2</v>
      </c>
      <c r="CZ1727">
        <v>200</v>
      </c>
      <c r="DA1727" s="2">
        <v>18.308480252574277</v>
      </c>
      <c r="DB1727" s="30">
        <f t="shared" ref="DB1727" si="70">DD1727/DC1727</f>
        <v>8.7612410335756827E-2</v>
      </c>
      <c r="DC1727">
        <v>200</v>
      </c>
      <c r="DD1727" s="2">
        <v>17.522482067151365</v>
      </c>
    </row>
    <row r="1728" spans="1:152" hidden="1" x14ac:dyDescent="0.45">
      <c r="A1728" t="s">
        <v>65</v>
      </c>
      <c r="B1728" t="s">
        <v>238</v>
      </c>
      <c r="C1728" s="1">
        <v>39093</v>
      </c>
      <c r="G1728">
        <v>93</v>
      </c>
      <c r="H1728" t="s">
        <v>17</v>
      </c>
      <c r="I1728" s="19">
        <v>11</v>
      </c>
      <c r="J1728">
        <v>1000</v>
      </c>
      <c r="K1728" s="2">
        <f t="shared" si="26"/>
        <v>90.909090909090907</v>
      </c>
      <c r="M1728" s="2">
        <v>478</v>
      </c>
      <c r="N1728" s="19">
        <v>17.600000000000001</v>
      </c>
      <c r="O1728" s="19"/>
      <c r="P1728" s="19"/>
      <c r="AC1728" s="2"/>
      <c r="AE1728" s="9"/>
      <c r="AF1728" s="2"/>
      <c r="AG1728" s="9"/>
      <c r="AI1728" s="9"/>
      <c r="AJ1728" s="9"/>
      <c r="AK1728" s="9"/>
      <c r="AL1728" s="9"/>
      <c r="AO1728" s="9"/>
      <c r="AP1728" s="9"/>
      <c r="AQ1728" s="2"/>
      <c r="AR1728" s="2"/>
      <c r="AS1728" s="2"/>
      <c r="AT1728" s="2"/>
      <c r="AU1728" s="2"/>
      <c r="AV1728" s="2"/>
      <c r="AW1728" s="2"/>
      <c r="AY1728" s="2"/>
      <c r="AZ1728" s="2"/>
      <c r="BA1728" s="2"/>
      <c r="BC1728" s="19"/>
      <c r="BD1728" s="2"/>
      <c r="BE1728" s="2"/>
      <c r="BF1728" s="19"/>
      <c r="BG1728" s="19"/>
      <c r="BH1728" s="19"/>
      <c r="BI1728" s="19"/>
      <c r="BJ1728" s="19"/>
      <c r="BK1728" s="19"/>
      <c r="BL1728" s="19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X1728" s="2"/>
      <c r="BY1728" s="2"/>
      <c r="CA1728" s="2"/>
      <c r="CB1728" s="2"/>
      <c r="CC1728" s="2"/>
      <c r="CF1728" s="2"/>
      <c r="CH1728">
        <v>10</v>
      </c>
      <c r="CI1728" s="2"/>
      <c r="CK1728">
        <v>10</v>
      </c>
      <c r="CL1728" s="2"/>
      <c r="CO1728" s="2"/>
      <c r="CR1728" s="2"/>
      <c r="CU1728" s="2"/>
      <c r="CX1728" s="2"/>
      <c r="DA1728" s="2"/>
      <c r="DD1728" s="2"/>
    </row>
    <row r="1729" spans="1:152" x14ac:dyDescent="0.45">
      <c r="A1729" t="s">
        <v>65</v>
      </c>
      <c r="B1729" t="s">
        <v>238</v>
      </c>
      <c r="C1729" s="1">
        <v>39094</v>
      </c>
      <c r="G1729">
        <v>94</v>
      </c>
      <c r="H1729" t="s">
        <v>17</v>
      </c>
      <c r="I1729" s="19">
        <v>11</v>
      </c>
      <c r="J1729">
        <v>1000</v>
      </c>
      <c r="K1729" s="2">
        <f t="shared" si="26"/>
        <v>90.909090909090907</v>
      </c>
      <c r="AC1729" s="2"/>
      <c r="AE1729" s="9"/>
      <c r="AF1729" s="2"/>
      <c r="AG1729" s="9"/>
      <c r="AI1729" s="9"/>
      <c r="AJ1729" s="9"/>
      <c r="AK1729" s="9"/>
      <c r="AL1729" s="9"/>
      <c r="AM1729" s="15"/>
      <c r="AO1729" s="9"/>
      <c r="AP1729" s="9"/>
      <c r="AQ1729" s="2"/>
      <c r="AR1729" s="2"/>
      <c r="AS1729" s="2"/>
      <c r="AT1729" s="2"/>
      <c r="AU1729" s="2"/>
      <c r="AV1729" s="2"/>
      <c r="AW1729" s="2"/>
      <c r="AY1729" s="2"/>
      <c r="AZ1729" s="2"/>
      <c r="BA1729" s="2"/>
      <c r="BC1729" s="19"/>
      <c r="BD1729" s="2"/>
      <c r="BE1729" s="2"/>
      <c r="BF1729" s="19"/>
      <c r="BG1729" s="19"/>
      <c r="BH1729" s="19"/>
      <c r="BI1729" s="19"/>
      <c r="BJ1729" s="19"/>
      <c r="BK1729" s="19"/>
      <c r="BL1729" s="19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X1729" s="2"/>
      <c r="BY1729" s="2">
        <f t="shared" ref="BY1729:BY1731" si="71">CE1729+CH1729+CK1729+CN1729+CQ1729+CT1729+CW1729+CZ1729+DC1729</f>
        <v>1300</v>
      </c>
      <c r="CA1729" s="2">
        <f t="shared" si="27"/>
        <v>134.82117683542691</v>
      </c>
      <c r="CB1729" s="2"/>
      <c r="CC1729" s="2"/>
      <c r="CD1729" s="30">
        <f t="shared" ref="CD1729:CD1731" si="72">CF1729/CE1729</f>
        <v>8.0125061487066981E-2</v>
      </c>
      <c r="CE1729">
        <v>150</v>
      </c>
      <c r="CF1729" s="2">
        <v>12.018759223060048</v>
      </c>
      <c r="CG1729" s="30">
        <f t="shared" ref="CG1729:CG1731" si="73">CI1729/CH1729</f>
        <v>0.15406235526977918</v>
      </c>
      <c r="CH1729">
        <v>100</v>
      </c>
      <c r="CI1729" s="2">
        <v>15.406235526977918</v>
      </c>
      <c r="CJ1729" s="30">
        <f t="shared" ref="CJ1729:CJ1731" si="74">CL1729/CK1729</f>
        <v>0.11581384959463242</v>
      </c>
      <c r="CK1729">
        <v>100</v>
      </c>
      <c r="CL1729" s="2">
        <v>11.581384959463243</v>
      </c>
      <c r="CM1729" s="30">
        <f t="shared" ref="CM1729:CM1731" si="75">CO1729/CN1729</f>
        <v>0.1019556002290323</v>
      </c>
      <c r="CN1729">
        <v>100</v>
      </c>
      <c r="CO1729" s="2">
        <v>10.19556002290323</v>
      </c>
      <c r="CP1729" s="30">
        <f t="shared" ref="CP1729:CP1731" si="76">CR1729/CQ1729</f>
        <v>0.1191982918700723</v>
      </c>
      <c r="CQ1729">
        <v>100</v>
      </c>
      <c r="CR1729" s="2">
        <v>11.919829187007231</v>
      </c>
      <c r="CS1729" s="30">
        <f t="shared" ref="CS1729:CS1731" si="77">CU1729/CT1729</f>
        <v>0.13022306011161547</v>
      </c>
      <c r="CT1729">
        <v>100</v>
      </c>
      <c r="CU1729" s="2">
        <v>13.022306011161547</v>
      </c>
      <c r="CV1729" s="30">
        <f t="shared" ref="CV1729:CV1731" si="78">CX1729/CW1729</f>
        <v>0.11005989174270812</v>
      </c>
      <c r="CW1729">
        <v>250</v>
      </c>
      <c r="CX1729" s="2">
        <v>27.514972935677029</v>
      </c>
      <c r="CY1729" s="30">
        <f t="shared" ref="CY1729:CY1731" si="79">DA1729/CZ1729</f>
        <v>8.6192102965295628E-2</v>
      </c>
      <c r="CZ1729">
        <v>200</v>
      </c>
      <c r="DA1729" s="2">
        <v>17.238420593059125</v>
      </c>
      <c r="DB1729" s="30">
        <f t="shared" ref="DB1729:DB1731" si="80">DD1729/DC1729</f>
        <v>7.9618541880587687E-2</v>
      </c>
      <c r="DC1729">
        <v>200</v>
      </c>
      <c r="DD1729" s="2">
        <v>15.923708376117537</v>
      </c>
    </row>
    <row r="1730" spans="1:152" x14ac:dyDescent="0.45">
      <c r="A1730" t="s">
        <v>65</v>
      </c>
      <c r="B1730" t="s">
        <v>238</v>
      </c>
      <c r="C1730" s="1">
        <v>39098</v>
      </c>
      <c r="D1730" s="2"/>
      <c r="G1730">
        <v>98</v>
      </c>
      <c r="H1730" t="s">
        <v>17</v>
      </c>
      <c r="I1730" s="19">
        <v>11</v>
      </c>
      <c r="J1730">
        <v>1000</v>
      </c>
      <c r="K1730" s="2">
        <f t="shared" si="26"/>
        <v>90.909090909090907</v>
      </c>
      <c r="M1730" s="2">
        <v>489.5</v>
      </c>
      <c r="N1730" s="19">
        <v>17.850000000000001</v>
      </c>
      <c r="O1730" s="19"/>
      <c r="P1730" s="19"/>
      <c r="AC1730" s="2"/>
      <c r="AE1730" s="9"/>
      <c r="AF1730" s="2"/>
      <c r="AG1730" s="9"/>
      <c r="AI1730" s="9"/>
      <c r="AJ1730" s="9"/>
      <c r="AK1730" s="9"/>
      <c r="AL1730" s="9"/>
      <c r="AM1730" s="15"/>
      <c r="AO1730" s="9"/>
      <c r="AP1730" s="9"/>
      <c r="AQ1730" s="2"/>
      <c r="AR1730" s="2"/>
      <c r="AS1730" s="2"/>
      <c r="AT1730" s="2"/>
      <c r="AU1730" s="2"/>
      <c r="AV1730" s="2"/>
      <c r="AW1730" s="2"/>
      <c r="AY1730" s="2"/>
      <c r="AZ1730" s="2"/>
      <c r="BA1730" s="2"/>
      <c r="BC1730" s="19"/>
      <c r="BD1730" s="2"/>
      <c r="BE1730" s="2"/>
      <c r="BF1730" s="19"/>
      <c r="BG1730" s="19"/>
      <c r="BH1730" s="19"/>
      <c r="BI1730" s="19"/>
      <c r="BJ1730" s="19"/>
      <c r="BK1730" s="19"/>
      <c r="BL1730" s="19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X1730" s="2"/>
      <c r="BY1730" s="2">
        <f t="shared" si="71"/>
        <v>1300</v>
      </c>
      <c r="CA1730" s="2">
        <f t="shared" si="27"/>
        <v>116.85245522693344</v>
      </c>
      <c r="CB1730" s="2"/>
      <c r="CC1730" s="2"/>
      <c r="CD1730" s="30">
        <f t="shared" si="72"/>
        <v>0.11110189144528664</v>
      </c>
      <c r="CE1730">
        <v>150</v>
      </c>
      <c r="CF1730" s="2">
        <v>16.665283716792995</v>
      </c>
      <c r="CG1730" s="30">
        <f t="shared" si="73"/>
        <v>0.13955658002674989</v>
      </c>
      <c r="CH1730">
        <v>100</v>
      </c>
      <c r="CI1730" s="2">
        <v>13.955658002674989</v>
      </c>
      <c r="CJ1730" s="30">
        <f t="shared" si="74"/>
        <v>8.2945046812304926E-2</v>
      </c>
      <c r="CK1730">
        <v>100</v>
      </c>
      <c r="CL1730" s="2">
        <v>8.2945046812304923</v>
      </c>
      <c r="CM1730" s="30">
        <f t="shared" si="75"/>
        <v>7.2370027775372631E-2</v>
      </c>
      <c r="CN1730">
        <v>100</v>
      </c>
      <c r="CO1730" s="2">
        <v>7.2370027775372634</v>
      </c>
      <c r="CP1730" s="30">
        <f t="shared" si="76"/>
        <v>8.5919866161462646E-2</v>
      </c>
      <c r="CQ1730">
        <v>100</v>
      </c>
      <c r="CR1730" s="2">
        <v>8.591986616146265</v>
      </c>
      <c r="CS1730" s="30">
        <f t="shared" si="77"/>
        <v>9.780027298268415E-2</v>
      </c>
      <c r="CT1730">
        <v>100</v>
      </c>
      <c r="CU1730" s="2">
        <v>9.7800272982684149</v>
      </c>
      <c r="CV1730" s="30">
        <f t="shared" si="78"/>
        <v>8.9499717531285702E-2</v>
      </c>
      <c r="CW1730">
        <v>250</v>
      </c>
      <c r="CX1730" s="2">
        <v>22.374929382821424</v>
      </c>
      <c r="CY1730" s="30">
        <f t="shared" si="79"/>
        <v>7.3573410891137336E-2</v>
      </c>
      <c r="CZ1730">
        <v>200</v>
      </c>
      <c r="DA1730" s="2">
        <v>14.714682178227468</v>
      </c>
      <c r="DB1730" s="30">
        <f t="shared" si="80"/>
        <v>7.6191902866170724E-2</v>
      </c>
      <c r="DC1730">
        <v>200</v>
      </c>
      <c r="DD1730" s="2">
        <v>15.238380573234144</v>
      </c>
    </row>
    <row r="1731" spans="1:152" x14ac:dyDescent="0.45">
      <c r="A1731" t="s">
        <v>65</v>
      </c>
      <c r="B1731" t="s">
        <v>238</v>
      </c>
      <c r="C1731" s="1">
        <v>39101</v>
      </c>
      <c r="D1731" s="2"/>
      <c r="G1731">
        <v>101</v>
      </c>
      <c r="H1731" t="s">
        <v>17</v>
      </c>
      <c r="I1731" s="19">
        <v>11</v>
      </c>
      <c r="J1731">
        <v>1000</v>
      </c>
      <c r="K1731" s="2">
        <f t="shared" si="26"/>
        <v>90.909090909090907</v>
      </c>
      <c r="AC1731" s="2"/>
      <c r="AE1731" s="9"/>
      <c r="AF1731" s="2"/>
      <c r="AG1731" s="9"/>
      <c r="AH1731" s="9"/>
      <c r="AI1731" s="9"/>
      <c r="AJ1731" s="9"/>
      <c r="AK1731" s="9"/>
      <c r="AL1731" s="9"/>
      <c r="AM1731" s="15"/>
      <c r="AO1731" s="9"/>
      <c r="AP1731" s="9"/>
      <c r="AQ1731" s="2"/>
      <c r="AR1731" s="2"/>
      <c r="AS1731" s="2"/>
      <c r="AT1731" s="2"/>
      <c r="AU1731" s="2"/>
      <c r="AV1731" s="2"/>
      <c r="AW1731" s="2"/>
      <c r="AY1731" s="2"/>
      <c r="AZ1731" s="2"/>
      <c r="BA1731" s="2"/>
      <c r="BC1731" s="19"/>
      <c r="BD1731" s="2"/>
      <c r="BE1731" s="2"/>
      <c r="BF1731" s="19"/>
      <c r="BG1731" s="19"/>
      <c r="BH1731" s="19"/>
      <c r="BI1731" s="19"/>
      <c r="BJ1731" s="19"/>
      <c r="BK1731" s="19"/>
      <c r="BL1731" s="19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X1731" s="2"/>
      <c r="BY1731" s="2">
        <f t="shared" si="71"/>
        <v>1300</v>
      </c>
      <c r="CA1731" s="2">
        <f t="shared" si="27"/>
        <v>195.91692441129911</v>
      </c>
      <c r="CB1731" s="2"/>
      <c r="CC1731" s="2"/>
      <c r="CD1731" s="30">
        <f t="shared" si="72"/>
        <v>0.26636430699600389</v>
      </c>
      <c r="CE1731">
        <v>150</v>
      </c>
      <c r="CF1731" s="2">
        <v>39.95464604940058</v>
      </c>
      <c r="CG1731" s="30">
        <f t="shared" si="73"/>
        <v>0.2029032563053545</v>
      </c>
      <c r="CH1731">
        <v>100</v>
      </c>
      <c r="CI1731" s="2">
        <v>20.290325630535449</v>
      </c>
      <c r="CJ1731" s="30">
        <f t="shared" si="74"/>
        <v>0.22656297262059988</v>
      </c>
      <c r="CK1731">
        <v>100</v>
      </c>
      <c r="CL1731" s="2">
        <v>22.656297262059987</v>
      </c>
      <c r="CM1731" s="30">
        <f t="shared" si="75"/>
        <v>0.17655638992046399</v>
      </c>
      <c r="CN1731">
        <v>100</v>
      </c>
      <c r="CO1731" s="2">
        <v>17.655638992046399</v>
      </c>
      <c r="CP1731" s="30">
        <f t="shared" si="76"/>
        <v>0.15761162415145805</v>
      </c>
      <c r="CQ1731">
        <v>100</v>
      </c>
      <c r="CR1731" s="2">
        <v>15.761162415145805</v>
      </c>
      <c r="CS1731" s="30">
        <f t="shared" si="77"/>
        <v>0.14945949426789909</v>
      </c>
      <c r="CT1731">
        <v>100</v>
      </c>
      <c r="CU1731" s="2">
        <v>14.945949426789909</v>
      </c>
      <c r="CV1731" s="30">
        <f t="shared" si="78"/>
        <v>0.12040002096266872</v>
      </c>
      <c r="CW1731">
        <v>250</v>
      </c>
      <c r="CX1731" s="2">
        <v>30.10000524066718</v>
      </c>
      <c r="CY1731" s="30">
        <f t="shared" si="79"/>
        <v>8.6301534329371599E-2</v>
      </c>
      <c r="CZ1731">
        <v>200</v>
      </c>
      <c r="DA1731" s="2">
        <v>17.26030686587432</v>
      </c>
      <c r="DB1731" s="30">
        <f t="shared" si="80"/>
        <v>8.6462962643897509E-2</v>
      </c>
      <c r="DC1731">
        <v>200</v>
      </c>
      <c r="DD1731" s="2">
        <v>17.292592528779501</v>
      </c>
    </row>
    <row r="1732" spans="1:152" hidden="1" x14ac:dyDescent="0.45">
      <c r="A1732" t="s">
        <v>65</v>
      </c>
      <c r="B1732" t="s">
        <v>238</v>
      </c>
      <c r="C1732" s="1">
        <v>39104</v>
      </c>
      <c r="D1732" s="2"/>
      <c r="G1732">
        <v>104</v>
      </c>
      <c r="H1732" t="s">
        <v>17</v>
      </c>
      <c r="I1732" s="19">
        <v>11</v>
      </c>
      <c r="J1732">
        <v>1000</v>
      </c>
      <c r="K1732" s="2">
        <f t="shared" si="26"/>
        <v>90.909090909090907</v>
      </c>
      <c r="AC1732" s="2">
        <v>106.70000000000002</v>
      </c>
      <c r="AE1732" s="9"/>
      <c r="AF1732" s="2">
        <v>111.27499999999999</v>
      </c>
      <c r="AG1732" s="9">
        <v>1.42445</v>
      </c>
      <c r="AH1732" s="9">
        <v>0.20036374630489742</v>
      </c>
      <c r="AI1732" s="9"/>
      <c r="AJ1732" s="9"/>
      <c r="AK1732" s="9"/>
      <c r="AL1732" s="9"/>
      <c r="AM1732" s="15">
        <f>AG1732/AF1732</f>
        <v>1.2801168276791734E-2</v>
      </c>
      <c r="AN1732" s="15">
        <v>3.7304518580659925E-2</v>
      </c>
      <c r="AO1732" s="19">
        <f>AF1732*AN1732</f>
        <v>4.1510603050629324</v>
      </c>
      <c r="AP1732" s="9"/>
      <c r="AQ1732" s="2">
        <v>4.2249999999999996</v>
      </c>
      <c r="AR1732" s="2"/>
      <c r="AS1732" s="2">
        <v>156.30000000000001</v>
      </c>
      <c r="AT1732" s="2"/>
      <c r="AU1732" s="2"/>
      <c r="AV1732" s="2">
        <v>0</v>
      </c>
      <c r="AW1732" s="2">
        <v>160.52500000000001</v>
      </c>
      <c r="AY1732" s="2"/>
      <c r="AZ1732" s="2">
        <f>AC1732+AF1732+AW1732</f>
        <v>378.5</v>
      </c>
      <c r="BA1732" s="2"/>
      <c r="BB1732" s="9">
        <f>AW1732/AZ1732</f>
        <v>0.42410832232496698</v>
      </c>
      <c r="BC1732" s="19"/>
      <c r="BD1732" s="2"/>
      <c r="BE1732" s="2"/>
      <c r="BF1732" s="19"/>
      <c r="BG1732" s="19"/>
      <c r="BH1732" s="19"/>
      <c r="BI1732" s="19"/>
      <c r="BJ1732" s="9">
        <f>AC1732/AZ1732</f>
        <v>0.28190224570673716</v>
      </c>
      <c r="BK1732" s="9">
        <f>AF1732/AZ1732</f>
        <v>0.29398943196829586</v>
      </c>
      <c r="BL1732" s="9">
        <f>AW1732/AZ1732</f>
        <v>0.42410832232496698</v>
      </c>
      <c r="BM1732" s="2">
        <v>282</v>
      </c>
      <c r="BN1732" s="2">
        <v>20.75</v>
      </c>
      <c r="BO1732" s="2">
        <v>105.25</v>
      </c>
      <c r="BP1732" s="2">
        <v>0</v>
      </c>
      <c r="BQ1732" s="2"/>
      <c r="BR1732" s="2"/>
      <c r="BS1732" s="2"/>
      <c r="BT1732" s="2"/>
      <c r="BU1732" s="2"/>
      <c r="BV1732" s="2"/>
      <c r="BX1732" s="2"/>
      <c r="BY1732" s="2"/>
      <c r="CA1732" s="2"/>
      <c r="CB1732" s="2"/>
      <c r="CC1732" s="2"/>
      <c r="CF1732" s="2"/>
      <c r="CH1732">
        <v>10</v>
      </c>
      <c r="CI1732" s="2"/>
      <c r="CK1732">
        <v>10</v>
      </c>
      <c r="CL1732" s="2"/>
      <c r="CO1732" s="2"/>
      <c r="CR1732" s="2"/>
      <c r="CU1732" s="2"/>
      <c r="CX1732" s="2"/>
      <c r="DA1732" s="2"/>
      <c r="DD1732" s="2"/>
    </row>
    <row r="1733" spans="1:152" hidden="1" x14ac:dyDescent="0.45">
      <c r="A1733" t="s">
        <v>65</v>
      </c>
      <c r="B1733" t="s">
        <v>238</v>
      </c>
      <c r="C1733" s="1">
        <v>39105</v>
      </c>
      <c r="D1733" s="2">
        <v>6</v>
      </c>
      <c r="E1733" t="s">
        <v>229</v>
      </c>
      <c r="F1733" t="s">
        <v>78</v>
      </c>
      <c r="G1733">
        <v>105</v>
      </c>
      <c r="H1733" t="s">
        <v>17</v>
      </c>
      <c r="I1733" s="19">
        <v>11</v>
      </c>
      <c r="J1733">
        <v>1000</v>
      </c>
      <c r="K1733" s="2">
        <f t="shared" ref="K1733" si="81">1000000/I1733/J1733</f>
        <v>90.909090909090907</v>
      </c>
      <c r="T1733" s="2">
        <v>105</v>
      </c>
      <c r="AC1733" s="2"/>
      <c r="AE1733" s="9"/>
      <c r="AF1733" s="2"/>
      <c r="AG1733" s="9"/>
      <c r="AI1733" s="9"/>
      <c r="AJ1733" s="9"/>
      <c r="AK1733" s="9"/>
      <c r="AL1733" s="9"/>
      <c r="AM1733" s="15"/>
      <c r="AN1733" s="15"/>
      <c r="AO1733" s="9"/>
      <c r="AP1733" s="9"/>
      <c r="AQ1733" s="2"/>
      <c r="AR1733" s="2"/>
      <c r="AS1733" s="2"/>
      <c r="AT1733" s="2"/>
      <c r="AU1733" s="2"/>
      <c r="AV1733" s="2"/>
      <c r="AW1733" s="2"/>
      <c r="AY1733" s="2"/>
      <c r="AZ1733" s="2"/>
      <c r="BA1733" s="2"/>
      <c r="BB1733" s="9"/>
      <c r="BC1733" s="19"/>
      <c r="BD1733" s="2"/>
      <c r="BE1733" s="2"/>
      <c r="BF1733" s="19"/>
      <c r="BG1733" s="19"/>
      <c r="BH1733" s="19"/>
      <c r="BI1733" s="19"/>
      <c r="BJ1733" s="9"/>
      <c r="BK1733" s="9"/>
      <c r="BL1733" s="9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X1733" s="2"/>
      <c r="BY1733" s="2"/>
      <c r="CA1733" s="2"/>
      <c r="CB1733" s="2"/>
      <c r="CC1733" s="2"/>
      <c r="CF1733" s="2"/>
      <c r="CH1733">
        <v>10</v>
      </c>
      <c r="CI1733" s="2"/>
      <c r="CK1733">
        <v>10</v>
      </c>
      <c r="CL1733" s="2"/>
      <c r="CO1733" s="2"/>
      <c r="CR1733" s="2"/>
      <c r="CU1733" s="2"/>
      <c r="CX1733" s="2"/>
      <c r="DA1733" s="2"/>
      <c r="DD1733" s="2"/>
    </row>
    <row r="1734" spans="1:152" x14ac:dyDescent="0.45">
      <c r="A1734" t="s">
        <v>65</v>
      </c>
      <c r="B1734" t="s">
        <v>238</v>
      </c>
      <c r="C1734" s="1">
        <v>39107</v>
      </c>
      <c r="D1734" s="2"/>
      <c r="G1734">
        <v>107</v>
      </c>
      <c r="H1734" t="s">
        <v>17</v>
      </c>
      <c r="I1734" s="19">
        <v>11</v>
      </c>
      <c r="J1734">
        <v>1000</v>
      </c>
      <c r="K1734" s="2">
        <f t="shared" si="26"/>
        <v>90.909090909090907</v>
      </c>
      <c r="AC1734" s="2"/>
      <c r="AE1734" s="9"/>
      <c r="AF1734" s="2"/>
      <c r="AG1734" s="9"/>
      <c r="AI1734" s="9"/>
      <c r="AJ1734" s="9"/>
      <c r="AK1734" s="9"/>
      <c r="AL1734" s="9"/>
      <c r="AM1734" s="15"/>
      <c r="AO1734" s="9"/>
      <c r="AP1734" s="9"/>
      <c r="AQ1734" s="2"/>
      <c r="AR1734" s="2"/>
      <c r="AS1734" s="2"/>
      <c r="AT1734" s="2"/>
      <c r="AU1734" s="2"/>
      <c r="AV1734" s="2"/>
      <c r="AW1734" s="2"/>
      <c r="AY1734" s="2"/>
      <c r="AZ1734" s="2"/>
      <c r="BA1734" s="2"/>
      <c r="BC1734" s="19"/>
      <c r="BD1734" s="2"/>
      <c r="BE1734" s="2"/>
      <c r="BF1734" s="19"/>
      <c r="BG1734" s="19"/>
      <c r="BH1734" s="19"/>
      <c r="BI1734" s="19"/>
      <c r="BJ1734" s="19"/>
      <c r="BK1734" s="19"/>
      <c r="BL1734" s="19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X1734" s="2"/>
      <c r="BY1734" s="2">
        <f>CE1734+CH1734+CK1734+CN1734+CQ1734+CT1734+CW1734+CZ1734+DC1734</f>
        <v>1300</v>
      </c>
      <c r="CA1734" s="2">
        <f t="shared" si="27"/>
        <v>144.55434489867918</v>
      </c>
      <c r="CB1734" s="2"/>
      <c r="CC1734" s="2"/>
      <c r="CD1734" s="30">
        <f>CF1734/CE1734</f>
        <v>0.1252369142252544</v>
      </c>
      <c r="CE1734">
        <v>150</v>
      </c>
      <c r="CF1734" s="2">
        <v>18.785537133788161</v>
      </c>
      <c r="CG1734" s="30">
        <f t="shared" ref="CG1734" si="82">CI1734/CH1734</f>
        <v>0.16398230871531161</v>
      </c>
      <c r="CH1734">
        <v>100</v>
      </c>
      <c r="CI1734" s="2">
        <v>16.398230871531162</v>
      </c>
      <c r="CJ1734" s="30">
        <f t="shared" ref="CJ1734" si="83">CL1734/CK1734</f>
        <v>0.15660730672045395</v>
      </c>
      <c r="CK1734">
        <v>100</v>
      </c>
      <c r="CL1734" s="2">
        <v>15.660730672045394</v>
      </c>
      <c r="CM1734" s="30">
        <f t="shared" ref="CM1734" si="84">CO1734/CN1734</f>
        <v>0.12896861121098022</v>
      </c>
      <c r="CN1734">
        <v>100</v>
      </c>
      <c r="CO1734" s="2">
        <v>12.896861121098022</v>
      </c>
      <c r="CP1734" s="30">
        <f t="shared" ref="CP1734" si="85">CR1734/CQ1734</f>
        <v>0.13006009095209209</v>
      </c>
      <c r="CQ1734">
        <v>100</v>
      </c>
      <c r="CR1734" s="2">
        <v>13.006009095209208</v>
      </c>
      <c r="CS1734" s="30">
        <f t="shared" ref="CS1734" si="86">CU1734/CT1734</f>
        <v>0.12878669792079492</v>
      </c>
      <c r="CT1734">
        <v>100</v>
      </c>
      <c r="CU1734" s="2">
        <v>12.878669792079492</v>
      </c>
      <c r="CV1734" s="30">
        <f t="shared" ref="CV1734" si="87">CX1734/CW1734</f>
        <v>9.9121650173675746E-2</v>
      </c>
      <c r="CW1734">
        <v>250</v>
      </c>
      <c r="CX1734" s="2">
        <v>24.780412543418937</v>
      </c>
      <c r="CY1734" s="30">
        <f t="shared" ref="CY1734" si="88">DA1734/CZ1734</f>
        <v>7.1009499999643108E-2</v>
      </c>
      <c r="CZ1734">
        <v>200</v>
      </c>
      <c r="DA1734" s="2">
        <v>14.201899999928623</v>
      </c>
      <c r="DB1734" s="30">
        <f t="shared" ref="DB1734" si="89">DD1734/DC1734</f>
        <v>7.9729968347900929E-2</v>
      </c>
      <c r="DC1734">
        <v>200</v>
      </c>
      <c r="DD1734" s="2">
        <v>15.945993669580185</v>
      </c>
    </row>
    <row r="1735" spans="1:152" s="12" customFormat="1" hidden="1" x14ac:dyDescent="0.45">
      <c r="A1735" t="s">
        <v>65</v>
      </c>
      <c r="B1735" t="s">
        <v>238</v>
      </c>
      <c r="C1735" s="1">
        <v>39111</v>
      </c>
      <c r="D1735"/>
      <c r="E1735"/>
      <c r="F1735"/>
      <c r="G1735">
        <v>111</v>
      </c>
      <c r="H1735" t="s">
        <v>17</v>
      </c>
      <c r="I1735" s="19">
        <v>11</v>
      </c>
      <c r="J1735">
        <v>1000</v>
      </c>
      <c r="K1735" s="2">
        <f t="shared" si="26"/>
        <v>90.909090909090907</v>
      </c>
      <c r="L1735"/>
      <c r="M1735" s="2">
        <v>524</v>
      </c>
      <c r="N1735" s="19">
        <v>19.850000000000001</v>
      </c>
      <c r="O1735" s="19"/>
      <c r="P1735" s="19"/>
      <c r="Q1735"/>
      <c r="R1735"/>
      <c r="S1735"/>
      <c r="T1735"/>
      <c r="U1735"/>
      <c r="V1735"/>
      <c r="W1735"/>
      <c r="X1735"/>
      <c r="Y1735"/>
      <c r="Z1735"/>
      <c r="AA1735"/>
      <c r="AB1735"/>
      <c r="AC1735" s="2"/>
      <c r="AD1735"/>
      <c r="AE1735" s="9"/>
      <c r="AF1735" s="2"/>
      <c r="AG1735" s="9"/>
      <c r="AI1735" s="9"/>
      <c r="AJ1735" s="9"/>
      <c r="AK1735" s="9"/>
      <c r="AL1735" s="9"/>
      <c r="AM1735"/>
      <c r="AN1735"/>
      <c r="AO1735" s="9"/>
      <c r="AP1735" s="9"/>
      <c r="AQ1735" s="2"/>
      <c r="AR1735" s="2"/>
      <c r="AS1735" s="2"/>
      <c r="AT1735" s="2"/>
      <c r="AU1735" s="2"/>
      <c r="AV1735" s="2"/>
      <c r="AW1735" s="2"/>
      <c r="AX1735"/>
      <c r="AY1735" s="2"/>
      <c r="AZ1735" s="2"/>
      <c r="BA1735" s="2"/>
      <c r="BB1735"/>
      <c r="BC1735" s="19"/>
      <c r="BD1735" s="2"/>
      <c r="BE1735" s="2"/>
      <c r="BF1735" s="19"/>
      <c r="BG1735" s="19"/>
      <c r="BH1735" s="19"/>
      <c r="BI1735" s="19"/>
      <c r="BJ1735" s="19"/>
      <c r="BK1735" s="19"/>
      <c r="BL1735" s="19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/>
      <c r="BX1735" s="2"/>
      <c r="BY1735" s="2"/>
      <c r="BZ1735"/>
      <c r="CA1735" s="2"/>
      <c r="CB1735" s="2"/>
      <c r="CC1735" s="2"/>
      <c r="CD1735"/>
      <c r="CE1735"/>
      <c r="CF1735" s="2"/>
      <c r="CG1735"/>
      <c r="CH1735">
        <v>10</v>
      </c>
      <c r="CI1735" s="2"/>
      <c r="CJ1735"/>
      <c r="CK1735">
        <v>10</v>
      </c>
      <c r="CL1735" s="2"/>
      <c r="CM1735"/>
      <c r="CN1735"/>
      <c r="CO1735" s="2"/>
      <c r="CP1735"/>
      <c r="CQ1735"/>
      <c r="CR1735" s="2"/>
      <c r="CS1735"/>
      <c r="CT1735"/>
      <c r="CU1735" s="2"/>
      <c r="CV1735"/>
      <c r="CW1735"/>
      <c r="CX1735" s="2"/>
      <c r="CY1735"/>
      <c r="CZ1735"/>
      <c r="DA1735" s="2"/>
      <c r="DB1735"/>
      <c r="DC1735"/>
      <c r="DD1735" s="2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</row>
    <row r="1736" spans="1:152" x14ac:dyDescent="0.45">
      <c r="A1736" t="s">
        <v>65</v>
      </c>
      <c r="B1736" t="s">
        <v>238</v>
      </c>
      <c r="C1736" s="1">
        <v>39113</v>
      </c>
      <c r="D1736" s="2"/>
      <c r="G1736">
        <v>113</v>
      </c>
      <c r="H1736" t="s">
        <v>17</v>
      </c>
      <c r="I1736" s="19">
        <v>11</v>
      </c>
      <c r="J1736">
        <v>1000</v>
      </c>
      <c r="K1736" s="2">
        <f t="shared" si="26"/>
        <v>90.909090909090907</v>
      </c>
      <c r="AC1736" s="2"/>
      <c r="AE1736" s="9"/>
      <c r="AF1736" s="2"/>
      <c r="AG1736" s="9"/>
      <c r="AH1736" s="9"/>
      <c r="AI1736" s="9"/>
      <c r="AJ1736" s="9"/>
      <c r="AK1736" s="9"/>
      <c r="AL1736" s="9"/>
      <c r="AM1736" s="15"/>
      <c r="AO1736" s="9"/>
      <c r="AP1736" s="9"/>
      <c r="AQ1736" s="2"/>
      <c r="AR1736" s="2"/>
      <c r="AS1736" s="2"/>
      <c r="AT1736" s="2"/>
      <c r="AU1736" s="2"/>
      <c r="AV1736" s="2"/>
      <c r="AW1736" s="2"/>
      <c r="AY1736" s="2"/>
      <c r="AZ1736" s="2"/>
      <c r="BA1736" s="2"/>
      <c r="BC1736" s="19"/>
      <c r="BD1736" s="2"/>
      <c r="BE1736" s="2"/>
      <c r="BF1736" s="19"/>
      <c r="BG1736" s="19"/>
      <c r="BH1736" s="19"/>
      <c r="BI1736" s="19"/>
      <c r="BJ1736" s="19"/>
      <c r="BK1736" s="19"/>
      <c r="BL1736" s="19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X1736" s="2"/>
      <c r="BY1736" s="2">
        <f t="shared" ref="BY1736:BY1738" si="90">CE1736+CH1736+CK1736+CN1736+CQ1736+CT1736+CW1736+CZ1736+DC1736</f>
        <v>1300</v>
      </c>
      <c r="CA1736" s="2">
        <f t="shared" si="27"/>
        <v>126.39909023538675</v>
      </c>
      <c r="CB1736" s="2"/>
      <c r="CC1736" s="2"/>
      <c r="CD1736" s="30">
        <f t="shared" ref="CD1736:CD1738" si="91">CF1736/CE1736</f>
        <v>0.1128612351366939</v>
      </c>
      <c r="CE1736">
        <v>150</v>
      </c>
      <c r="CF1736" s="2">
        <v>16.929185270504085</v>
      </c>
      <c r="CG1736" s="30">
        <f t="shared" ref="CG1736:CG1738" si="92">CI1736/CH1736</f>
        <v>0.1308707959615992</v>
      </c>
      <c r="CH1736">
        <v>100</v>
      </c>
      <c r="CI1736" s="2">
        <v>13.087079596159919</v>
      </c>
      <c r="CJ1736" s="30">
        <f t="shared" ref="CJ1736:CJ1738" si="93">CL1736/CK1736</f>
        <v>7.8288546220759939E-2</v>
      </c>
      <c r="CK1736">
        <v>100</v>
      </c>
      <c r="CL1736" s="2">
        <v>7.828854622075994</v>
      </c>
      <c r="CM1736" s="30">
        <f t="shared" ref="CM1736:CM1738" si="94">CO1736/CN1736</f>
        <v>8.9219610822622211E-2</v>
      </c>
      <c r="CN1736">
        <v>100</v>
      </c>
      <c r="CO1736" s="2">
        <v>8.9219610822622215</v>
      </c>
      <c r="CP1736" s="30">
        <f t="shared" ref="CP1736:CP1738" si="95">CR1736/CQ1736</f>
        <v>0.10314904585214393</v>
      </c>
      <c r="CQ1736">
        <v>100</v>
      </c>
      <c r="CR1736" s="2">
        <v>10.314904585214393</v>
      </c>
      <c r="CS1736" s="30">
        <f t="shared" ref="CS1736:CS1738" si="96">CU1736/CT1736</f>
        <v>0.11663921239110814</v>
      </c>
      <c r="CT1736">
        <v>100</v>
      </c>
      <c r="CU1736" s="2">
        <v>11.663921239110813</v>
      </c>
      <c r="CV1736" s="30">
        <f t="shared" ref="CV1736:CV1738" si="97">CX1736/CW1736</f>
        <v>9.725240594893679E-2</v>
      </c>
      <c r="CW1736">
        <v>250</v>
      </c>
      <c r="CX1736" s="2">
        <v>24.313101487234199</v>
      </c>
      <c r="CY1736" s="30">
        <f t="shared" ref="CY1736:CY1738" si="98">DA1736/CZ1736</f>
        <v>7.6529984581301114E-2</v>
      </c>
      <c r="CZ1736">
        <v>200</v>
      </c>
      <c r="DA1736" s="2">
        <v>15.305996916260222</v>
      </c>
      <c r="DB1736" s="30">
        <f t="shared" ref="DB1736:DB1738" si="99">DD1736/DC1736</f>
        <v>9.0170427182824503E-2</v>
      </c>
      <c r="DC1736">
        <v>200</v>
      </c>
      <c r="DD1736" s="2">
        <v>18.034085436564901</v>
      </c>
    </row>
    <row r="1737" spans="1:152" x14ac:dyDescent="0.45">
      <c r="A1737" t="s">
        <v>65</v>
      </c>
      <c r="B1737" t="s">
        <v>238</v>
      </c>
      <c r="C1737" s="1">
        <v>39117</v>
      </c>
      <c r="D1737" s="2"/>
      <c r="G1737">
        <v>117</v>
      </c>
      <c r="H1737" t="s">
        <v>17</v>
      </c>
      <c r="I1737" s="19">
        <v>11</v>
      </c>
      <c r="J1737">
        <v>1000</v>
      </c>
      <c r="K1737" s="2">
        <f t="shared" si="26"/>
        <v>90.909090909090907</v>
      </c>
      <c r="AC1737" s="2"/>
      <c r="AE1737" s="9"/>
      <c r="AF1737" s="2"/>
      <c r="AG1737" s="9"/>
      <c r="AH1737" s="9"/>
      <c r="AI1737" s="9"/>
      <c r="AJ1737" s="9"/>
      <c r="AK1737" s="9"/>
      <c r="AL1737" s="9"/>
      <c r="AM1737" s="15"/>
      <c r="AO1737" s="9"/>
      <c r="AP1737" s="9"/>
      <c r="AQ1737" s="2"/>
      <c r="AR1737" s="2"/>
      <c r="AS1737" s="2"/>
      <c r="AT1737" s="2"/>
      <c r="AU1737" s="2"/>
      <c r="AV1737" s="2"/>
      <c r="AW1737" s="2"/>
      <c r="AY1737" s="2"/>
      <c r="AZ1737" s="2"/>
      <c r="BA1737" s="2"/>
      <c r="BC1737" s="19"/>
      <c r="BD1737" s="2"/>
      <c r="BE1737" s="2"/>
      <c r="BF1737" s="19"/>
      <c r="BG1737" s="19"/>
      <c r="BH1737" s="19"/>
      <c r="BI1737" s="19"/>
      <c r="BJ1737" s="19"/>
      <c r="BK1737" s="19"/>
      <c r="BL1737" s="19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X1737" s="2"/>
      <c r="BY1737" s="2">
        <f t="shared" si="90"/>
        <v>1300</v>
      </c>
      <c r="CA1737" s="2">
        <f t="shared" si="27"/>
        <v>120.65559351821992</v>
      </c>
      <c r="CB1737" s="2"/>
      <c r="CC1737" s="2"/>
      <c r="CD1737" s="30">
        <f t="shared" si="91"/>
        <v>0.17836907710901906</v>
      </c>
      <c r="CE1737">
        <v>150</v>
      </c>
      <c r="CF1737" s="2">
        <v>26.75536156635286</v>
      </c>
      <c r="CG1737" s="30">
        <f t="shared" si="92"/>
        <v>0.13486936313876804</v>
      </c>
      <c r="CH1737">
        <v>100</v>
      </c>
      <c r="CI1737" s="2">
        <v>13.486936313876805</v>
      </c>
      <c r="CJ1737" s="30">
        <f t="shared" si="93"/>
        <v>5.89666382520527E-2</v>
      </c>
      <c r="CK1737">
        <v>100</v>
      </c>
      <c r="CL1737" s="2">
        <v>5.8966638252052697</v>
      </c>
      <c r="CM1737" s="30">
        <f t="shared" si="94"/>
        <v>5.73211097220441E-2</v>
      </c>
      <c r="CN1737">
        <v>100</v>
      </c>
      <c r="CO1737" s="2">
        <v>5.7321109722044099</v>
      </c>
      <c r="CP1737" s="30">
        <f t="shared" si="95"/>
        <v>8.0461278639447326E-2</v>
      </c>
      <c r="CQ1737">
        <v>100</v>
      </c>
      <c r="CR1737" s="2">
        <v>8.0461278639447329</v>
      </c>
      <c r="CS1737" s="30">
        <f t="shared" si="96"/>
        <v>9.6685862514901688E-2</v>
      </c>
      <c r="CT1737">
        <v>100</v>
      </c>
      <c r="CU1737" s="2">
        <v>9.6685862514901686</v>
      </c>
      <c r="CV1737" s="30">
        <f t="shared" si="97"/>
        <v>7.4718920162021363E-2</v>
      </c>
      <c r="CW1737">
        <v>250</v>
      </c>
      <c r="CX1737" s="2">
        <v>18.679730040505341</v>
      </c>
      <c r="CY1737" s="30">
        <f t="shared" si="98"/>
        <v>6.9658256788544606E-2</v>
      </c>
      <c r="CZ1737">
        <v>200</v>
      </c>
      <c r="DA1737" s="2">
        <v>13.931651357708921</v>
      </c>
      <c r="DB1737" s="30">
        <f t="shared" si="99"/>
        <v>9.2292126634656982E-2</v>
      </c>
      <c r="DC1737">
        <v>200</v>
      </c>
      <c r="DD1737" s="2">
        <v>18.458425326931398</v>
      </c>
    </row>
    <row r="1738" spans="1:152" s="12" customFormat="1" x14ac:dyDescent="0.45">
      <c r="A1738" t="s">
        <v>65</v>
      </c>
      <c r="B1738" t="s">
        <v>238</v>
      </c>
      <c r="C1738" s="1">
        <v>39120</v>
      </c>
      <c r="D1738" s="2"/>
      <c r="E1738"/>
      <c r="F1738"/>
      <c r="G1738">
        <v>120</v>
      </c>
      <c r="H1738" t="s">
        <v>17</v>
      </c>
      <c r="I1738" s="19">
        <v>11</v>
      </c>
      <c r="J1738">
        <v>1000</v>
      </c>
      <c r="K1738" s="2">
        <f t="shared" si="26"/>
        <v>90.909090909090907</v>
      </c>
      <c r="L1738"/>
      <c r="M1738" s="2">
        <v>529</v>
      </c>
      <c r="N1738" s="19">
        <v>20</v>
      </c>
      <c r="O1738" s="19"/>
      <c r="P1738" s="19"/>
      <c r="Q1738"/>
      <c r="R1738"/>
      <c r="S1738"/>
      <c r="T1738"/>
      <c r="U1738"/>
      <c r="V1738"/>
      <c r="W1738"/>
      <c r="X1738"/>
      <c r="Y1738"/>
      <c r="Z1738"/>
      <c r="AA1738"/>
      <c r="AB1738"/>
      <c r="AC1738" s="2"/>
      <c r="AD1738"/>
      <c r="AE1738" s="9"/>
      <c r="AF1738" s="2"/>
      <c r="AG1738" s="9"/>
      <c r="AH1738" s="9"/>
      <c r="AI1738" s="9"/>
      <c r="AJ1738" s="9"/>
      <c r="AK1738" s="9"/>
      <c r="AL1738" s="9"/>
      <c r="AM1738" s="15"/>
      <c r="AN1738"/>
      <c r="AO1738" s="9"/>
      <c r="AP1738" s="9"/>
      <c r="AQ1738" s="2"/>
      <c r="AR1738" s="2"/>
      <c r="AS1738" s="2"/>
      <c r="AT1738" s="2"/>
      <c r="AU1738" s="2"/>
      <c r="AV1738" s="2"/>
      <c r="AW1738" s="2"/>
      <c r="AX1738"/>
      <c r="AY1738" s="2"/>
      <c r="AZ1738" s="2"/>
      <c r="BA1738" s="2"/>
      <c r="BB1738"/>
      <c r="BC1738" s="19"/>
      <c r="BD1738" s="2"/>
      <c r="BE1738" s="2"/>
      <c r="BF1738" s="19"/>
      <c r="BG1738" s="19"/>
      <c r="BH1738" s="19"/>
      <c r="BI1738" s="19"/>
      <c r="BJ1738" s="19"/>
      <c r="BK1738" s="19"/>
      <c r="BL1738" s="19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/>
      <c r="BX1738" s="2"/>
      <c r="BY1738" s="2">
        <f t="shared" si="90"/>
        <v>1300</v>
      </c>
      <c r="BZ1738"/>
      <c r="CA1738" s="2">
        <f t="shared" si="27"/>
        <v>184.98057944754268</v>
      </c>
      <c r="CB1738" s="2"/>
      <c r="CC1738" s="2"/>
      <c r="CD1738" s="30">
        <f t="shared" si="91"/>
        <v>0.24617924036903213</v>
      </c>
      <c r="CE1738">
        <v>150</v>
      </c>
      <c r="CF1738" s="2">
        <v>36.926886055354821</v>
      </c>
      <c r="CG1738" s="30">
        <f t="shared" si="92"/>
        <v>0.1996307326604439</v>
      </c>
      <c r="CH1738">
        <v>100</v>
      </c>
      <c r="CI1738" s="2">
        <v>19.96307326604439</v>
      </c>
      <c r="CJ1738" s="30">
        <f t="shared" si="93"/>
        <v>0.22613769706578546</v>
      </c>
      <c r="CK1738">
        <v>100</v>
      </c>
      <c r="CL1738" s="2">
        <v>22.613769706578545</v>
      </c>
      <c r="CM1738" s="30">
        <f t="shared" si="94"/>
        <v>0.18276421994854034</v>
      </c>
      <c r="CN1738">
        <v>100</v>
      </c>
      <c r="CO1738" s="2">
        <v>18.276421994854033</v>
      </c>
      <c r="CP1738" s="30">
        <f t="shared" si="95"/>
        <v>0.15632751323602193</v>
      </c>
      <c r="CQ1738">
        <v>100</v>
      </c>
      <c r="CR1738" s="2">
        <v>15.632751323602193</v>
      </c>
      <c r="CS1738" s="30">
        <f t="shared" si="96"/>
        <v>0.1391230359907</v>
      </c>
      <c r="CT1738">
        <v>100</v>
      </c>
      <c r="CU1738" s="2">
        <v>13.91230359907</v>
      </c>
      <c r="CV1738" s="30">
        <f t="shared" si="97"/>
        <v>0.10380943982821354</v>
      </c>
      <c r="CW1738">
        <v>250</v>
      </c>
      <c r="CX1738" s="2">
        <v>25.952359957053385</v>
      </c>
      <c r="CY1738" s="30">
        <f t="shared" si="98"/>
        <v>7.5758221080541949E-2</v>
      </c>
      <c r="CZ1738">
        <v>200</v>
      </c>
      <c r="DA1738" s="2">
        <v>15.151644216108389</v>
      </c>
      <c r="DB1738" s="30">
        <f t="shared" si="99"/>
        <v>8.2756846644384541E-2</v>
      </c>
      <c r="DC1738">
        <v>200</v>
      </c>
      <c r="DD1738" s="2">
        <v>16.551369328876909</v>
      </c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</row>
    <row r="1739" spans="1:152" hidden="1" x14ac:dyDescent="0.45">
      <c r="A1739" t="s">
        <v>65</v>
      </c>
      <c r="B1739" t="s">
        <v>238</v>
      </c>
      <c r="C1739" s="1">
        <v>39126</v>
      </c>
      <c r="D1739" s="2">
        <v>8</v>
      </c>
      <c r="E1739" t="s">
        <v>197</v>
      </c>
      <c r="F1739" t="s">
        <v>14</v>
      </c>
      <c r="G1739">
        <v>126</v>
      </c>
      <c r="H1739" t="s">
        <v>17</v>
      </c>
      <c r="I1739" s="19">
        <v>11</v>
      </c>
      <c r="J1739">
        <v>1000</v>
      </c>
      <c r="K1739" s="2">
        <f t="shared" si="26"/>
        <v>90.909090909090907</v>
      </c>
      <c r="U1739" s="2">
        <v>126</v>
      </c>
      <c r="AC1739" s="2">
        <v>138.62983016043756</v>
      </c>
      <c r="AE1739" s="9"/>
      <c r="AF1739" s="2">
        <v>138.62617540399637</v>
      </c>
      <c r="AG1739" s="9">
        <v>1.7308579040989078</v>
      </c>
      <c r="AH1739" s="9">
        <v>0.12326808030258635</v>
      </c>
      <c r="AI1739" s="9"/>
      <c r="AJ1739" s="9"/>
      <c r="AK1739" s="9"/>
      <c r="AL1739" s="9"/>
      <c r="AM1739" s="15">
        <f>AG1739/AF1739</f>
        <v>1.2485794252454071E-2</v>
      </c>
      <c r="AN1739" s="15">
        <v>3.2550392412789189E-2</v>
      </c>
      <c r="AO1739" s="19">
        <f>AF1739*AN1739</f>
        <v>4.5123364080842272</v>
      </c>
      <c r="AP1739" s="9"/>
      <c r="AQ1739" s="2">
        <v>0.12167689161554193</v>
      </c>
      <c r="AR1739" s="2"/>
      <c r="AS1739" s="2">
        <v>387.61222972400407</v>
      </c>
      <c r="AT1739" s="2"/>
      <c r="AU1739" s="2"/>
      <c r="AV1739" s="2">
        <v>6.6</v>
      </c>
      <c r="AW1739" s="2">
        <v>404.65663765530343</v>
      </c>
      <c r="AY1739" s="2"/>
      <c r="AZ1739" s="2">
        <f>AC1739+AF1739+AW1739</f>
        <v>681.91264321973745</v>
      </c>
      <c r="BA1739" s="2"/>
      <c r="BB1739" s="9">
        <f>AW1739/AZ1739</f>
        <v>0.59341418828175052</v>
      </c>
      <c r="BC1739" s="19"/>
      <c r="BD1739" s="2"/>
      <c r="BE1739" s="2"/>
      <c r="BF1739" s="19"/>
      <c r="BG1739" s="19"/>
      <c r="BH1739" s="19"/>
      <c r="BI1739" s="19"/>
      <c r="BJ1739" s="9">
        <f>AC1739/AZ1739</f>
        <v>0.20329558564258196</v>
      </c>
      <c r="BK1739" s="9">
        <f>AF1739/AZ1739</f>
        <v>0.20329022607566744</v>
      </c>
      <c r="BL1739" s="9">
        <f>AW1739/AZ1739</f>
        <v>0.59341418828175052</v>
      </c>
      <c r="BM1739" s="2">
        <v>275.70000475305824</v>
      </c>
      <c r="BN1739" s="2">
        <v>0.60838445807770958</v>
      </c>
      <c r="BO1739" s="2">
        <v>100.68884713384796</v>
      </c>
      <c r="BP1739" s="2">
        <v>3.2164430965584354</v>
      </c>
      <c r="BQ1739" s="2"/>
      <c r="BR1739" s="2"/>
      <c r="BS1739" s="2"/>
      <c r="BT1739" s="2"/>
      <c r="BU1739" s="2"/>
      <c r="BV1739" s="2"/>
      <c r="BX1739" s="2"/>
      <c r="BY1739" s="2"/>
      <c r="CA1739" s="2"/>
      <c r="CB1739" s="2"/>
      <c r="CC1739" s="2"/>
      <c r="CF1739" s="2"/>
      <c r="CH1739">
        <v>10</v>
      </c>
      <c r="CI1739" s="2"/>
      <c r="CK1739">
        <v>10</v>
      </c>
      <c r="CL1739" s="2"/>
      <c r="CO1739" s="2"/>
      <c r="CR1739" s="2"/>
      <c r="CU1739" s="2"/>
      <c r="CX1739" s="2"/>
      <c r="DA1739" s="2"/>
      <c r="DD1739" s="2"/>
    </row>
    <row r="1740" spans="1:152" x14ac:dyDescent="0.45">
      <c r="A1740" t="s">
        <v>65</v>
      </c>
      <c r="B1740" t="s">
        <v>238</v>
      </c>
      <c r="C1740" s="1">
        <v>39129</v>
      </c>
      <c r="D1740" s="2"/>
      <c r="G1740">
        <v>129</v>
      </c>
      <c r="H1740" t="s">
        <v>17</v>
      </c>
      <c r="I1740" s="19">
        <v>11</v>
      </c>
      <c r="J1740">
        <v>1000</v>
      </c>
      <c r="K1740" s="2">
        <f t="shared" si="26"/>
        <v>90.909090909090907</v>
      </c>
      <c r="AC1740" s="2"/>
      <c r="AE1740" s="9"/>
      <c r="AF1740" s="2"/>
      <c r="AG1740" s="9"/>
      <c r="AI1740" s="9"/>
      <c r="AJ1740" s="9"/>
      <c r="AK1740" s="9"/>
      <c r="AL1740" s="9"/>
      <c r="AM1740" s="15"/>
      <c r="AO1740" s="9"/>
      <c r="AP1740" s="9"/>
      <c r="AQ1740" s="2"/>
      <c r="AR1740" s="2"/>
      <c r="AS1740" s="2"/>
      <c r="AT1740" s="2"/>
      <c r="AU1740" s="2"/>
      <c r="AV1740" s="2"/>
      <c r="AW1740" s="2"/>
      <c r="AY1740" s="2"/>
      <c r="AZ1740" s="2"/>
      <c r="BA1740" s="2"/>
      <c r="BC1740" s="19"/>
      <c r="BD1740" s="2"/>
      <c r="BE1740" s="2"/>
      <c r="BF1740" s="19"/>
      <c r="BG1740" s="19"/>
      <c r="BH1740" s="19"/>
      <c r="BI1740" s="19"/>
      <c r="BJ1740" s="19"/>
      <c r="BK1740" s="19"/>
      <c r="BL1740" s="19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X1740" s="2"/>
      <c r="BY1740" s="2">
        <f t="shared" ref="BY1740:BY1743" si="100">CE1740+CH1740+CK1740+CN1740+CQ1740+CT1740+CW1740+CZ1740+DC1740</f>
        <v>1300</v>
      </c>
      <c r="CA1740" s="2">
        <f t="shared" ref="CA1740:CA1743" si="101">CF1740+CI1740+CL1740+CO1740+CR1740+CU1740+CX1740+DA1740+DD1740</f>
        <v>141.87806048801218</v>
      </c>
      <c r="CB1740" s="2"/>
      <c r="CC1740" s="2"/>
      <c r="CD1740" s="30">
        <f t="shared" ref="CD1740:CD1743" si="102">CF1740/CE1740</f>
        <v>0.14824019394477042</v>
      </c>
      <c r="CE1740">
        <v>150</v>
      </c>
      <c r="CF1740" s="2">
        <v>22.236029091715562</v>
      </c>
      <c r="CG1740" s="30">
        <f t="shared" ref="CG1740:CG1743" si="103">CI1740/CH1740</f>
        <v>0.16202953016837121</v>
      </c>
      <c r="CH1740">
        <v>100</v>
      </c>
      <c r="CI1740" s="2">
        <v>16.202953016837121</v>
      </c>
      <c r="CJ1740" s="30">
        <f t="shared" ref="CJ1740:CJ1743" si="104">CL1740/CK1740</f>
        <v>0.14017258273413419</v>
      </c>
      <c r="CK1740">
        <v>100</v>
      </c>
      <c r="CL1740" s="2">
        <v>14.017258273413418</v>
      </c>
      <c r="CM1740" s="30">
        <f t="shared" ref="CM1740:CM1743" si="105">CO1740/CN1740</f>
        <v>0.12786338144199752</v>
      </c>
      <c r="CN1740">
        <v>100</v>
      </c>
      <c r="CO1740" s="2">
        <v>12.786338144199753</v>
      </c>
      <c r="CP1740" s="30">
        <f t="shared" ref="CP1740:CP1743" si="106">CR1740/CQ1740</f>
        <v>0.1175773491075774</v>
      </c>
      <c r="CQ1740">
        <v>100</v>
      </c>
      <c r="CR1740" s="2">
        <v>11.75773491075774</v>
      </c>
      <c r="CS1740" s="30">
        <f t="shared" ref="CS1740:CS1743" si="107">CU1740/CT1740</f>
        <v>0.12422088892268171</v>
      </c>
      <c r="CT1740">
        <v>100</v>
      </c>
      <c r="CU1740" s="2">
        <v>12.422088892268171</v>
      </c>
      <c r="CV1740" s="30">
        <f t="shared" ref="CV1740:CV1743" si="108">CX1740/CW1740</f>
        <v>9.0121456933300509E-2</v>
      </c>
      <c r="CW1740">
        <v>250</v>
      </c>
      <c r="CX1740" s="2">
        <v>22.530364233325127</v>
      </c>
      <c r="CY1740" s="30">
        <f t="shared" ref="CY1740:CY1743" si="109">DA1740/CZ1740</f>
        <v>6.9710308972998666E-2</v>
      </c>
      <c r="CZ1740">
        <v>200</v>
      </c>
      <c r="DA1740" s="2">
        <v>13.942061794599732</v>
      </c>
      <c r="DB1740" s="30">
        <f t="shared" ref="DB1740:DB1743" si="110">DD1740/DC1740</f>
        <v>7.9916160654477833E-2</v>
      </c>
      <c r="DC1740">
        <v>200</v>
      </c>
      <c r="DD1740" s="2">
        <v>15.983232130895567</v>
      </c>
    </row>
    <row r="1741" spans="1:152" x14ac:dyDescent="0.45">
      <c r="A1741" t="s">
        <v>65</v>
      </c>
      <c r="B1741" t="s">
        <v>238</v>
      </c>
      <c r="C1741" s="1">
        <v>39135</v>
      </c>
      <c r="D1741" s="2"/>
      <c r="G1741">
        <v>135</v>
      </c>
      <c r="H1741" t="s">
        <v>17</v>
      </c>
      <c r="I1741" s="19">
        <v>11</v>
      </c>
      <c r="J1741">
        <v>1000</v>
      </c>
      <c r="K1741" s="2">
        <f t="shared" si="26"/>
        <v>90.909090909090907</v>
      </c>
      <c r="AC1741" s="2"/>
      <c r="AE1741" s="9"/>
      <c r="AF1741" s="2"/>
      <c r="AG1741" s="9"/>
      <c r="AH1741" s="9"/>
      <c r="AI1741" s="9"/>
      <c r="AJ1741" s="9"/>
      <c r="AK1741" s="9"/>
      <c r="AL1741" s="9"/>
      <c r="AM1741" s="15"/>
      <c r="AO1741" s="9"/>
      <c r="AP1741" s="9"/>
      <c r="AQ1741" s="2"/>
      <c r="AR1741" s="2"/>
      <c r="AS1741" s="2"/>
      <c r="AT1741" s="2"/>
      <c r="AU1741" s="2"/>
      <c r="AV1741" s="2"/>
      <c r="AW1741" s="2"/>
      <c r="AY1741" s="2"/>
      <c r="AZ1741" s="2"/>
      <c r="BA1741" s="2"/>
      <c r="BC1741" s="19"/>
      <c r="BD1741" s="2"/>
      <c r="BE1741" s="2"/>
      <c r="BF1741" s="19"/>
      <c r="BG1741" s="19"/>
      <c r="BH1741" s="19"/>
      <c r="BI1741" s="19"/>
      <c r="BJ1741" s="19"/>
      <c r="BK1741" s="19"/>
      <c r="BL1741" s="19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X1741" s="2"/>
      <c r="BY1741" s="2">
        <f t="shared" si="100"/>
        <v>1300</v>
      </c>
      <c r="CA1741" s="2">
        <f t="shared" si="101"/>
        <v>113.76179748504924</v>
      </c>
      <c r="CB1741" s="2"/>
      <c r="CC1741" s="2"/>
      <c r="CD1741" s="30">
        <f t="shared" si="102"/>
        <v>9.9980172129803827E-2</v>
      </c>
      <c r="CE1741">
        <v>150</v>
      </c>
      <c r="CF1741" s="2">
        <v>14.997025819470574</v>
      </c>
      <c r="CG1741" s="30">
        <f t="shared" si="103"/>
        <v>0.13863018830038817</v>
      </c>
      <c r="CH1741">
        <v>100</v>
      </c>
      <c r="CI1741" s="2">
        <v>13.863018830038817</v>
      </c>
      <c r="CJ1741" s="30">
        <f t="shared" si="104"/>
        <v>8.3173759537727071E-2</v>
      </c>
      <c r="CK1741">
        <v>100</v>
      </c>
      <c r="CL1741" s="2">
        <v>8.3173759537727072</v>
      </c>
      <c r="CM1741" s="30">
        <f t="shared" si="105"/>
        <v>8.1671145109052004E-2</v>
      </c>
      <c r="CN1741">
        <v>100</v>
      </c>
      <c r="CO1741" s="2">
        <v>8.1671145109052006</v>
      </c>
      <c r="CP1741" s="30">
        <f t="shared" si="106"/>
        <v>9.8951822008788853E-2</v>
      </c>
      <c r="CQ1741">
        <v>100</v>
      </c>
      <c r="CR1741" s="2">
        <v>9.8951822008788852</v>
      </c>
      <c r="CS1741" s="30">
        <f t="shared" si="107"/>
        <v>0.10154964562219299</v>
      </c>
      <c r="CT1741">
        <v>100</v>
      </c>
      <c r="CU1741" s="2">
        <v>10.154964562219298</v>
      </c>
      <c r="CV1741" s="30">
        <f t="shared" si="108"/>
        <v>7.8449448829743432E-2</v>
      </c>
      <c r="CW1741">
        <v>250</v>
      </c>
      <c r="CX1741" s="2">
        <v>19.612362207435858</v>
      </c>
      <c r="CY1741" s="30">
        <f t="shared" si="109"/>
        <v>6.5769981644588457E-2</v>
      </c>
      <c r="CZ1741">
        <v>200</v>
      </c>
      <c r="DA1741" s="2">
        <v>13.153996328917691</v>
      </c>
      <c r="DB1741" s="30">
        <f t="shared" si="110"/>
        <v>7.8003785357051103E-2</v>
      </c>
      <c r="DC1741">
        <v>200</v>
      </c>
      <c r="DD1741" s="2">
        <v>15.60075707141022</v>
      </c>
    </row>
    <row r="1742" spans="1:152" x14ac:dyDescent="0.45">
      <c r="A1742" t="s">
        <v>65</v>
      </c>
      <c r="B1742" t="s">
        <v>238</v>
      </c>
      <c r="C1742" s="1">
        <v>39146</v>
      </c>
      <c r="D1742" s="2"/>
      <c r="G1742">
        <v>146</v>
      </c>
      <c r="H1742" t="s">
        <v>17</v>
      </c>
      <c r="I1742" s="19">
        <v>11</v>
      </c>
      <c r="J1742">
        <v>1000</v>
      </c>
      <c r="K1742" s="2">
        <f t="shared" si="26"/>
        <v>90.909090909090907</v>
      </c>
      <c r="AC1742" s="2"/>
      <c r="AE1742" s="9"/>
      <c r="AF1742" s="2"/>
      <c r="AG1742" s="9"/>
      <c r="AH1742" s="9"/>
      <c r="AI1742" s="9"/>
      <c r="AJ1742" s="9"/>
      <c r="AK1742" s="9"/>
      <c r="AL1742" s="9"/>
      <c r="AM1742" s="15"/>
      <c r="AO1742" s="9"/>
      <c r="AP1742" s="9"/>
      <c r="AQ1742" s="2"/>
      <c r="AR1742" s="2"/>
      <c r="AS1742" s="2"/>
      <c r="AT1742" s="2"/>
      <c r="AU1742" s="2"/>
      <c r="AV1742" s="2"/>
      <c r="AW1742" s="2"/>
      <c r="AY1742" s="2"/>
      <c r="AZ1742" s="2"/>
      <c r="BA1742" s="2"/>
      <c r="BC1742" s="19"/>
      <c r="BD1742" s="2"/>
      <c r="BE1742" s="2"/>
      <c r="BF1742" s="19"/>
      <c r="BG1742" s="19"/>
      <c r="BH1742" s="19"/>
      <c r="BI1742" s="19"/>
      <c r="BJ1742" s="19"/>
      <c r="BK1742" s="19"/>
      <c r="BL1742" s="19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X1742" s="2"/>
      <c r="BY1742" s="2">
        <f t="shared" si="100"/>
        <v>1300</v>
      </c>
      <c r="CA1742" s="2">
        <f t="shared" si="101"/>
        <v>107.65899671030292</v>
      </c>
      <c r="CB1742" s="2"/>
      <c r="CC1742" s="2"/>
      <c r="CD1742" s="30">
        <f t="shared" si="102"/>
        <v>0.22769110220496344</v>
      </c>
      <c r="CE1742">
        <v>150</v>
      </c>
      <c r="CF1742" s="2">
        <v>34.153665330744516</v>
      </c>
      <c r="CG1742" s="30">
        <f t="shared" si="103"/>
        <v>0.1298707141582259</v>
      </c>
      <c r="CH1742">
        <v>100</v>
      </c>
      <c r="CI1742" s="2">
        <v>12.987071415822589</v>
      </c>
      <c r="CJ1742" s="30">
        <f t="shared" si="104"/>
        <v>3.8381329481058407E-2</v>
      </c>
      <c r="CK1742">
        <v>100</v>
      </c>
      <c r="CL1742" s="2">
        <v>3.8381329481058408</v>
      </c>
      <c r="CM1742" s="30">
        <f t="shared" si="105"/>
        <v>4.1387712865957126E-2</v>
      </c>
      <c r="CN1742">
        <v>100</v>
      </c>
      <c r="CO1742" s="2">
        <v>4.1387712865957127</v>
      </c>
      <c r="CP1742" s="30">
        <f t="shared" si="106"/>
        <v>6.7938156844360581E-2</v>
      </c>
      <c r="CQ1742">
        <v>100</v>
      </c>
      <c r="CR1742" s="2">
        <v>6.7938156844360575</v>
      </c>
      <c r="CS1742" s="30">
        <f t="shared" si="107"/>
        <v>7.8215009729104709E-2</v>
      </c>
      <c r="CT1742">
        <v>100</v>
      </c>
      <c r="CU1742" s="2">
        <v>7.8215009729104708</v>
      </c>
      <c r="CV1742" s="30">
        <f t="shared" si="108"/>
        <v>6.202708369654996E-2</v>
      </c>
      <c r="CW1742">
        <v>250</v>
      </c>
      <c r="CX1742" s="2">
        <v>15.50677092413749</v>
      </c>
      <c r="CY1742" s="30">
        <f t="shared" si="109"/>
        <v>4.5799927876349678E-2</v>
      </c>
      <c r="CZ1742">
        <v>200</v>
      </c>
      <c r="DA1742" s="2">
        <v>9.1599855752699355</v>
      </c>
      <c r="DB1742" s="30">
        <f t="shared" si="110"/>
        <v>6.6296412861401588E-2</v>
      </c>
      <c r="DC1742">
        <v>200</v>
      </c>
      <c r="DD1742" s="2">
        <v>13.259282572280318</v>
      </c>
    </row>
    <row r="1743" spans="1:152" s="12" customFormat="1" x14ac:dyDescent="0.45">
      <c r="A1743" t="s">
        <v>65</v>
      </c>
      <c r="B1743" t="s">
        <v>238</v>
      </c>
      <c r="C1743" s="1">
        <v>39150</v>
      </c>
      <c r="D1743" s="2"/>
      <c r="E1743"/>
      <c r="F1743"/>
      <c r="G1743">
        <v>150</v>
      </c>
      <c r="H1743" t="s">
        <v>17</v>
      </c>
      <c r="I1743" s="19">
        <v>11</v>
      </c>
      <c r="J1743">
        <v>1000</v>
      </c>
      <c r="K1743" s="2">
        <f t="shared" si="26"/>
        <v>90.909090909090907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 s="2"/>
      <c r="AD1743"/>
      <c r="AE1743" s="9"/>
      <c r="AF1743" s="2"/>
      <c r="AG1743" s="9"/>
      <c r="AH1743" s="9"/>
      <c r="AI1743" s="9"/>
      <c r="AJ1743" s="9"/>
      <c r="AK1743" s="9"/>
      <c r="AL1743" s="9"/>
      <c r="AM1743" s="15"/>
      <c r="AN1743"/>
      <c r="AO1743" s="9"/>
      <c r="AP1743" s="9"/>
      <c r="AQ1743" s="2"/>
      <c r="AR1743" s="2"/>
      <c r="AS1743" s="2"/>
      <c r="AT1743" s="2"/>
      <c r="AU1743" s="2"/>
      <c r="AV1743" s="2"/>
      <c r="AW1743" s="2"/>
      <c r="AX1743"/>
      <c r="AY1743" s="2"/>
      <c r="AZ1743" s="2"/>
      <c r="BA1743" s="2"/>
      <c r="BB1743"/>
      <c r="BC1743" s="19"/>
      <c r="BD1743" s="2"/>
      <c r="BE1743" s="2"/>
      <c r="BF1743" s="19"/>
      <c r="BG1743" s="19"/>
      <c r="BH1743" s="19"/>
      <c r="BI1743" s="19"/>
      <c r="BJ1743" s="19"/>
      <c r="BK1743" s="19"/>
      <c r="BL1743" s="19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/>
      <c r="BX1743" s="2"/>
      <c r="BY1743" s="2">
        <f t="shared" si="100"/>
        <v>1300</v>
      </c>
      <c r="BZ1743"/>
      <c r="CA1743" s="2">
        <f t="shared" si="101"/>
        <v>99.687736128628046</v>
      </c>
      <c r="CB1743" s="2"/>
      <c r="CC1743" s="2"/>
      <c r="CD1743" s="30">
        <f t="shared" si="102"/>
        <v>0.21979122997674247</v>
      </c>
      <c r="CE1743">
        <v>150</v>
      </c>
      <c r="CF1743" s="2">
        <v>32.968684496511372</v>
      </c>
      <c r="CG1743" s="30">
        <f t="shared" si="103"/>
        <v>0.12978687693563359</v>
      </c>
      <c r="CH1743">
        <v>100</v>
      </c>
      <c r="CI1743" s="2">
        <v>12.978687693563359</v>
      </c>
      <c r="CJ1743" s="30">
        <f t="shared" si="104"/>
        <v>2.8822756901197479E-2</v>
      </c>
      <c r="CK1743">
        <v>100</v>
      </c>
      <c r="CL1743" s="2">
        <v>2.8822756901197479</v>
      </c>
      <c r="CM1743" s="30">
        <f t="shared" si="105"/>
        <v>3.7327614380632743E-2</v>
      </c>
      <c r="CN1743">
        <v>100</v>
      </c>
      <c r="CO1743" s="2">
        <v>3.7327614380632745</v>
      </c>
      <c r="CP1743" s="30">
        <f t="shared" si="106"/>
        <v>6.2688074348656364E-2</v>
      </c>
      <c r="CQ1743">
        <v>100</v>
      </c>
      <c r="CR1743" s="2">
        <v>6.2688074348656357</v>
      </c>
      <c r="CS1743" s="30">
        <f t="shared" si="107"/>
        <v>6.9650443955436223E-2</v>
      </c>
      <c r="CT1743">
        <v>100</v>
      </c>
      <c r="CU1743" s="2">
        <v>6.9650443955436216</v>
      </c>
      <c r="CV1743" s="30">
        <f t="shared" si="108"/>
        <v>5.513983792126137E-2</v>
      </c>
      <c r="CW1743">
        <v>250</v>
      </c>
      <c r="CX1743" s="2">
        <v>13.784959480315342</v>
      </c>
      <c r="CY1743" s="30">
        <f t="shared" si="109"/>
        <v>3.6444780715885618E-2</v>
      </c>
      <c r="CZ1743">
        <v>200</v>
      </c>
      <c r="DA1743" s="2">
        <v>7.2889561431771241</v>
      </c>
      <c r="DB1743" s="30">
        <f t="shared" si="110"/>
        <v>6.4087796782342846E-2</v>
      </c>
      <c r="DC1743">
        <v>200</v>
      </c>
      <c r="DD1743" s="2">
        <v>12.817559356468569</v>
      </c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</row>
    <row r="1744" spans="1:152" hidden="1" x14ac:dyDescent="0.45">
      <c r="A1744" t="s">
        <v>65</v>
      </c>
      <c r="B1744" t="s">
        <v>238</v>
      </c>
      <c r="C1744" s="1">
        <v>39151</v>
      </c>
      <c r="D1744" s="2">
        <v>9</v>
      </c>
      <c r="E1744" s="1" t="s">
        <v>196</v>
      </c>
      <c r="F1744" t="s">
        <v>15</v>
      </c>
      <c r="G1744">
        <v>151</v>
      </c>
      <c r="H1744" t="s">
        <v>17</v>
      </c>
      <c r="I1744" s="19">
        <v>11</v>
      </c>
      <c r="J1744">
        <v>1000</v>
      </c>
      <c r="K1744" s="2">
        <f t="shared" si="26"/>
        <v>90.909090909090907</v>
      </c>
      <c r="L1744" s="2"/>
      <c r="M1744" s="9"/>
      <c r="N1744" s="9"/>
      <c r="O1744" s="9"/>
      <c r="P1744" s="9"/>
      <c r="Q1744" s="2"/>
      <c r="R1744" s="2"/>
      <c r="S1744" s="2"/>
      <c r="T1744" s="2"/>
      <c r="U1744" s="2"/>
      <c r="V1744" s="2">
        <v>151</v>
      </c>
      <c r="W1744" s="2"/>
      <c r="X1744" s="9"/>
      <c r="Y1744" s="9"/>
      <c r="Z1744" s="9"/>
      <c r="AA1744" s="9"/>
      <c r="AB1744" s="9"/>
      <c r="AC1744" s="2"/>
      <c r="AD1744" s="9"/>
      <c r="AE1744" s="9"/>
      <c r="AF1744" s="2"/>
      <c r="AG1744" s="9"/>
      <c r="AH1744" s="9"/>
      <c r="AI1744" s="9"/>
      <c r="AJ1744" s="9"/>
      <c r="AK1744" s="9"/>
      <c r="AL1744" s="9"/>
      <c r="AM1744" s="15"/>
      <c r="AN1744" s="9"/>
      <c r="AO1744" s="9"/>
      <c r="AP1744" s="9"/>
      <c r="AQ1744" s="2"/>
      <c r="AR1744" s="2"/>
      <c r="AS1744" s="2"/>
      <c r="AT1744" s="2"/>
      <c r="AU1744" s="2"/>
      <c r="AV1744" s="2"/>
      <c r="AW1744" s="2"/>
      <c r="AX1744" s="9"/>
      <c r="AY1744" s="2"/>
      <c r="AZ1744" s="2"/>
      <c r="BA1744" s="2"/>
      <c r="BB1744" s="9"/>
      <c r="BC1744" s="19"/>
      <c r="BD1744" s="2"/>
      <c r="BE1744" s="2"/>
      <c r="BF1744" s="19"/>
      <c r="BG1744" s="19"/>
      <c r="BH1744" s="19"/>
      <c r="BI1744" s="19"/>
      <c r="BJ1744" s="19"/>
      <c r="BK1744" s="19"/>
      <c r="BL1744" s="19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9"/>
      <c r="BX1744" s="2"/>
      <c r="BY1744" s="2"/>
      <c r="BZ1744" s="9"/>
      <c r="CA1744" s="2"/>
      <c r="CB1744" s="2"/>
      <c r="CC1744" s="2"/>
      <c r="CD1744" s="9"/>
      <c r="CE1744" s="9"/>
      <c r="CF1744" s="2"/>
      <c r="CH1744">
        <v>10</v>
      </c>
      <c r="CI1744" s="2"/>
      <c r="CK1744">
        <v>10</v>
      </c>
      <c r="CL1744" s="2"/>
      <c r="CO1744" s="2"/>
      <c r="CR1744" s="2"/>
      <c r="CU1744" s="2"/>
      <c r="CX1744" s="2"/>
      <c r="DA1744" s="2"/>
      <c r="DC1744" s="9"/>
      <c r="DD1744" s="2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  <c r="EL1744" s="9"/>
      <c r="EM1744" s="9"/>
      <c r="EN1744" s="9"/>
      <c r="EO1744" s="9"/>
      <c r="EP1744" s="9"/>
      <c r="EQ1744" s="9"/>
      <c r="ER1744" s="9"/>
      <c r="ES1744" s="9"/>
      <c r="ET1744" s="9"/>
      <c r="EU1744" s="9"/>
      <c r="EV1744" s="9"/>
    </row>
    <row r="1745" spans="1:152" x14ac:dyDescent="0.45">
      <c r="A1745" t="s">
        <v>65</v>
      </c>
      <c r="B1745" t="s">
        <v>238</v>
      </c>
      <c r="C1745" s="1">
        <v>39157</v>
      </c>
      <c r="D1745" s="2"/>
      <c r="G1745">
        <v>157</v>
      </c>
      <c r="H1745" t="s">
        <v>17</v>
      </c>
      <c r="I1745" s="19">
        <v>11</v>
      </c>
      <c r="J1745">
        <v>1000</v>
      </c>
      <c r="K1745" s="2">
        <f t="shared" si="26"/>
        <v>90.909090909090907</v>
      </c>
      <c r="AC1745" s="2"/>
      <c r="AE1745" s="9"/>
      <c r="AF1745" s="2"/>
      <c r="AG1745" s="9"/>
      <c r="AH1745" s="9"/>
      <c r="AI1745" s="9"/>
      <c r="AJ1745" s="9"/>
      <c r="AK1745" s="9"/>
      <c r="AL1745" s="9"/>
      <c r="AM1745" s="15"/>
      <c r="AO1745" s="9"/>
      <c r="AP1745" s="9"/>
      <c r="AQ1745" s="2"/>
      <c r="AR1745" s="2"/>
      <c r="AS1745" s="2"/>
      <c r="AT1745" s="2"/>
      <c r="AU1745" s="2"/>
      <c r="AV1745" s="2"/>
      <c r="AW1745" s="2"/>
      <c r="AY1745" s="2"/>
      <c r="AZ1745" s="2"/>
      <c r="BA1745" s="2"/>
      <c r="BC1745" s="19"/>
      <c r="BD1745" s="2"/>
      <c r="BE1745" s="2"/>
      <c r="BF1745" s="19"/>
      <c r="BG1745" s="19"/>
      <c r="BH1745" s="19"/>
      <c r="BI1745" s="19"/>
      <c r="BJ1745" s="19"/>
      <c r="BK1745" s="19"/>
      <c r="BL1745" s="19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X1745" s="2"/>
      <c r="BY1745" s="2">
        <f>CE1745+CH1745+CK1745+CN1745+CQ1745+CT1745+CW1745+CZ1745+DC1745</f>
        <v>1300</v>
      </c>
      <c r="CA1745" s="2">
        <f>CF1745+CI1745+CL1745+CO1745+CR1745+CU1745+CX1745+DA1745+DD1745</f>
        <v>75.714898068921769</v>
      </c>
      <c r="CB1745" s="2"/>
      <c r="CC1745" s="2"/>
      <c r="CD1745" s="30">
        <f>CF1745/CE1745</f>
        <v>0.13647455887106935</v>
      </c>
      <c r="CE1745">
        <v>150</v>
      </c>
      <c r="CF1745" s="2">
        <v>20.471183830660404</v>
      </c>
      <c r="CG1745" s="30">
        <f t="shared" ref="CG1745" si="111">CI1745/CH1745</f>
        <v>0.12200349596593461</v>
      </c>
      <c r="CH1745">
        <v>100</v>
      </c>
      <c r="CI1745" s="2">
        <v>12.200349596593462</v>
      </c>
      <c r="CJ1745" s="30">
        <f t="shared" ref="CJ1745" si="112">CL1745/CK1745</f>
        <v>2.1623878305692516E-2</v>
      </c>
      <c r="CK1745">
        <v>100</v>
      </c>
      <c r="CL1745" s="2">
        <v>2.1623878305692514</v>
      </c>
      <c r="CM1745" s="30">
        <f t="shared" ref="CM1745" si="113">CO1745/CN1745</f>
        <v>2.9569777811492663E-2</v>
      </c>
      <c r="CN1745">
        <v>100</v>
      </c>
      <c r="CO1745" s="2">
        <v>2.9569777811492663</v>
      </c>
      <c r="CP1745" s="30">
        <f t="shared" ref="CP1745" si="114">CR1745/CQ1745</f>
        <v>4.9227879559587677E-2</v>
      </c>
      <c r="CQ1745">
        <v>100</v>
      </c>
      <c r="CR1745" s="2">
        <v>4.9227879559587677</v>
      </c>
      <c r="CS1745" s="30">
        <f t="shared" ref="CS1745" si="115">CU1745/CT1745</f>
        <v>6.5046328685540333E-2</v>
      </c>
      <c r="CT1745">
        <v>100</v>
      </c>
      <c r="CU1745" s="2">
        <v>6.5046328685540331</v>
      </c>
      <c r="CV1745" s="30">
        <f t="shared" ref="CV1745" si="116">CX1745/CW1745</f>
        <v>4.6932087899938926E-2</v>
      </c>
      <c r="CW1745">
        <v>250</v>
      </c>
      <c r="CX1745" s="2">
        <v>11.733021974984732</v>
      </c>
      <c r="CY1745" s="30">
        <f t="shared" ref="CY1745" si="117">DA1745/CZ1745</f>
        <v>3.0206742436282033E-2</v>
      </c>
      <c r="CZ1745">
        <v>200</v>
      </c>
      <c r="DA1745" s="2">
        <v>6.0413484872564069</v>
      </c>
      <c r="DB1745" s="30">
        <f t="shared" ref="DB1745" si="118">DD1745/DC1745</f>
        <v>4.3611038715977241E-2</v>
      </c>
      <c r="DC1745">
        <v>200</v>
      </c>
      <c r="DD1745" s="2">
        <v>8.7222077431954474</v>
      </c>
    </row>
    <row r="1746" spans="1:152" hidden="1" x14ac:dyDescent="0.45">
      <c r="A1746" t="s">
        <v>65</v>
      </c>
      <c r="B1746" t="s">
        <v>238</v>
      </c>
      <c r="C1746" s="1">
        <v>39161</v>
      </c>
      <c r="D1746" s="2"/>
      <c r="E1746" s="1"/>
      <c r="G1746">
        <v>161</v>
      </c>
      <c r="H1746" t="s">
        <v>17</v>
      </c>
      <c r="I1746" s="19">
        <v>11</v>
      </c>
      <c r="J1746">
        <v>1000</v>
      </c>
      <c r="K1746" s="2">
        <f t="shared" si="26"/>
        <v>90.909090909090907</v>
      </c>
      <c r="L1746" s="2"/>
      <c r="M1746" s="9"/>
      <c r="N1746" s="9"/>
      <c r="O1746" s="9"/>
      <c r="P1746" s="9"/>
      <c r="Q1746" s="2"/>
      <c r="R1746" s="2"/>
      <c r="S1746" s="2"/>
      <c r="T1746" s="2"/>
      <c r="U1746" s="2"/>
      <c r="V1746" s="2"/>
      <c r="W1746" s="2"/>
      <c r="X1746" s="9"/>
      <c r="Y1746" s="9"/>
      <c r="Z1746" s="9"/>
      <c r="AA1746" s="9"/>
      <c r="AB1746" s="9"/>
      <c r="AC1746" s="2"/>
      <c r="AD1746" s="9"/>
      <c r="AE1746" s="9"/>
      <c r="AF1746" s="2"/>
      <c r="AG1746" s="9"/>
      <c r="AH1746" s="9"/>
      <c r="AI1746" s="9"/>
      <c r="AJ1746" s="9"/>
      <c r="AK1746" s="9"/>
      <c r="AL1746" s="9"/>
      <c r="AM1746" s="15"/>
      <c r="AN1746" s="9"/>
      <c r="AO1746" s="9"/>
      <c r="AP1746" s="9"/>
      <c r="AQ1746" s="2"/>
      <c r="AR1746" s="2"/>
      <c r="AS1746" s="2"/>
      <c r="AT1746" s="2"/>
      <c r="AU1746" s="2"/>
      <c r="AV1746" s="2"/>
      <c r="AW1746" s="2"/>
      <c r="AX1746" s="9"/>
      <c r="AY1746" s="2"/>
      <c r="AZ1746" s="2"/>
      <c r="BA1746" s="2"/>
      <c r="BB1746" s="9"/>
      <c r="BC1746" s="19"/>
      <c r="BD1746" s="2"/>
      <c r="BE1746" s="2"/>
      <c r="BF1746" s="19"/>
      <c r="BG1746" s="19"/>
      <c r="BH1746" s="19"/>
      <c r="BI1746" s="19"/>
      <c r="BJ1746" s="19"/>
      <c r="BK1746" s="19"/>
      <c r="BL1746" s="19"/>
      <c r="BM1746" s="2"/>
      <c r="BN1746" s="2">
        <v>0</v>
      </c>
      <c r="BO1746" s="2">
        <v>116.6</v>
      </c>
      <c r="BP1746" s="2">
        <v>71.571462782674601</v>
      </c>
      <c r="BQ1746" s="2"/>
      <c r="BR1746" s="2"/>
      <c r="BS1746" s="2"/>
      <c r="BT1746" s="2"/>
      <c r="BU1746" s="2"/>
      <c r="BV1746" s="2"/>
      <c r="BW1746" s="9"/>
      <c r="BX1746" s="2"/>
      <c r="BY1746" s="2"/>
      <c r="BZ1746" s="9"/>
      <c r="CA1746" s="2"/>
      <c r="CB1746" s="2"/>
      <c r="CC1746" s="2"/>
      <c r="CD1746" s="9"/>
      <c r="CE1746" s="9"/>
      <c r="CF1746" s="2"/>
      <c r="CH1746">
        <v>10</v>
      </c>
      <c r="CI1746" s="2"/>
      <c r="CK1746">
        <v>10</v>
      </c>
      <c r="CL1746" s="2"/>
      <c r="CO1746" s="2"/>
      <c r="CR1746" s="2"/>
      <c r="CU1746" s="2"/>
      <c r="CX1746" s="2"/>
      <c r="DA1746" s="2"/>
      <c r="DC1746" s="9"/>
      <c r="DD1746" s="2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  <c r="EL1746" s="9"/>
      <c r="EM1746" s="9"/>
      <c r="EN1746" s="9"/>
      <c r="EO1746" s="9"/>
      <c r="EP1746" s="9"/>
      <c r="EQ1746" s="9"/>
      <c r="ER1746" s="9"/>
      <c r="ES1746" s="9"/>
      <c r="ET1746" s="9"/>
      <c r="EU1746" s="9"/>
      <c r="EV1746" s="9"/>
    </row>
    <row r="1747" spans="1:152" x14ac:dyDescent="0.45">
      <c r="A1747" t="s">
        <v>65</v>
      </c>
      <c r="B1747" t="s">
        <v>238</v>
      </c>
      <c r="C1747" s="1">
        <v>39162</v>
      </c>
      <c r="D1747" s="2">
        <v>10</v>
      </c>
      <c r="E1747" t="s">
        <v>97</v>
      </c>
      <c r="F1747" t="s">
        <v>18</v>
      </c>
      <c r="G1747">
        <v>162</v>
      </c>
      <c r="H1747" t="s">
        <v>17</v>
      </c>
      <c r="I1747" s="19">
        <v>11</v>
      </c>
      <c r="J1747">
        <v>1000</v>
      </c>
      <c r="K1747" s="2">
        <f t="shared" si="26"/>
        <v>90.909090909090907</v>
      </c>
      <c r="AC1747" s="2"/>
      <c r="AE1747" s="9"/>
      <c r="AF1747" s="2"/>
      <c r="AG1747" s="9"/>
      <c r="AH1747" s="9"/>
      <c r="AI1747" s="9"/>
      <c r="AJ1747" s="9"/>
      <c r="AK1747" s="9"/>
      <c r="AL1747" s="9"/>
      <c r="AM1747" s="15"/>
      <c r="AO1747" s="9"/>
      <c r="AP1747" s="9"/>
      <c r="AQ1747" s="2"/>
      <c r="AR1747" s="2"/>
      <c r="AS1747" s="2"/>
      <c r="AT1747" s="2"/>
      <c r="AU1747" s="2"/>
      <c r="AV1747" s="2"/>
      <c r="AW1747" s="2"/>
      <c r="AY1747" s="2"/>
      <c r="AZ1747" s="2"/>
      <c r="BA1747" s="2"/>
      <c r="BC1747" s="19">
        <v>41.664869915443141</v>
      </c>
      <c r="BD1747" s="2">
        <v>138.46999999999997</v>
      </c>
      <c r="BE1747" s="2"/>
      <c r="BF1747" s="19">
        <v>6.0999999999999988</v>
      </c>
      <c r="BG1747" s="19"/>
      <c r="BH1747" s="19"/>
      <c r="BI1747" s="19"/>
      <c r="BJ1747" s="19"/>
      <c r="BK1747" s="19"/>
      <c r="BL1747" s="19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X1747" s="2"/>
      <c r="BY1747" s="2">
        <f>CE1747+CH1747+CK1747+CN1747+CQ1747+CT1747+CW1747+CZ1747+DC1747</f>
        <v>1300</v>
      </c>
      <c r="CA1747" s="2">
        <f>CF1747+CI1747+CL1747+CO1747+CR1747+CU1747+CX1747+DA1747+DD1747</f>
        <v>68.065106647333238</v>
      </c>
      <c r="CB1747" s="2"/>
      <c r="CC1747" s="2"/>
      <c r="CD1747" s="30">
        <f>CF1747/CE1747</f>
        <v>0.10025806428707945</v>
      </c>
      <c r="CE1747">
        <v>150</v>
      </c>
      <c r="CF1747" s="2">
        <v>15.038709643061917</v>
      </c>
      <c r="CG1747" s="30">
        <f t="shared" ref="CG1747" si="119">CI1747/CH1747</f>
        <v>0.12390098052399204</v>
      </c>
      <c r="CH1747">
        <v>100</v>
      </c>
      <c r="CI1747" s="2">
        <v>12.390098052399203</v>
      </c>
      <c r="CJ1747" s="30">
        <f t="shared" ref="CJ1747" si="120">CL1747/CK1747</f>
        <v>2.3106419910800396E-2</v>
      </c>
      <c r="CK1747">
        <v>100</v>
      </c>
      <c r="CL1747" s="2">
        <v>2.3106419910800398</v>
      </c>
      <c r="CM1747" s="30">
        <f t="shared" ref="CM1747" si="121">CO1747/CN1747</f>
        <v>2.5431611908385322E-2</v>
      </c>
      <c r="CN1747">
        <v>100</v>
      </c>
      <c r="CO1747" s="2">
        <v>2.5431611908385321</v>
      </c>
      <c r="CP1747" s="30">
        <f t="shared" ref="CP1747" si="122">CR1747/CQ1747</f>
        <v>5.0033530373613182E-2</v>
      </c>
      <c r="CQ1747">
        <v>100</v>
      </c>
      <c r="CR1747" s="2">
        <v>5.0033530373613182</v>
      </c>
      <c r="CS1747" s="30">
        <f t="shared" ref="CS1747" si="123">CU1747/CT1747</f>
        <v>6.3633562870979682E-2</v>
      </c>
      <c r="CT1747">
        <v>100</v>
      </c>
      <c r="CU1747" s="2">
        <v>6.3633562870979681</v>
      </c>
      <c r="CV1747" s="30">
        <f t="shared" ref="CV1747" si="124">CX1747/CW1747</f>
        <v>4.2726062844724882E-2</v>
      </c>
      <c r="CW1747">
        <v>250</v>
      </c>
      <c r="CX1747" s="2">
        <v>10.68151571118122</v>
      </c>
      <c r="CY1747" s="30">
        <f t="shared" ref="CY1747" si="125">DA1747/CZ1747</f>
        <v>2.5368622441914502E-2</v>
      </c>
      <c r="CZ1747">
        <v>200</v>
      </c>
      <c r="DA1747" s="2">
        <v>5.0737244883829007</v>
      </c>
      <c r="DB1747" s="30">
        <f t="shared" ref="DB1747" si="126">DD1747/DC1747</f>
        <v>4.3302731229650643E-2</v>
      </c>
      <c r="DC1747">
        <v>200</v>
      </c>
      <c r="DD1747" s="2">
        <v>8.6605462459301279</v>
      </c>
    </row>
    <row r="1748" spans="1:152" hidden="1" x14ac:dyDescent="0.45">
      <c r="A1748" t="s">
        <v>65</v>
      </c>
      <c r="B1748" t="s">
        <v>238</v>
      </c>
      <c r="C1748" s="1">
        <v>39167</v>
      </c>
      <c r="G1748">
        <v>167</v>
      </c>
      <c r="H1748" t="s">
        <v>17</v>
      </c>
      <c r="I1748" s="19">
        <v>11</v>
      </c>
      <c r="J1748">
        <v>1000</v>
      </c>
      <c r="K1748" s="2">
        <f t="shared" si="26"/>
        <v>90.909090909090907</v>
      </c>
      <c r="AC1748" s="2">
        <v>191.45892882311543</v>
      </c>
      <c r="AE1748" s="9"/>
      <c r="AF1748" s="2">
        <v>145.12635539984734</v>
      </c>
      <c r="AG1748" s="9">
        <v>1.3017510306359001</v>
      </c>
      <c r="AH1748" s="9">
        <v>0.11594896414281715</v>
      </c>
      <c r="AI1748" s="9"/>
      <c r="AJ1748" s="9"/>
      <c r="AK1748" s="9"/>
      <c r="AL1748" s="9"/>
      <c r="AM1748" s="15">
        <f>AG1748/AF1748</f>
        <v>8.9697769026815203E-3</v>
      </c>
      <c r="AN1748" s="15">
        <v>2.6322372663619559E-2</v>
      </c>
      <c r="AO1748" s="19">
        <f>AF1748*AN1748</f>
        <v>3.8200700101476786</v>
      </c>
      <c r="AP1748" s="9"/>
      <c r="AQ1748" s="2">
        <v>0</v>
      </c>
      <c r="AR1748" s="2"/>
      <c r="AS1748" s="2">
        <v>47.402333363927603</v>
      </c>
      <c r="AT1748" s="2"/>
      <c r="AU1748" s="2"/>
      <c r="AV1748" s="2">
        <v>443.09488148036604</v>
      </c>
      <c r="AW1748" s="2">
        <v>506.95030729696504</v>
      </c>
      <c r="AY1748" s="2"/>
      <c r="AZ1748" s="2">
        <f>AC1748+AF1748+AW1748</f>
        <v>843.53559151992772</v>
      </c>
      <c r="BA1748" s="2"/>
      <c r="BB1748" s="9">
        <f>AW1748/AZ1748</f>
        <v>0.6009827118065223</v>
      </c>
      <c r="BC1748" s="19"/>
      <c r="BD1748" s="2"/>
      <c r="BE1748" s="2"/>
      <c r="BF1748" s="19"/>
      <c r="BG1748" s="19"/>
      <c r="BH1748" s="19"/>
      <c r="BI1748" s="19"/>
      <c r="BJ1748" s="9">
        <f>AC1748/AZ1748</f>
        <v>0.22697196271011452</v>
      </c>
      <c r="BK1748" s="9">
        <f>AF1748/AZ1748</f>
        <v>0.17204532548336329</v>
      </c>
      <c r="BL1748" s="9">
        <f>AW1748/AZ1748</f>
        <v>0.6009827118065223</v>
      </c>
      <c r="BM1748" s="2"/>
      <c r="BN1748" s="2">
        <v>0</v>
      </c>
      <c r="BO1748" s="2">
        <v>42.333559911659805</v>
      </c>
      <c r="BP1748" s="2">
        <v>85.635891945247309</v>
      </c>
      <c r="BQ1748" s="2"/>
      <c r="BR1748" s="2"/>
      <c r="BS1748" s="2"/>
      <c r="BT1748" s="2"/>
      <c r="BU1748" s="2"/>
      <c r="BV1748" s="2"/>
      <c r="BX1748" s="2"/>
      <c r="BY1748" s="2"/>
      <c r="CA1748" s="2"/>
      <c r="CB1748" s="2"/>
      <c r="CC1748" s="2"/>
      <c r="CF1748" s="2"/>
      <c r="CH1748">
        <v>10</v>
      </c>
      <c r="CI1748" s="2"/>
      <c r="CK1748">
        <v>10</v>
      </c>
      <c r="CL1748" s="2"/>
      <c r="CO1748" s="2"/>
      <c r="CR1748" s="2"/>
      <c r="CU1748" s="2"/>
      <c r="CX1748" s="2"/>
      <c r="DA1748" s="2"/>
      <c r="DD1748" s="2"/>
    </row>
    <row r="1749" spans="1:152" x14ac:dyDescent="0.45">
      <c r="A1749" t="s">
        <v>65</v>
      </c>
      <c r="B1749" t="s">
        <v>238</v>
      </c>
      <c r="C1749" s="1">
        <v>39168</v>
      </c>
      <c r="D1749" s="2"/>
      <c r="G1749">
        <v>168</v>
      </c>
      <c r="H1749" t="s">
        <v>17</v>
      </c>
      <c r="I1749" s="19">
        <v>11</v>
      </c>
      <c r="J1749">
        <v>1000</v>
      </c>
      <c r="K1749" s="2">
        <f t="shared" si="26"/>
        <v>90.909090909090907</v>
      </c>
      <c r="AC1749" s="2"/>
      <c r="AE1749" s="9"/>
      <c r="AF1749" s="2"/>
      <c r="AG1749" s="9"/>
      <c r="AH1749" s="9"/>
      <c r="AI1749" s="9"/>
      <c r="AJ1749" s="9"/>
      <c r="AK1749" s="9"/>
      <c r="AL1749" s="9"/>
      <c r="AM1749" s="15"/>
      <c r="AO1749" s="9"/>
      <c r="AP1749" s="9"/>
      <c r="AQ1749" s="2"/>
      <c r="AR1749" s="2"/>
      <c r="AS1749" s="2"/>
      <c r="AT1749" s="2"/>
      <c r="AU1749" s="2"/>
      <c r="AV1749" s="2"/>
      <c r="AW1749" s="2"/>
      <c r="AY1749" s="2"/>
      <c r="AZ1749" s="2"/>
      <c r="BA1749" s="2"/>
      <c r="BC1749" s="19"/>
      <c r="BD1749" s="2"/>
      <c r="BE1749" s="2"/>
      <c r="BF1749" s="19"/>
      <c r="BG1749" s="19"/>
      <c r="BH1749" s="19"/>
      <c r="BI1749" s="19"/>
      <c r="BJ1749" s="19"/>
      <c r="BK1749" s="19"/>
      <c r="BL1749" s="19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X1749" s="2"/>
      <c r="BY1749" s="2">
        <f t="shared" ref="BY1749:BY1750" si="127">CE1749+CH1749+CK1749+CN1749+CQ1749+CT1749+CW1749+CZ1749+DC1749</f>
        <v>1300</v>
      </c>
      <c r="CA1749" s="2">
        <f>CF1749+CI1749+CL1749+CO1749+CR1749+CU1749+CX1749+DA1749+DD1749</f>
        <v>51.358577490243768</v>
      </c>
      <c r="CB1749" s="2"/>
      <c r="CC1749" s="2"/>
      <c r="CD1749" s="30">
        <f t="shared" ref="CD1749:CD1750" si="128">CF1749/CE1749</f>
        <v>3.194896397466563E-2</v>
      </c>
      <c r="CE1749">
        <v>150</v>
      </c>
      <c r="CF1749" s="2">
        <v>4.7923445961998441</v>
      </c>
      <c r="CG1749" s="30">
        <f t="shared" ref="CG1749:CG1750" si="129">CI1749/CH1749</f>
        <v>0.12099803232024385</v>
      </c>
      <c r="CH1749">
        <v>100</v>
      </c>
      <c r="CI1749" s="2">
        <v>12.099803232024385</v>
      </c>
      <c r="CJ1749" s="30">
        <f t="shared" ref="CJ1749:CJ1750" si="130">CL1749/CK1749</f>
        <v>2.6462228796844192E-2</v>
      </c>
      <c r="CK1749">
        <v>100</v>
      </c>
      <c r="CL1749" s="2">
        <v>2.6462228796844194</v>
      </c>
      <c r="CM1749" s="30">
        <f t="shared" ref="CM1749:CM1750" si="131">CO1749/CN1749</f>
        <v>2.4145093892651986E-2</v>
      </c>
      <c r="CN1749">
        <v>100</v>
      </c>
      <c r="CO1749" s="2">
        <v>2.4145093892651985</v>
      </c>
      <c r="CP1749" s="30">
        <f t="shared" ref="CP1749:CP1750" si="132">CR1749/CQ1749</f>
        <v>4.0654781000416126E-2</v>
      </c>
      <c r="CQ1749">
        <v>100</v>
      </c>
      <c r="CR1749" s="2">
        <v>4.0654781000416129</v>
      </c>
      <c r="CS1749" s="30">
        <f t="shared" ref="CS1749:CS1750" si="133">CU1749/CT1749</f>
        <v>5.5681355547663784E-2</v>
      </c>
      <c r="CT1749">
        <v>100</v>
      </c>
      <c r="CU1749" s="2">
        <v>5.5681355547663784</v>
      </c>
      <c r="CV1749" s="30">
        <f t="shared" ref="CV1749:CV1750" si="134">CX1749/CW1749</f>
        <v>3.6016312667861497E-2</v>
      </c>
      <c r="CW1749">
        <v>250</v>
      </c>
      <c r="CX1749" s="2">
        <v>9.0040781669653747</v>
      </c>
      <c r="CY1749" s="30">
        <f t="shared" ref="CY1749:CY1750" si="135">DA1749/CZ1749</f>
        <v>2.0694390273050409E-2</v>
      </c>
      <c r="CZ1749">
        <v>200</v>
      </c>
      <c r="DA1749" s="2">
        <v>4.1388780546100818</v>
      </c>
      <c r="DB1749" s="30">
        <f t="shared" ref="DB1749:DB1750" si="136">DD1749/DC1749</f>
        <v>3.314563758343237E-2</v>
      </c>
      <c r="DC1749">
        <v>200</v>
      </c>
      <c r="DD1749" s="2">
        <v>6.6291275166864736</v>
      </c>
    </row>
    <row r="1750" spans="1:152" x14ac:dyDescent="0.45">
      <c r="A1750" t="s">
        <v>65</v>
      </c>
      <c r="B1750" t="s">
        <v>238</v>
      </c>
      <c r="C1750" s="1">
        <v>39176</v>
      </c>
      <c r="D1750" s="2"/>
      <c r="G1750">
        <v>176</v>
      </c>
      <c r="H1750" t="s">
        <v>17</v>
      </c>
      <c r="I1750" s="19">
        <v>11</v>
      </c>
      <c r="J1750">
        <v>1000</v>
      </c>
      <c r="K1750" s="2">
        <f t="shared" si="26"/>
        <v>90.909090909090907</v>
      </c>
      <c r="AC1750" s="2"/>
      <c r="AE1750" s="9"/>
      <c r="AF1750" s="2"/>
      <c r="AG1750" s="9"/>
      <c r="AH1750" s="9"/>
      <c r="AI1750" s="9"/>
      <c r="AJ1750" s="9"/>
      <c r="AK1750" s="9"/>
      <c r="AL1750" s="9"/>
      <c r="AM1750" s="15"/>
      <c r="AO1750" s="9"/>
      <c r="AP1750" s="9"/>
      <c r="AQ1750" s="2"/>
      <c r="AR1750" s="2"/>
      <c r="AS1750" s="2"/>
      <c r="AT1750" s="2"/>
      <c r="AU1750" s="2"/>
      <c r="AV1750" s="2"/>
      <c r="AW1750" s="2"/>
      <c r="AY1750" s="2"/>
      <c r="AZ1750" s="2"/>
      <c r="BA1750" s="2"/>
      <c r="BC1750" s="19"/>
      <c r="BD1750" s="2"/>
      <c r="BE1750" s="2"/>
      <c r="BF1750" s="19"/>
      <c r="BG1750" s="19"/>
      <c r="BH1750" s="19"/>
      <c r="BI1750" s="19"/>
      <c r="BJ1750" s="19"/>
      <c r="BK1750" s="19"/>
      <c r="BL1750" s="19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X1750" s="2"/>
      <c r="BY1750" s="2">
        <f t="shared" si="127"/>
        <v>1300</v>
      </c>
      <c r="CA1750" s="2">
        <f>CF1750+CI1750+CL1750+CO1750+CR1750+CU1750+CX1750+DA1750+DD1750</f>
        <v>48.90176595960132</v>
      </c>
      <c r="CB1750" s="2"/>
      <c r="CC1750" s="2"/>
      <c r="CD1750" s="30">
        <f t="shared" si="128"/>
        <v>6.2794063611031278E-2</v>
      </c>
      <c r="CE1750">
        <v>150</v>
      </c>
      <c r="CF1750" s="2">
        <v>9.4191095416546915</v>
      </c>
      <c r="CG1750" s="30">
        <f t="shared" si="129"/>
        <v>0.11431940718992337</v>
      </c>
      <c r="CH1750">
        <v>100</v>
      </c>
      <c r="CI1750" s="2">
        <v>11.431940718992337</v>
      </c>
      <c r="CJ1750" s="30">
        <f t="shared" si="130"/>
        <v>1.0965697700479709E-2</v>
      </c>
      <c r="CK1750">
        <v>100</v>
      </c>
      <c r="CL1750" s="2">
        <v>1.0965697700479708</v>
      </c>
      <c r="CM1750" s="30">
        <f t="shared" si="131"/>
        <v>1.4096463255450366E-2</v>
      </c>
      <c r="CN1750">
        <v>100</v>
      </c>
      <c r="CO1750" s="2">
        <v>1.4096463255450367</v>
      </c>
      <c r="CP1750" s="30">
        <f t="shared" si="132"/>
        <v>3.9055324029129181E-2</v>
      </c>
      <c r="CQ1750">
        <v>100</v>
      </c>
      <c r="CR1750" s="2">
        <v>3.9055324029129181</v>
      </c>
      <c r="CS1750" s="30">
        <f t="shared" si="133"/>
        <v>4.8034075878158687E-2</v>
      </c>
      <c r="CT1750">
        <v>100</v>
      </c>
      <c r="CU1750" s="2">
        <v>4.8034075878158689</v>
      </c>
      <c r="CV1750" s="30">
        <f t="shared" si="134"/>
        <v>3.1541485141474118E-2</v>
      </c>
      <c r="CW1750">
        <v>250</v>
      </c>
      <c r="CX1750" s="2">
        <v>7.8853712853685298</v>
      </c>
      <c r="CY1750" s="30">
        <f t="shared" si="135"/>
        <v>1.7161816575477645E-2</v>
      </c>
      <c r="CZ1750">
        <v>200</v>
      </c>
      <c r="DA1750" s="2">
        <v>3.4323633150955288</v>
      </c>
      <c r="DB1750" s="30">
        <f t="shared" si="136"/>
        <v>2.7589125060842185E-2</v>
      </c>
      <c r="DC1750">
        <v>200</v>
      </c>
      <c r="DD1750" s="2">
        <v>5.5178250121684371</v>
      </c>
    </row>
    <row r="1751" spans="1:152" hidden="1" x14ac:dyDescent="0.45">
      <c r="A1751" t="s">
        <v>68</v>
      </c>
      <c r="B1751" t="s">
        <v>239</v>
      </c>
      <c r="C1751" s="1">
        <v>39000</v>
      </c>
      <c r="D1751" s="2">
        <v>1</v>
      </c>
      <c r="E1751" s="1" t="s">
        <v>198</v>
      </c>
      <c r="F1751" t="s">
        <v>10</v>
      </c>
      <c r="G1751">
        <v>0</v>
      </c>
      <c r="H1751" t="s">
        <v>17</v>
      </c>
      <c r="I1751" s="19">
        <v>11</v>
      </c>
      <c r="J1751">
        <v>1000</v>
      </c>
      <c r="K1751" s="2">
        <f t="shared" si="26"/>
        <v>90.909090909090907</v>
      </c>
      <c r="L1751" s="2"/>
      <c r="M1751" s="9"/>
      <c r="N1751" s="9"/>
      <c r="O1751" s="9"/>
      <c r="P1751" s="9"/>
      <c r="Q1751" s="2"/>
      <c r="R1751" s="2"/>
      <c r="S1751" s="2"/>
      <c r="T1751" s="2"/>
      <c r="U1751" s="2"/>
      <c r="V1751" s="2"/>
      <c r="W1751" s="2"/>
      <c r="X1751" s="9"/>
      <c r="Y1751" s="9"/>
      <c r="Z1751" s="9"/>
      <c r="AA1751" s="9"/>
      <c r="AB1751" s="9"/>
      <c r="AC1751" s="2"/>
      <c r="AD1751" s="9"/>
      <c r="AE1751" s="9"/>
      <c r="AF1751" s="2"/>
      <c r="AG1751" s="9"/>
      <c r="AH1751" s="9"/>
      <c r="AI1751" s="9"/>
      <c r="AJ1751" s="9"/>
      <c r="AK1751" s="9"/>
      <c r="AL1751" s="9"/>
      <c r="AM1751" s="15"/>
      <c r="AN1751" s="9"/>
      <c r="AO1751" s="9"/>
      <c r="AP1751" s="9"/>
      <c r="AQ1751" s="2"/>
      <c r="AR1751" s="2"/>
      <c r="AS1751" s="2"/>
      <c r="AT1751" s="2"/>
      <c r="AU1751" s="2"/>
      <c r="AV1751" s="2"/>
      <c r="AW1751" s="2"/>
      <c r="AX1751" s="9"/>
      <c r="AY1751" s="2"/>
      <c r="AZ1751" s="2"/>
      <c r="BA1751" s="2"/>
      <c r="BB1751" s="9"/>
      <c r="BC1751" s="19"/>
      <c r="BD1751" s="2"/>
      <c r="BE1751" s="2"/>
      <c r="BF1751" s="19"/>
      <c r="BG1751" s="19"/>
      <c r="BH1751" s="19"/>
      <c r="BI1751" s="19"/>
      <c r="BJ1751" s="19"/>
      <c r="BK1751" s="19"/>
      <c r="BL1751" s="19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9"/>
      <c r="BX1751" s="2"/>
      <c r="BY1751" s="2"/>
      <c r="BZ1751" s="9"/>
      <c r="CA1751" s="2"/>
      <c r="CB1751" s="2"/>
      <c r="CC1751" s="2"/>
      <c r="CD1751" s="9"/>
      <c r="CE1751" s="9"/>
      <c r="CF1751" s="9"/>
      <c r="CG1751" s="9"/>
      <c r="CH1751">
        <v>10</v>
      </c>
      <c r="CI1751" s="9"/>
      <c r="CJ1751" s="9"/>
      <c r="CK1751">
        <v>10</v>
      </c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  <c r="EL1751" s="9"/>
      <c r="EM1751" s="9"/>
      <c r="EN1751" s="9"/>
      <c r="EO1751" s="9"/>
      <c r="EP1751" s="9"/>
      <c r="EQ1751" s="9"/>
      <c r="ER1751" s="9"/>
      <c r="ES1751" s="9"/>
      <c r="ET1751" s="9"/>
      <c r="EU1751" s="9"/>
      <c r="EV1751" s="9"/>
    </row>
    <row r="1752" spans="1:152" hidden="1" x14ac:dyDescent="0.45">
      <c r="A1752" t="s">
        <v>68</v>
      </c>
      <c r="B1752" t="s">
        <v>239</v>
      </c>
      <c r="C1752" s="1">
        <v>39009</v>
      </c>
      <c r="D1752" s="2">
        <v>3</v>
      </c>
      <c r="E1752" s="1" t="s">
        <v>194</v>
      </c>
      <c r="F1752" t="s">
        <v>77</v>
      </c>
      <c r="G1752">
        <v>9</v>
      </c>
      <c r="H1752" t="s">
        <v>17</v>
      </c>
      <c r="I1752" s="19">
        <v>11</v>
      </c>
      <c r="J1752">
        <v>1000</v>
      </c>
      <c r="K1752" s="2">
        <f t="shared" si="26"/>
        <v>90.909090909090907</v>
      </c>
      <c r="L1752" s="2"/>
      <c r="M1752" s="9"/>
      <c r="N1752" s="9"/>
      <c r="O1752" s="9"/>
      <c r="P1752" s="9"/>
      <c r="Q1752" s="2">
        <v>9</v>
      </c>
      <c r="R1752" s="2"/>
      <c r="S1752" s="2"/>
      <c r="T1752" s="2"/>
      <c r="U1752" s="2"/>
      <c r="V1752" s="2"/>
      <c r="W1752" s="2"/>
      <c r="X1752" s="9"/>
      <c r="Y1752" s="9"/>
      <c r="Z1752" s="9"/>
      <c r="AA1752" s="9"/>
      <c r="AB1752" s="9"/>
      <c r="AC1752" s="2"/>
      <c r="AD1752" s="9"/>
      <c r="AE1752" s="9"/>
      <c r="AF1752" s="2"/>
      <c r="AG1752" s="9"/>
      <c r="AH1752" s="9"/>
      <c r="AI1752" s="9"/>
      <c r="AJ1752" s="9"/>
      <c r="AK1752" s="9"/>
      <c r="AL1752" s="9"/>
      <c r="AM1752" s="15"/>
      <c r="AN1752" s="9"/>
      <c r="AO1752" s="9"/>
      <c r="AP1752" s="9"/>
      <c r="AQ1752" s="2"/>
      <c r="AR1752" s="2"/>
      <c r="AS1752" s="2"/>
      <c r="AT1752" s="2"/>
      <c r="AU1752" s="2"/>
      <c r="AV1752" s="2"/>
      <c r="AW1752" s="2"/>
      <c r="AX1752" s="9"/>
      <c r="AY1752" s="2"/>
      <c r="AZ1752" s="2"/>
      <c r="BA1752" s="2"/>
      <c r="BB1752" s="9"/>
      <c r="BC1752" s="19"/>
      <c r="BD1752" s="2"/>
      <c r="BE1752" s="2"/>
      <c r="BF1752" s="19"/>
      <c r="BG1752" s="19"/>
      <c r="BH1752" s="19"/>
      <c r="BI1752" s="19"/>
      <c r="BJ1752" s="19"/>
      <c r="BK1752" s="19"/>
      <c r="BL1752" s="19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9"/>
      <c r="BX1752" s="2"/>
      <c r="BY1752" s="2"/>
      <c r="BZ1752" s="9"/>
      <c r="CA1752" s="2"/>
      <c r="CB1752" s="2"/>
      <c r="CC1752" s="2"/>
      <c r="CD1752" s="9"/>
      <c r="CE1752" s="9"/>
      <c r="CF1752" s="9"/>
      <c r="CG1752" s="9"/>
      <c r="CH1752">
        <v>10</v>
      </c>
      <c r="CI1752" s="9"/>
      <c r="CJ1752" s="9"/>
      <c r="CK1752">
        <v>10</v>
      </c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  <c r="EL1752" s="9"/>
      <c r="EM1752" s="9"/>
      <c r="EN1752" s="9"/>
      <c r="EO1752" s="9"/>
      <c r="EP1752" s="9"/>
      <c r="EQ1752" s="9"/>
      <c r="ER1752" s="9"/>
      <c r="ES1752" s="9"/>
      <c r="ET1752" s="9"/>
      <c r="EU1752" s="9"/>
      <c r="EV1752" s="9"/>
    </row>
    <row r="1753" spans="1:152" hidden="1" x14ac:dyDescent="0.45">
      <c r="A1753" t="s">
        <v>68</v>
      </c>
      <c r="B1753" t="s">
        <v>239</v>
      </c>
      <c r="C1753" s="1">
        <v>39043</v>
      </c>
      <c r="D1753" s="2"/>
      <c r="G1753">
        <v>43</v>
      </c>
      <c r="H1753" t="s">
        <v>17</v>
      </c>
      <c r="I1753" s="19">
        <v>11</v>
      </c>
      <c r="J1753">
        <v>1000</v>
      </c>
      <c r="K1753" s="2">
        <f t="shared" si="26"/>
        <v>90.909090909090907</v>
      </c>
      <c r="AC1753" s="2"/>
      <c r="AE1753" s="9"/>
      <c r="AF1753" s="2"/>
      <c r="AG1753" s="9"/>
      <c r="AH1753" s="9"/>
      <c r="AI1753" s="9"/>
      <c r="AJ1753" s="9"/>
      <c r="AK1753" s="9"/>
      <c r="AL1753" s="9"/>
      <c r="AM1753" s="15"/>
      <c r="AO1753" s="9"/>
      <c r="AP1753" s="9"/>
      <c r="AQ1753" s="2"/>
      <c r="AR1753" s="2"/>
      <c r="AS1753" s="2"/>
      <c r="AT1753" s="2"/>
      <c r="AU1753" s="2"/>
      <c r="AV1753" s="2"/>
      <c r="AW1753" s="2"/>
      <c r="AY1753" s="2"/>
      <c r="AZ1753" s="2"/>
      <c r="BA1753" s="2"/>
      <c r="BC1753" s="19"/>
      <c r="BD1753" s="2"/>
      <c r="BE1753" s="2"/>
      <c r="BF1753" s="19"/>
      <c r="BG1753" s="19"/>
      <c r="BH1753" s="19"/>
      <c r="BI1753" s="19"/>
      <c r="BJ1753" s="19"/>
      <c r="BK1753" s="19"/>
      <c r="BL1753" s="19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X1753" s="2">
        <v>167.17649451228559</v>
      </c>
      <c r="BY1753" s="2">
        <f t="shared" ref="BY1753:BY1754" si="137">CE1753+CH1753+CK1753+CN1753+CQ1753+CT1753+CW1753+CZ1753+DC1753</f>
        <v>120</v>
      </c>
      <c r="CA1753" s="2">
        <f t="shared" ref="CA1753:CA1754" si="138">CF1753+CI1753+CL1753+CO1753+CR1753+CU1753+CX1753+DA1753+DD1753</f>
        <v>175.28875309130524</v>
      </c>
      <c r="CB1753" s="2"/>
      <c r="CC1753" s="2"/>
      <c r="CE1753">
        <v>10</v>
      </c>
      <c r="CF1753" s="2">
        <v>10.309224125836083</v>
      </c>
      <c r="CG1753" s="2"/>
      <c r="CH1753">
        <v>10</v>
      </c>
      <c r="CI1753" s="2">
        <v>19.37155925009629</v>
      </c>
      <c r="CJ1753" s="2"/>
      <c r="CK1753">
        <v>10</v>
      </c>
      <c r="CL1753" s="2">
        <v>20.738946031228707</v>
      </c>
      <c r="CM1753" s="2"/>
      <c r="CN1753" s="2">
        <v>10</v>
      </c>
      <c r="CO1753" s="2">
        <v>18.201314022132003</v>
      </c>
      <c r="CP1753" s="2"/>
      <c r="CQ1753">
        <v>10</v>
      </c>
      <c r="CR1753" s="2">
        <v>18.328977795057249</v>
      </c>
      <c r="CS1753" s="2"/>
      <c r="CT1753" s="2">
        <v>10</v>
      </c>
      <c r="CU1753" s="2">
        <v>18.29022272113351</v>
      </c>
      <c r="CV1753" s="2"/>
      <c r="CW1753">
        <v>20</v>
      </c>
      <c r="CX1753" s="2">
        <v>34.173445939737441</v>
      </c>
      <c r="CY1753" s="2"/>
      <c r="CZ1753">
        <v>20</v>
      </c>
      <c r="DA1753" s="2">
        <v>18.539375103975267</v>
      </c>
      <c r="DB1753" s="2"/>
      <c r="DC1753">
        <v>20</v>
      </c>
      <c r="DD1753" s="2">
        <v>17.335688102108683</v>
      </c>
    </row>
    <row r="1754" spans="1:152" s="12" customFormat="1" hidden="1" x14ac:dyDescent="0.45">
      <c r="A1754" t="s">
        <v>68</v>
      </c>
      <c r="B1754" t="s">
        <v>239</v>
      </c>
      <c r="C1754" s="1">
        <v>39051</v>
      </c>
      <c r="D1754" s="2"/>
      <c r="E1754"/>
      <c r="F1754"/>
      <c r="G1754">
        <v>51</v>
      </c>
      <c r="H1754" t="s">
        <v>17</v>
      </c>
      <c r="I1754" s="19">
        <v>11</v>
      </c>
      <c r="J1754">
        <v>1000</v>
      </c>
      <c r="K1754" s="2">
        <f t="shared" si="26"/>
        <v>90.909090909090907</v>
      </c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 s="2"/>
      <c r="AD1754"/>
      <c r="AE1754" s="9"/>
      <c r="AF1754" s="2"/>
      <c r="AG1754" s="9"/>
      <c r="AH1754" s="9"/>
      <c r="AI1754" s="9"/>
      <c r="AJ1754" s="9"/>
      <c r="AK1754" s="9"/>
      <c r="AL1754" s="9"/>
      <c r="AM1754" s="15"/>
      <c r="AN1754"/>
      <c r="AO1754" s="9"/>
      <c r="AP1754" s="9"/>
      <c r="AQ1754" s="2"/>
      <c r="AR1754" s="2"/>
      <c r="AS1754" s="2"/>
      <c r="AT1754" s="2"/>
      <c r="AU1754" s="2"/>
      <c r="AV1754" s="2"/>
      <c r="AW1754" s="2"/>
      <c r="AX1754"/>
      <c r="AY1754" s="2"/>
      <c r="AZ1754" s="2"/>
      <c r="BA1754" s="2"/>
      <c r="BB1754"/>
      <c r="BC1754" s="19"/>
      <c r="BD1754" s="2"/>
      <c r="BE1754" s="2"/>
      <c r="BF1754" s="19"/>
      <c r="BG1754" s="19"/>
      <c r="BH1754" s="19"/>
      <c r="BI1754" s="19"/>
      <c r="BJ1754" s="19"/>
      <c r="BK1754" s="19"/>
      <c r="BL1754" s="19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/>
      <c r="BX1754" s="2">
        <v>161.79891790485689</v>
      </c>
      <c r="BY1754" s="2">
        <f t="shared" si="137"/>
        <v>120</v>
      </c>
      <c r="BZ1754"/>
      <c r="CA1754" s="2">
        <f t="shared" si="138"/>
        <v>171.95039950356576</v>
      </c>
      <c r="CB1754" s="2"/>
      <c r="CC1754" s="2"/>
      <c r="CD1754"/>
      <c r="CE1754">
        <v>10</v>
      </c>
      <c r="CF1754" s="2">
        <v>6.7422614754308743</v>
      </c>
      <c r="CG1754" s="2"/>
      <c r="CH1754">
        <v>10</v>
      </c>
      <c r="CI1754" s="2">
        <v>17.29501291216156</v>
      </c>
      <c r="CJ1754" s="2"/>
      <c r="CK1754">
        <v>10</v>
      </c>
      <c r="CL1754" s="2">
        <v>17.875982262532396</v>
      </c>
      <c r="CM1754" s="2"/>
      <c r="CN1754" s="2">
        <v>10</v>
      </c>
      <c r="CO1754" s="2">
        <v>18.100089808733458</v>
      </c>
      <c r="CP1754" s="2"/>
      <c r="CQ1754">
        <v>10</v>
      </c>
      <c r="CR1754" s="2">
        <v>18.526364046960623</v>
      </c>
      <c r="CS1754" s="2"/>
      <c r="CT1754" s="2">
        <v>10</v>
      </c>
      <c r="CU1754" s="2">
        <v>19.115355870747592</v>
      </c>
      <c r="CV1754" s="2"/>
      <c r="CW1754">
        <v>20</v>
      </c>
      <c r="CX1754" s="2">
        <v>34.834476263907355</v>
      </c>
      <c r="CY1754" s="2"/>
      <c r="CZ1754">
        <v>20</v>
      </c>
      <c r="DA1754" s="2">
        <v>20.357234905498238</v>
      </c>
      <c r="DB1754" s="2"/>
      <c r="DC1754">
        <v>20</v>
      </c>
      <c r="DD1754" s="2">
        <v>19.103621957593667</v>
      </c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</row>
    <row r="1755" spans="1:152" hidden="1" x14ac:dyDescent="0.45">
      <c r="A1755" t="s">
        <v>68</v>
      </c>
      <c r="B1755" t="s">
        <v>239</v>
      </c>
      <c r="C1755" s="1">
        <v>39052</v>
      </c>
      <c r="D1755" s="2">
        <v>4</v>
      </c>
      <c r="E1755" t="s">
        <v>199</v>
      </c>
      <c r="F1755" t="s">
        <v>12</v>
      </c>
      <c r="G1755">
        <v>52</v>
      </c>
      <c r="H1755" t="s">
        <v>17</v>
      </c>
      <c r="I1755" s="19">
        <v>11</v>
      </c>
      <c r="J1755">
        <v>1000</v>
      </c>
      <c r="K1755" s="2">
        <f t="shared" si="26"/>
        <v>90.909090909090907</v>
      </c>
      <c r="L1755" s="2"/>
      <c r="M1755" s="9"/>
      <c r="N1755" s="9"/>
      <c r="O1755" s="9"/>
      <c r="P1755" s="9"/>
      <c r="Q1755" s="2"/>
      <c r="R1755" s="2">
        <v>52</v>
      </c>
      <c r="S1755" s="2"/>
      <c r="T1755" s="2"/>
      <c r="U1755" s="2"/>
      <c r="V1755" s="2"/>
      <c r="W1755" s="2"/>
      <c r="X1755" s="9"/>
      <c r="Y1755" s="9"/>
      <c r="Z1755" s="9"/>
      <c r="AA1755" s="9"/>
      <c r="AB1755" s="9"/>
      <c r="AC1755" s="2"/>
      <c r="AD1755" s="9"/>
      <c r="AE1755" s="9"/>
      <c r="AF1755" s="2"/>
      <c r="AG1755" s="9"/>
      <c r="AH1755" s="9"/>
      <c r="AI1755" s="9"/>
      <c r="AJ1755" s="9"/>
      <c r="AK1755" s="9"/>
      <c r="AL1755" s="9"/>
      <c r="AM1755" s="15"/>
      <c r="AN1755" s="9"/>
      <c r="AO1755" s="9"/>
      <c r="AP1755" s="9"/>
      <c r="AQ1755" s="2"/>
      <c r="AR1755" s="2"/>
      <c r="AS1755" s="2"/>
      <c r="AT1755" s="2"/>
      <c r="AU1755" s="2"/>
      <c r="AV1755" s="2"/>
      <c r="AW1755" s="2"/>
      <c r="AX1755" s="9"/>
      <c r="AY1755" s="2"/>
      <c r="AZ1755" s="2"/>
      <c r="BA1755" s="2"/>
      <c r="BB1755" s="9"/>
      <c r="BC1755" s="19"/>
      <c r="BD1755" s="2"/>
      <c r="BE1755" s="2"/>
      <c r="BF1755" s="19"/>
      <c r="BG1755" s="19"/>
      <c r="BH1755" s="19"/>
      <c r="BI1755" s="19"/>
      <c r="BJ1755" s="19"/>
      <c r="BK1755" s="19"/>
      <c r="BL1755" s="19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9"/>
      <c r="BX1755" s="2"/>
      <c r="BY1755" s="2"/>
      <c r="BZ1755" s="9"/>
      <c r="CA1755" s="2"/>
      <c r="CB1755" s="2"/>
      <c r="CC1755" s="2"/>
      <c r="CD1755" s="9"/>
      <c r="CE1755" s="9"/>
      <c r="CF1755" s="2"/>
      <c r="CG1755" s="2"/>
      <c r="CH1755">
        <v>10</v>
      </c>
      <c r="CI1755" s="2"/>
      <c r="CJ1755" s="2"/>
      <c r="CK1755">
        <v>10</v>
      </c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  <c r="EL1755" s="9"/>
      <c r="EM1755" s="9"/>
      <c r="EN1755" s="9"/>
      <c r="EO1755" s="9"/>
      <c r="EP1755" s="9"/>
      <c r="EQ1755" s="9"/>
      <c r="ER1755" s="9"/>
      <c r="ES1755" s="9"/>
      <c r="ET1755" s="9"/>
      <c r="EU1755" s="9"/>
      <c r="EV1755" s="9"/>
    </row>
    <row r="1756" spans="1:152" hidden="1" x14ac:dyDescent="0.45">
      <c r="A1756" t="s">
        <v>68</v>
      </c>
      <c r="B1756" t="s">
        <v>239</v>
      </c>
      <c r="C1756" s="1">
        <v>39055</v>
      </c>
      <c r="D1756" s="2"/>
      <c r="G1756">
        <v>55</v>
      </c>
      <c r="H1756" t="s">
        <v>17</v>
      </c>
      <c r="I1756" s="19">
        <v>11</v>
      </c>
      <c r="J1756">
        <v>1000</v>
      </c>
      <c r="K1756" s="2">
        <f t="shared" ref="K1756:K1818" si="139">1000000/I1756/J1756</f>
        <v>90.909090909090907</v>
      </c>
      <c r="AC1756" s="2"/>
      <c r="AE1756" s="9"/>
      <c r="AF1756" s="2"/>
      <c r="AG1756" s="9"/>
      <c r="AH1756" s="9"/>
      <c r="AI1756" s="9"/>
      <c r="AJ1756" s="9"/>
      <c r="AK1756" s="9"/>
      <c r="AL1756" s="9"/>
      <c r="AM1756" s="15"/>
      <c r="AO1756" s="9"/>
      <c r="AP1756" s="9"/>
      <c r="AQ1756" s="2"/>
      <c r="AR1756" s="2"/>
      <c r="AS1756" s="2"/>
      <c r="AT1756" s="2"/>
      <c r="AU1756" s="2"/>
      <c r="AV1756" s="2"/>
      <c r="AW1756" s="2"/>
      <c r="AY1756" s="2"/>
      <c r="AZ1756" s="2"/>
      <c r="BA1756" s="2"/>
      <c r="BC1756" s="19"/>
      <c r="BD1756" s="2"/>
      <c r="BE1756" s="2"/>
      <c r="BF1756" s="19"/>
      <c r="BG1756" s="19"/>
      <c r="BH1756" s="19"/>
      <c r="BI1756" s="19"/>
      <c r="BJ1756" s="19"/>
      <c r="BK1756" s="19"/>
      <c r="BL1756" s="19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X1756" s="2">
        <v>171.02162768126331</v>
      </c>
      <c r="BY1756" s="2">
        <f t="shared" ref="BY1756:BY1759" si="140">CE1756+CH1756+CK1756+CN1756+CQ1756+CT1756+CW1756+CZ1756+DC1756</f>
        <v>120</v>
      </c>
      <c r="CA1756" s="2">
        <f t="shared" ref="CA1756:CA1759" si="141">CF1756+CI1756+CL1756+CO1756+CR1756+CU1756+CX1756+DA1756+DD1756</f>
        <v>179.52468229402777</v>
      </c>
      <c r="CB1756" s="2"/>
      <c r="CC1756" s="2"/>
      <c r="CE1756">
        <v>10</v>
      </c>
      <c r="CF1756" s="2">
        <v>13.713881880940686</v>
      </c>
      <c r="CG1756" s="2"/>
      <c r="CH1756">
        <v>10</v>
      </c>
      <c r="CI1756" s="2">
        <v>17.90569658654276</v>
      </c>
      <c r="CJ1756" s="2"/>
      <c r="CK1756">
        <v>10</v>
      </c>
      <c r="CL1756" s="2">
        <v>18.124642234831562</v>
      </c>
      <c r="CM1756" s="2"/>
      <c r="CN1756" s="2">
        <v>10</v>
      </c>
      <c r="CO1756" s="2">
        <v>17.507660289476924</v>
      </c>
      <c r="CP1756" s="2"/>
      <c r="CQ1756">
        <v>10</v>
      </c>
      <c r="CR1756" s="2">
        <v>17.481304624210196</v>
      </c>
      <c r="CS1756" s="2"/>
      <c r="CT1756" s="2">
        <v>10</v>
      </c>
      <c r="CU1756" s="2">
        <v>18.71314550080745</v>
      </c>
      <c r="CV1756" s="2"/>
      <c r="CW1756">
        <v>20</v>
      </c>
      <c r="CX1756" s="2">
        <v>35.132409871270418</v>
      </c>
      <c r="CY1756" s="2"/>
      <c r="CZ1756">
        <v>20</v>
      </c>
      <c r="DA1756" s="2">
        <v>20.079927470952619</v>
      </c>
      <c r="DB1756" s="2"/>
      <c r="DC1756">
        <v>20</v>
      </c>
      <c r="DD1756" s="2">
        <v>20.866013834995151</v>
      </c>
    </row>
    <row r="1757" spans="1:152" hidden="1" x14ac:dyDescent="0.45">
      <c r="A1757" t="s">
        <v>68</v>
      </c>
      <c r="B1757" t="s">
        <v>239</v>
      </c>
      <c r="C1757" s="1">
        <v>39057</v>
      </c>
      <c r="D1757" s="2"/>
      <c r="G1757">
        <v>57</v>
      </c>
      <c r="H1757" t="s">
        <v>17</v>
      </c>
      <c r="I1757" s="19">
        <v>11</v>
      </c>
      <c r="J1757">
        <v>1000</v>
      </c>
      <c r="K1757" s="2">
        <f t="shared" si="139"/>
        <v>90.909090909090907</v>
      </c>
      <c r="M1757" s="2">
        <v>155</v>
      </c>
      <c r="N1757" s="19">
        <v>10.55</v>
      </c>
      <c r="O1757" s="19"/>
      <c r="P1757" s="19"/>
      <c r="AC1757" s="2"/>
      <c r="AE1757" s="9"/>
      <c r="AF1757" s="2"/>
      <c r="AG1757" s="9"/>
      <c r="AH1757" s="9"/>
      <c r="AI1757" s="9"/>
      <c r="AJ1757" s="9"/>
      <c r="AK1757" s="9"/>
      <c r="AL1757" s="9"/>
      <c r="AM1757" s="15"/>
      <c r="AO1757" s="9"/>
      <c r="AP1757" s="9"/>
      <c r="AQ1757" s="2"/>
      <c r="AR1757" s="2"/>
      <c r="AS1757" s="2"/>
      <c r="AT1757" s="2"/>
      <c r="AU1757" s="2"/>
      <c r="AV1757" s="2"/>
      <c r="AW1757" s="2"/>
      <c r="AY1757" s="2"/>
      <c r="AZ1757" s="2"/>
      <c r="BA1757" s="2"/>
      <c r="BC1757" s="19"/>
      <c r="BD1757" s="2"/>
      <c r="BE1757" s="2"/>
      <c r="BF1757" s="19"/>
      <c r="BG1757" s="19"/>
      <c r="BH1757" s="19"/>
      <c r="BI1757" s="19"/>
      <c r="BJ1757" s="19"/>
      <c r="BK1757" s="19"/>
      <c r="BL1757" s="19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X1757" s="2">
        <v>157.0935938822067</v>
      </c>
      <c r="BY1757" s="2">
        <f t="shared" si="140"/>
        <v>120</v>
      </c>
      <c r="CA1757" s="2">
        <f t="shared" si="141"/>
        <v>172.24200507845359</v>
      </c>
      <c r="CB1757" s="2"/>
      <c r="CC1757" s="2"/>
      <c r="CE1757">
        <v>10</v>
      </c>
      <c r="CF1757" s="2">
        <v>11.385</v>
      </c>
      <c r="CG1757" s="2"/>
      <c r="CH1757">
        <v>10</v>
      </c>
      <c r="CI1757" s="2">
        <v>17.418340671790993</v>
      </c>
      <c r="CJ1757" s="2"/>
      <c r="CK1757">
        <v>10</v>
      </c>
      <c r="CL1757" s="2">
        <v>17.58729628560004</v>
      </c>
      <c r="CM1757" s="2"/>
      <c r="CN1757" s="2">
        <v>10</v>
      </c>
      <c r="CO1757" s="2">
        <v>16.611716030838089</v>
      </c>
      <c r="CP1757" s="2"/>
      <c r="CQ1757">
        <v>10</v>
      </c>
      <c r="CR1757" s="2">
        <v>17.519924921405476</v>
      </c>
      <c r="CS1757" s="2"/>
      <c r="CT1757" s="2">
        <v>10</v>
      </c>
      <c r="CU1757" s="2">
        <v>18.301645497226332</v>
      </c>
      <c r="CV1757" s="2"/>
      <c r="CW1757">
        <v>20</v>
      </c>
      <c r="CX1757" s="2">
        <v>34.314069725714866</v>
      </c>
      <c r="CY1757" s="2"/>
      <c r="CZ1757">
        <v>20</v>
      </c>
      <c r="DA1757" s="2">
        <v>20.079610384899631</v>
      </c>
      <c r="DB1757" s="2"/>
      <c r="DC1757">
        <v>20</v>
      </c>
      <c r="DD1757" s="2">
        <v>19.02440156097817</v>
      </c>
    </row>
    <row r="1758" spans="1:152" hidden="1" x14ac:dyDescent="0.45">
      <c r="A1758" t="s">
        <v>68</v>
      </c>
      <c r="B1758" t="s">
        <v>239</v>
      </c>
      <c r="C1758" s="1">
        <v>39059</v>
      </c>
      <c r="D1758" s="2"/>
      <c r="G1758">
        <v>59</v>
      </c>
      <c r="H1758" t="s">
        <v>17</v>
      </c>
      <c r="I1758" s="19">
        <v>11</v>
      </c>
      <c r="J1758">
        <v>1000</v>
      </c>
      <c r="K1758" s="2">
        <f t="shared" si="139"/>
        <v>90.909090909090907</v>
      </c>
      <c r="AC1758" s="2"/>
      <c r="AE1758" s="9"/>
      <c r="AF1758" s="2"/>
      <c r="AG1758" s="9"/>
      <c r="AH1758" s="9"/>
      <c r="AI1758" s="9"/>
      <c r="AJ1758" s="9"/>
      <c r="AK1758" s="9"/>
      <c r="AL1758" s="9"/>
      <c r="AM1758" s="15"/>
      <c r="AO1758" s="9"/>
      <c r="AP1758" s="9"/>
      <c r="AQ1758" s="2"/>
      <c r="AR1758" s="2"/>
      <c r="AS1758" s="2"/>
      <c r="AT1758" s="2"/>
      <c r="AU1758" s="2"/>
      <c r="AV1758" s="2"/>
      <c r="AW1758" s="2"/>
      <c r="AY1758" s="2"/>
      <c r="AZ1758" s="2"/>
      <c r="BA1758" s="2"/>
      <c r="BC1758" s="19"/>
      <c r="BD1758" s="2"/>
      <c r="BE1758" s="2"/>
      <c r="BF1758" s="19"/>
      <c r="BG1758" s="19"/>
      <c r="BH1758" s="19"/>
      <c r="BI1758" s="19"/>
      <c r="BJ1758" s="19"/>
      <c r="BK1758" s="19"/>
      <c r="BL1758" s="19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X1758" s="2">
        <v>157.42131108335661</v>
      </c>
      <c r="BY1758" s="2">
        <f t="shared" si="140"/>
        <v>120</v>
      </c>
      <c r="CA1758" s="2">
        <f t="shared" si="141"/>
        <v>163.43227700589671</v>
      </c>
      <c r="CB1758" s="2"/>
      <c r="CC1758" s="2"/>
      <c r="CE1758">
        <v>10</v>
      </c>
      <c r="CF1758" s="2">
        <v>9.2624218779453145</v>
      </c>
      <c r="CG1758" s="2"/>
      <c r="CH1758">
        <v>10</v>
      </c>
      <c r="CI1758" s="2">
        <v>17.189258704489212</v>
      </c>
      <c r="CJ1758" s="2"/>
      <c r="CK1758">
        <v>10</v>
      </c>
      <c r="CL1758" s="2">
        <v>16.568592590137861</v>
      </c>
      <c r="CM1758" s="2"/>
      <c r="CN1758" s="2">
        <v>10</v>
      </c>
      <c r="CO1758" s="2">
        <v>16.013511745010305</v>
      </c>
      <c r="CP1758" s="2"/>
      <c r="CQ1758">
        <v>10</v>
      </c>
      <c r="CR1758" s="2">
        <v>17.553585644798225</v>
      </c>
      <c r="CS1758" s="2"/>
      <c r="CT1758" s="2">
        <v>10</v>
      </c>
      <c r="CU1758" s="2">
        <v>17.694107472299109</v>
      </c>
      <c r="CV1758" s="2"/>
      <c r="CW1758">
        <v>20</v>
      </c>
      <c r="CX1758" s="2">
        <v>34.037392271763693</v>
      </c>
      <c r="CY1758" s="2"/>
      <c r="CZ1758">
        <v>20</v>
      </c>
      <c r="DA1758" s="2">
        <v>18.397567833643073</v>
      </c>
      <c r="DB1758" s="2"/>
      <c r="DC1758">
        <v>20</v>
      </c>
      <c r="DD1758" s="2">
        <v>16.715838865809893</v>
      </c>
    </row>
    <row r="1759" spans="1:152" hidden="1" x14ac:dyDescent="0.45">
      <c r="A1759" t="s">
        <v>68</v>
      </c>
      <c r="B1759" t="s">
        <v>239</v>
      </c>
      <c r="C1759" s="1">
        <v>39061</v>
      </c>
      <c r="D1759" s="2"/>
      <c r="G1759">
        <v>61</v>
      </c>
      <c r="H1759" t="s">
        <v>17</v>
      </c>
      <c r="I1759" s="19">
        <v>11</v>
      </c>
      <c r="J1759">
        <v>1000</v>
      </c>
      <c r="K1759" s="2">
        <f t="shared" si="139"/>
        <v>90.909090909090907</v>
      </c>
      <c r="AC1759" s="2"/>
      <c r="AE1759" s="9"/>
      <c r="AF1759" s="2"/>
      <c r="AG1759" s="9"/>
      <c r="AH1759" s="9"/>
      <c r="AI1759" s="9"/>
      <c r="AJ1759" s="9"/>
      <c r="AK1759" s="9"/>
      <c r="AL1759" s="9"/>
      <c r="AM1759" s="15"/>
      <c r="AO1759" s="9"/>
      <c r="AP1759" s="9"/>
      <c r="AQ1759" s="2"/>
      <c r="AR1759" s="2"/>
      <c r="AS1759" s="2"/>
      <c r="AT1759" s="2"/>
      <c r="AU1759" s="2"/>
      <c r="AV1759" s="2"/>
      <c r="AW1759" s="2"/>
      <c r="AY1759" s="2"/>
      <c r="AZ1759" s="2"/>
      <c r="BA1759" s="2"/>
      <c r="BC1759" s="19"/>
      <c r="BD1759" s="2"/>
      <c r="BE1759" s="2"/>
      <c r="BF1759" s="19"/>
      <c r="BG1759" s="19"/>
      <c r="BH1759" s="19"/>
      <c r="BI1759" s="19"/>
      <c r="BJ1759" s="19"/>
      <c r="BK1759" s="19"/>
      <c r="BL1759" s="19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X1759" s="2">
        <v>208.6501964470275</v>
      </c>
      <c r="BY1759" s="2">
        <f t="shared" si="140"/>
        <v>120</v>
      </c>
      <c r="CA1759" s="2">
        <f t="shared" si="141"/>
        <v>201.91958938465092</v>
      </c>
      <c r="CB1759" s="2"/>
      <c r="CC1759" s="2"/>
      <c r="CE1759">
        <v>10</v>
      </c>
      <c r="CF1759" s="2">
        <v>33.443046524727109</v>
      </c>
      <c r="CG1759" s="2"/>
      <c r="CH1759">
        <v>10</v>
      </c>
      <c r="CI1759" s="2">
        <v>21.358543146871682</v>
      </c>
      <c r="CJ1759" s="2"/>
      <c r="CK1759">
        <v>10</v>
      </c>
      <c r="CL1759" s="2">
        <v>21.917487959526348</v>
      </c>
      <c r="CM1759" s="2"/>
      <c r="CN1759" s="2">
        <v>10</v>
      </c>
      <c r="CO1759" s="2">
        <v>18.310590328432014</v>
      </c>
      <c r="CP1759" s="2"/>
      <c r="CQ1759">
        <v>10</v>
      </c>
      <c r="CR1759" s="2">
        <v>17.977417608389608</v>
      </c>
      <c r="CS1759" s="2"/>
      <c r="CT1759" s="2">
        <v>10</v>
      </c>
      <c r="CU1759" s="2">
        <v>18.071476573571637</v>
      </c>
      <c r="CV1759" s="2"/>
      <c r="CW1759">
        <v>20</v>
      </c>
      <c r="CX1759" s="2">
        <v>32.629340895393952</v>
      </c>
      <c r="CY1759" s="2"/>
      <c r="CZ1759">
        <v>20</v>
      </c>
      <c r="DA1759" s="2">
        <v>18.812333872879542</v>
      </c>
      <c r="DB1759" s="2"/>
      <c r="DC1759">
        <v>20</v>
      </c>
      <c r="DD1759" s="2">
        <v>19.399352474859036</v>
      </c>
    </row>
    <row r="1760" spans="1:152" s="12" customFormat="1" hidden="1" x14ac:dyDescent="0.45">
      <c r="A1760" t="s">
        <v>68</v>
      </c>
      <c r="B1760" t="s">
        <v>239</v>
      </c>
      <c r="C1760" s="1">
        <v>39064</v>
      </c>
      <c r="D1760"/>
      <c r="E1760"/>
      <c r="F1760"/>
      <c r="G1760">
        <v>64</v>
      </c>
      <c r="H1760" t="s">
        <v>17</v>
      </c>
      <c r="I1760" s="19">
        <v>11</v>
      </c>
      <c r="J1760">
        <v>1000</v>
      </c>
      <c r="K1760" s="2">
        <f t="shared" si="139"/>
        <v>90.909090909090907</v>
      </c>
      <c r="L1760"/>
      <c r="M1760" s="2">
        <v>242.5</v>
      </c>
      <c r="N1760" s="19">
        <v>12.25</v>
      </c>
      <c r="O1760" s="19"/>
      <c r="P1760" s="19"/>
      <c r="Q1760"/>
      <c r="R1760"/>
      <c r="S1760"/>
      <c r="T1760"/>
      <c r="U1760"/>
      <c r="V1760"/>
      <c r="W1760"/>
      <c r="X1760"/>
      <c r="Y1760"/>
      <c r="Z1760"/>
      <c r="AA1760"/>
      <c r="AB1760"/>
      <c r="AC1760" s="2"/>
      <c r="AD1760"/>
      <c r="AE1760" s="9"/>
      <c r="AF1760" s="2"/>
      <c r="AG1760" s="9"/>
      <c r="AH1760" s="9"/>
      <c r="AI1760" s="9"/>
      <c r="AJ1760" s="9"/>
      <c r="AK1760" s="9"/>
      <c r="AL1760" s="9"/>
      <c r="AM1760"/>
      <c r="AN1760"/>
      <c r="AO1760" s="9"/>
      <c r="AP1760" s="9"/>
      <c r="AQ1760" s="2"/>
      <c r="AR1760" s="2"/>
      <c r="AS1760" s="2"/>
      <c r="AT1760" s="2"/>
      <c r="AU1760" s="2"/>
      <c r="AV1760" s="2"/>
      <c r="AW1760" s="2"/>
      <c r="AX1760"/>
      <c r="AY1760" s="2"/>
      <c r="AZ1760" s="2"/>
      <c r="BA1760" s="2"/>
      <c r="BB1760"/>
      <c r="BC1760" s="19"/>
      <c r="BD1760" s="2"/>
      <c r="BE1760" s="2"/>
      <c r="BF1760" s="19"/>
      <c r="BG1760" s="19"/>
      <c r="BH1760" s="19"/>
      <c r="BI1760" s="19"/>
      <c r="BJ1760" s="19"/>
      <c r="BK1760" s="19"/>
      <c r="BL1760" s="19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/>
      <c r="BX1760" s="2"/>
      <c r="BY1760" s="2"/>
      <c r="BZ1760"/>
      <c r="CA1760" s="2"/>
      <c r="CB1760" s="2"/>
      <c r="CC1760" s="2"/>
      <c r="CD1760"/>
      <c r="CE1760"/>
      <c r="CF1760" s="2"/>
      <c r="CG1760" s="2"/>
      <c r="CH1760">
        <v>10</v>
      </c>
      <c r="CI1760" s="2"/>
      <c r="CJ1760" s="2"/>
      <c r="CK1760">
        <v>10</v>
      </c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</row>
    <row r="1761" spans="1:108" hidden="1" x14ac:dyDescent="0.45">
      <c r="A1761" t="s">
        <v>68</v>
      </c>
      <c r="B1761" t="s">
        <v>239</v>
      </c>
      <c r="C1761" s="1">
        <v>39065</v>
      </c>
      <c r="D1761" s="2"/>
      <c r="G1761">
        <v>65</v>
      </c>
      <c r="H1761" t="s">
        <v>17</v>
      </c>
      <c r="I1761" s="19">
        <v>11</v>
      </c>
      <c r="J1761">
        <v>1000</v>
      </c>
      <c r="K1761" s="2">
        <f t="shared" si="139"/>
        <v>90.909090909090907</v>
      </c>
      <c r="AC1761" s="2"/>
      <c r="AE1761" s="9"/>
      <c r="AF1761" s="2"/>
      <c r="AG1761" s="9"/>
      <c r="AH1761" s="9"/>
      <c r="AI1761" s="9"/>
      <c r="AJ1761" s="9"/>
      <c r="AK1761" s="9"/>
      <c r="AL1761" s="9"/>
      <c r="AM1761" s="15"/>
      <c r="AO1761" s="9"/>
      <c r="AP1761" s="9"/>
      <c r="AQ1761" s="2"/>
      <c r="AR1761" s="2"/>
      <c r="AS1761" s="2"/>
      <c r="AT1761" s="2"/>
      <c r="AU1761" s="2"/>
      <c r="AV1761" s="2"/>
      <c r="AW1761" s="2"/>
      <c r="AY1761" s="2"/>
      <c r="AZ1761" s="2"/>
      <c r="BA1761" s="2"/>
      <c r="BC1761" s="19"/>
      <c r="BD1761" s="2"/>
      <c r="BE1761" s="2"/>
      <c r="BF1761" s="19"/>
      <c r="BG1761" s="19"/>
      <c r="BH1761" s="19"/>
      <c r="BI1761" s="19"/>
      <c r="BJ1761" s="19"/>
      <c r="BK1761" s="19"/>
      <c r="BL1761" s="19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X1761" s="2">
        <v>193.27425716586291</v>
      </c>
      <c r="BY1761" s="2">
        <f t="shared" ref="BY1761:BY1762" si="142">CE1761+CH1761+CK1761+CN1761+CQ1761+CT1761+CW1761+CZ1761+DC1761</f>
        <v>120</v>
      </c>
      <c r="CA1761" s="2">
        <f t="shared" ref="CA1761:CA1762" si="143">CF1761+CI1761+CL1761+CO1761+CR1761+CU1761+CX1761+DA1761+DD1761</f>
        <v>197.95889076125405</v>
      </c>
      <c r="CB1761" s="2"/>
      <c r="CC1761" s="2"/>
      <c r="CE1761">
        <v>10</v>
      </c>
      <c r="CF1761" s="2">
        <v>32.093015429608819</v>
      </c>
      <c r="CG1761" s="2"/>
      <c r="CH1761">
        <v>10</v>
      </c>
      <c r="CI1761" s="2">
        <v>20.578059097737714</v>
      </c>
      <c r="CJ1761" s="2"/>
      <c r="CK1761">
        <v>10</v>
      </c>
      <c r="CL1761" s="2">
        <v>20.806912226051608</v>
      </c>
      <c r="CM1761" s="2"/>
      <c r="CN1761" s="2">
        <v>10</v>
      </c>
      <c r="CO1761" s="2">
        <v>17.961552240768533</v>
      </c>
      <c r="CP1761" s="2"/>
      <c r="CQ1761">
        <v>10</v>
      </c>
      <c r="CR1761" s="2">
        <v>17.993282976010661</v>
      </c>
      <c r="CS1761" s="2"/>
      <c r="CT1761" s="2">
        <v>10</v>
      </c>
      <c r="CU1761" s="2">
        <v>17.377933360422119</v>
      </c>
      <c r="CV1761" s="2"/>
      <c r="CW1761">
        <v>20</v>
      </c>
      <c r="CX1761" s="2">
        <v>33.190294964853109</v>
      </c>
      <c r="CY1761" s="2"/>
      <c r="CZ1761">
        <v>20</v>
      </c>
      <c r="DA1761" s="2">
        <v>18.257046006142168</v>
      </c>
      <c r="DB1761" s="2"/>
      <c r="DC1761">
        <v>20</v>
      </c>
      <c r="DD1761" s="2">
        <v>19.700794459659328</v>
      </c>
    </row>
    <row r="1762" spans="1:108" hidden="1" x14ac:dyDescent="0.45">
      <c r="A1762" t="s">
        <v>68</v>
      </c>
      <c r="B1762" t="s">
        <v>239</v>
      </c>
      <c r="C1762" s="1">
        <v>39069</v>
      </c>
      <c r="D1762" s="2"/>
      <c r="G1762">
        <v>69</v>
      </c>
      <c r="H1762" t="s">
        <v>17</v>
      </c>
      <c r="I1762" s="19">
        <v>11</v>
      </c>
      <c r="J1762">
        <v>1000</v>
      </c>
      <c r="K1762" s="2">
        <f t="shared" si="139"/>
        <v>90.909090909090907</v>
      </c>
      <c r="M1762" s="2">
        <v>301.5</v>
      </c>
      <c r="N1762" s="19">
        <v>13.95</v>
      </c>
      <c r="O1762" s="19"/>
      <c r="P1762" s="19"/>
      <c r="AC1762" s="2"/>
      <c r="AE1762" s="9"/>
      <c r="AF1762" s="2"/>
      <c r="AG1762" s="9"/>
      <c r="AH1762" s="9"/>
      <c r="AI1762" s="9"/>
      <c r="AJ1762" s="9"/>
      <c r="AK1762" s="9"/>
      <c r="AL1762" s="9"/>
      <c r="AM1762" s="15"/>
      <c r="AO1762" s="9"/>
      <c r="AP1762" s="9"/>
      <c r="AQ1762" s="2"/>
      <c r="AR1762" s="2"/>
      <c r="AS1762" s="2"/>
      <c r="AT1762" s="2"/>
      <c r="AU1762" s="2"/>
      <c r="AV1762" s="2"/>
      <c r="AW1762" s="2"/>
      <c r="AY1762" s="2"/>
      <c r="AZ1762" s="2"/>
      <c r="BA1762" s="2"/>
      <c r="BC1762" s="19"/>
      <c r="BD1762" s="2"/>
      <c r="BE1762" s="2"/>
      <c r="BF1762" s="19"/>
      <c r="BG1762" s="19"/>
      <c r="BH1762" s="19"/>
      <c r="BI1762" s="19"/>
      <c r="BJ1762" s="19"/>
      <c r="BK1762" s="19"/>
      <c r="BL1762" s="19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X1762" s="2">
        <v>182.56747272762161</v>
      </c>
      <c r="BY1762" s="2">
        <f t="shared" si="142"/>
        <v>120</v>
      </c>
      <c r="CA1762" s="2">
        <f t="shared" si="143"/>
        <v>187.41759660380842</v>
      </c>
      <c r="CB1762" s="2"/>
      <c r="CC1762" s="2"/>
      <c r="CE1762">
        <v>10</v>
      </c>
      <c r="CF1762" s="2">
        <v>23.673248048409238</v>
      </c>
      <c r="CG1762" s="2"/>
      <c r="CH1762">
        <v>10</v>
      </c>
      <c r="CI1762" s="2">
        <v>20.17452498674443</v>
      </c>
      <c r="CJ1762" s="2"/>
      <c r="CK1762">
        <v>10</v>
      </c>
      <c r="CL1762" s="2">
        <v>19.886720904029694</v>
      </c>
      <c r="CM1762" s="2"/>
      <c r="CN1762" s="2">
        <v>10</v>
      </c>
      <c r="CO1762" s="2">
        <v>16.679857185095152</v>
      </c>
      <c r="CP1762" s="2"/>
      <c r="CQ1762">
        <v>10</v>
      </c>
      <c r="CR1762" s="2">
        <v>18.079409257382174</v>
      </c>
      <c r="CS1762" s="2"/>
      <c r="CT1762" s="2">
        <v>10</v>
      </c>
      <c r="CU1762" s="2">
        <v>17.513922225745553</v>
      </c>
      <c r="CV1762" s="2"/>
      <c r="CW1762">
        <v>20</v>
      </c>
      <c r="CX1762" s="2">
        <v>32.686002922612019</v>
      </c>
      <c r="CY1762" s="2"/>
      <c r="CZ1762">
        <v>20</v>
      </c>
      <c r="DA1762" s="2">
        <v>18.54942206658756</v>
      </c>
      <c r="DB1762" s="2"/>
      <c r="DC1762">
        <v>20</v>
      </c>
      <c r="DD1762" s="2">
        <v>20.174489007202617</v>
      </c>
    </row>
    <row r="1763" spans="1:108" hidden="1" x14ac:dyDescent="0.45">
      <c r="A1763" t="s">
        <v>68</v>
      </c>
      <c r="B1763" t="s">
        <v>239</v>
      </c>
      <c r="C1763" s="1">
        <v>39071</v>
      </c>
      <c r="D1763" s="2">
        <v>5</v>
      </c>
      <c r="E1763" t="s">
        <v>195</v>
      </c>
      <c r="F1763" s="12" t="s">
        <v>13</v>
      </c>
      <c r="G1763">
        <v>71</v>
      </c>
      <c r="H1763" t="s">
        <v>17</v>
      </c>
      <c r="I1763" s="19">
        <v>11</v>
      </c>
      <c r="J1763">
        <v>1000</v>
      </c>
      <c r="K1763" s="2">
        <f t="shared" si="139"/>
        <v>90.909090909090907</v>
      </c>
      <c r="S1763" s="2">
        <v>71</v>
      </c>
      <c r="AC1763" s="2">
        <v>36.325000000000003</v>
      </c>
      <c r="AE1763" s="9"/>
      <c r="AF1763" s="2">
        <v>42.575000000000003</v>
      </c>
      <c r="AG1763" s="9">
        <v>0.58412500000000001</v>
      </c>
      <c r="AH1763" s="9"/>
      <c r="AI1763" s="9"/>
      <c r="AJ1763" s="9"/>
      <c r="AK1763" s="9"/>
      <c r="AL1763" s="9"/>
      <c r="AM1763" s="15">
        <f>AG1763/AF1763</f>
        <v>1.3719906048150323E-2</v>
      </c>
      <c r="AO1763" s="9"/>
      <c r="AP1763" s="9"/>
      <c r="AQ1763" s="2">
        <v>3.0749999999999997</v>
      </c>
      <c r="AR1763" s="2"/>
      <c r="AS1763" s="2">
        <v>0.22499999999999998</v>
      </c>
      <c r="AT1763" s="2"/>
      <c r="AU1763" s="2"/>
      <c r="AV1763" s="2">
        <v>0</v>
      </c>
      <c r="AW1763" s="2">
        <v>3.5249999999999995</v>
      </c>
      <c r="AY1763" s="2"/>
      <c r="AZ1763" s="2">
        <f>AC1763+AF1763+AW1763</f>
        <v>82.425000000000011</v>
      </c>
      <c r="BA1763" s="2"/>
      <c r="BB1763" s="9">
        <f>AW1763/AZ1763</f>
        <v>4.2766151046405812E-2</v>
      </c>
      <c r="BC1763" s="19"/>
      <c r="BD1763" s="2"/>
      <c r="BE1763" s="2"/>
      <c r="BF1763" s="19"/>
      <c r="BG1763" s="19"/>
      <c r="BH1763" s="19"/>
      <c r="BI1763" s="19"/>
      <c r="BJ1763" s="9">
        <f>AC1763/AZ1763</f>
        <v>0.44070367000303301</v>
      </c>
      <c r="BK1763" s="9">
        <f>AF1763/AZ1763</f>
        <v>0.51653017895056108</v>
      </c>
      <c r="BL1763" s="9">
        <f>AW1763/AZ1763</f>
        <v>4.2766151046405812E-2</v>
      </c>
      <c r="BM1763" s="2">
        <v>133.75</v>
      </c>
      <c r="BN1763" s="2">
        <v>68</v>
      </c>
      <c r="BO1763" s="2">
        <v>1</v>
      </c>
      <c r="BP1763" s="2">
        <v>0</v>
      </c>
      <c r="BQ1763" s="2"/>
      <c r="BR1763" s="2"/>
      <c r="BS1763" s="2"/>
      <c r="BT1763" s="2"/>
      <c r="BU1763" s="2"/>
      <c r="BV1763" s="2"/>
      <c r="BX1763" s="2"/>
      <c r="BY1763" s="2"/>
      <c r="CA1763" s="2"/>
      <c r="CB1763" s="2"/>
      <c r="CC1763" s="2"/>
      <c r="CF1763" s="2"/>
      <c r="CG1763" s="2"/>
      <c r="CH1763">
        <v>10</v>
      </c>
      <c r="CI1763" s="2"/>
      <c r="CJ1763" s="2"/>
      <c r="CK1763">
        <v>10</v>
      </c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</row>
    <row r="1764" spans="1:108" hidden="1" x14ac:dyDescent="0.45">
      <c r="A1764" t="s">
        <v>68</v>
      </c>
      <c r="B1764" t="s">
        <v>239</v>
      </c>
      <c r="C1764" s="1">
        <v>39074</v>
      </c>
      <c r="D1764" s="2"/>
      <c r="G1764">
        <v>74</v>
      </c>
      <c r="H1764" t="s">
        <v>17</v>
      </c>
      <c r="I1764" s="19">
        <v>11</v>
      </c>
      <c r="J1764">
        <v>1000</v>
      </c>
      <c r="K1764" s="2">
        <f t="shared" si="139"/>
        <v>90.909090909090907</v>
      </c>
      <c r="AC1764" s="2"/>
      <c r="AE1764" s="9"/>
      <c r="AF1764" s="2"/>
      <c r="AG1764" s="9"/>
      <c r="AH1764" s="9"/>
      <c r="AI1764" s="9"/>
      <c r="AJ1764" s="9"/>
      <c r="AK1764" s="9"/>
      <c r="AL1764" s="9"/>
      <c r="AM1764" s="15"/>
      <c r="AO1764" s="9"/>
      <c r="AP1764" s="9"/>
      <c r="AQ1764" s="2"/>
      <c r="AR1764" s="2"/>
      <c r="AS1764" s="2"/>
      <c r="AT1764" s="2"/>
      <c r="AU1764" s="2"/>
      <c r="AV1764" s="2"/>
      <c r="AW1764" s="2"/>
      <c r="AY1764" s="2"/>
      <c r="AZ1764" s="2"/>
      <c r="BA1764" s="2"/>
      <c r="BC1764" s="19"/>
      <c r="BD1764" s="2"/>
      <c r="BE1764" s="2"/>
      <c r="BF1764" s="19"/>
      <c r="BG1764" s="19"/>
      <c r="BH1764" s="19"/>
      <c r="BI1764" s="19"/>
      <c r="BJ1764" s="19"/>
      <c r="BK1764" s="19"/>
      <c r="BL1764" s="19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X1764" s="2">
        <v>166.4824864830679</v>
      </c>
      <c r="BY1764" s="2">
        <f t="shared" ref="BY1764:BY1765" si="144">CE1764+CH1764+CK1764+CN1764+CQ1764+CT1764+CW1764+CZ1764+DC1764</f>
        <v>120</v>
      </c>
      <c r="CA1764" s="2">
        <f t="shared" ref="CA1764:CA1765" si="145">CF1764+CI1764+CL1764+CO1764+CR1764+CU1764+CX1764+DA1764+DD1764</f>
        <v>168.77038554011327</v>
      </c>
      <c r="CB1764" s="2"/>
      <c r="CC1764" s="2"/>
      <c r="CE1764">
        <v>10</v>
      </c>
      <c r="CF1764" s="2">
        <v>22.383491772183142</v>
      </c>
      <c r="CG1764" s="2"/>
      <c r="CH1764">
        <v>10</v>
      </c>
      <c r="CI1764" s="2">
        <v>17.561096301696708</v>
      </c>
      <c r="CJ1764" s="2"/>
      <c r="CK1764">
        <v>10</v>
      </c>
      <c r="CL1764" s="2">
        <v>14.917461117002484</v>
      </c>
      <c r="CM1764" s="2"/>
      <c r="CN1764" s="2">
        <v>10</v>
      </c>
      <c r="CO1764" s="2">
        <v>13.841089621468422</v>
      </c>
      <c r="CP1764" s="2"/>
      <c r="CQ1764">
        <v>10</v>
      </c>
      <c r="CR1764" s="2">
        <v>16.103037748014906</v>
      </c>
      <c r="CS1764" s="2"/>
      <c r="CT1764" s="2">
        <v>10</v>
      </c>
      <c r="CU1764" s="2">
        <v>16.755784301567395</v>
      </c>
      <c r="CV1764" s="2"/>
      <c r="CW1764">
        <v>20</v>
      </c>
      <c r="CX1764" s="2">
        <v>31.748246372152494</v>
      </c>
      <c r="CY1764" s="2"/>
      <c r="CZ1764">
        <v>20</v>
      </c>
      <c r="DA1764" s="2">
        <v>18.121057140818756</v>
      </c>
      <c r="DB1764" s="2"/>
      <c r="DC1764">
        <v>20</v>
      </c>
      <c r="DD1764" s="2">
        <v>17.339121165208986</v>
      </c>
    </row>
    <row r="1765" spans="1:108" hidden="1" x14ac:dyDescent="0.45">
      <c r="A1765" t="s">
        <v>68</v>
      </c>
      <c r="B1765" t="s">
        <v>239</v>
      </c>
      <c r="C1765" s="1">
        <v>39079</v>
      </c>
      <c r="D1765" s="2"/>
      <c r="G1765">
        <v>79</v>
      </c>
      <c r="H1765" t="s">
        <v>17</v>
      </c>
      <c r="I1765" s="19">
        <v>11</v>
      </c>
      <c r="J1765">
        <v>1000</v>
      </c>
      <c r="K1765" s="2">
        <f t="shared" si="139"/>
        <v>90.909090909090907</v>
      </c>
      <c r="AC1765" s="2"/>
      <c r="AE1765" s="9"/>
      <c r="AF1765" s="2"/>
      <c r="AG1765" s="9"/>
      <c r="AH1765" s="9"/>
      <c r="AI1765" s="9"/>
      <c r="AJ1765" s="9"/>
      <c r="AK1765" s="9"/>
      <c r="AL1765" s="9"/>
      <c r="AM1765" s="15"/>
      <c r="AO1765" s="9"/>
      <c r="AP1765" s="9"/>
      <c r="AQ1765" s="2"/>
      <c r="AR1765" s="2"/>
      <c r="AS1765" s="2"/>
      <c r="AT1765" s="2"/>
      <c r="AU1765" s="2"/>
      <c r="AV1765" s="2"/>
      <c r="AW1765" s="2"/>
      <c r="AY1765" s="2"/>
      <c r="AZ1765" s="2"/>
      <c r="BA1765" s="2"/>
      <c r="BC1765" s="19"/>
      <c r="BD1765" s="2"/>
      <c r="BE1765" s="2"/>
      <c r="BF1765" s="19"/>
      <c r="BG1765" s="19"/>
      <c r="BH1765" s="19"/>
      <c r="BI1765" s="19"/>
      <c r="BJ1765" s="19"/>
      <c r="BK1765" s="19"/>
      <c r="BL1765" s="19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X1765" s="2">
        <v>153.8187758389835</v>
      </c>
      <c r="BY1765" s="2">
        <f t="shared" si="144"/>
        <v>120</v>
      </c>
      <c r="CA1765" s="2">
        <f t="shared" si="145"/>
        <v>155.91050665561525</v>
      </c>
      <c r="CB1765" s="2"/>
      <c r="CC1765" s="2"/>
      <c r="CE1765">
        <v>10</v>
      </c>
      <c r="CF1765" s="2">
        <v>13.24556390836376</v>
      </c>
      <c r="CG1765" s="2"/>
      <c r="CH1765">
        <v>10</v>
      </c>
      <c r="CI1765" s="2">
        <v>16.905694194061503</v>
      </c>
      <c r="CJ1765" s="2"/>
      <c r="CK1765">
        <v>10</v>
      </c>
      <c r="CL1765" s="2">
        <v>12.636247901201841</v>
      </c>
      <c r="CM1765" s="2"/>
      <c r="CN1765" s="2">
        <v>10</v>
      </c>
      <c r="CO1765" s="2">
        <v>12.094765942606635</v>
      </c>
      <c r="CP1765" s="2"/>
      <c r="CQ1765">
        <v>10</v>
      </c>
      <c r="CR1765" s="2">
        <v>14.289852877035765</v>
      </c>
      <c r="CS1765" s="2"/>
      <c r="CT1765" s="2">
        <v>10</v>
      </c>
      <c r="CU1765" s="2">
        <v>16.584664979368746</v>
      </c>
      <c r="CV1765" s="2"/>
      <c r="CW1765">
        <v>20</v>
      </c>
      <c r="CX1765" s="2">
        <v>33.748415932951382</v>
      </c>
      <c r="CY1765" s="2"/>
      <c r="CZ1765">
        <v>20</v>
      </c>
      <c r="DA1765" s="2">
        <v>18.370370060578374</v>
      </c>
      <c r="DB1765" s="2"/>
      <c r="DC1765">
        <v>20</v>
      </c>
      <c r="DD1765" s="2">
        <v>18.034930859447222</v>
      </c>
    </row>
    <row r="1766" spans="1:108" hidden="1" x14ac:dyDescent="0.45">
      <c r="A1766" t="s">
        <v>68</v>
      </c>
      <c r="B1766" t="s">
        <v>239</v>
      </c>
      <c r="C1766" s="1">
        <v>39080</v>
      </c>
      <c r="G1766">
        <v>80</v>
      </c>
      <c r="H1766" t="s">
        <v>17</v>
      </c>
      <c r="I1766" s="19">
        <v>11</v>
      </c>
      <c r="J1766">
        <v>1000</v>
      </c>
      <c r="K1766" s="2">
        <f t="shared" si="139"/>
        <v>90.909090909090907</v>
      </c>
      <c r="M1766" s="2">
        <v>419.5</v>
      </c>
      <c r="N1766" s="19">
        <v>15.850000000000001</v>
      </c>
      <c r="O1766" s="19"/>
      <c r="P1766" s="19"/>
      <c r="AC1766" s="2"/>
      <c r="AE1766" s="9"/>
      <c r="AF1766" s="2"/>
      <c r="AG1766" s="9"/>
      <c r="AH1766" s="9"/>
      <c r="AI1766" s="9"/>
      <c r="AJ1766" s="9"/>
      <c r="AK1766" s="9"/>
      <c r="AL1766" s="9"/>
      <c r="AO1766" s="9"/>
      <c r="AP1766" s="9"/>
      <c r="AQ1766" s="2"/>
      <c r="AR1766" s="2"/>
      <c r="AS1766" s="2"/>
      <c r="AT1766" s="2"/>
      <c r="AU1766" s="2"/>
      <c r="AV1766" s="2"/>
      <c r="AW1766" s="2"/>
      <c r="AY1766" s="2"/>
      <c r="AZ1766" s="2"/>
      <c r="BA1766" s="2"/>
      <c r="BC1766" s="19"/>
      <c r="BD1766" s="2"/>
      <c r="BE1766" s="2"/>
      <c r="BF1766" s="19"/>
      <c r="BG1766" s="19"/>
      <c r="BH1766" s="19"/>
      <c r="BI1766" s="19"/>
      <c r="BJ1766" s="19"/>
      <c r="BK1766" s="19"/>
      <c r="BL1766" s="19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X1766" s="2"/>
      <c r="BY1766" s="2"/>
      <c r="CA1766" s="2"/>
      <c r="CB1766" s="2"/>
      <c r="CC1766" s="2"/>
      <c r="CF1766" s="2"/>
      <c r="CG1766" s="2"/>
      <c r="CH1766">
        <v>10</v>
      </c>
      <c r="CI1766" s="2"/>
      <c r="CJ1766" s="2"/>
      <c r="CK1766">
        <v>10</v>
      </c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</row>
    <row r="1767" spans="1:108" hidden="1" x14ac:dyDescent="0.45">
      <c r="A1767" t="s">
        <v>68</v>
      </c>
      <c r="B1767" t="s">
        <v>239</v>
      </c>
      <c r="C1767" s="1">
        <v>39081</v>
      </c>
      <c r="D1767" s="2"/>
      <c r="G1767">
        <v>81</v>
      </c>
      <c r="H1767" t="s">
        <v>17</v>
      </c>
      <c r="I1767" s="19">
        <v>11</v>
      </c>
      <c r="J1767">
        <v>1000</v>
      </c>
      <c r="K1767" s="2">
        <f t="shared" si="139"/>
        <v>90.909090909090907</v>
      </c>
      <c r="AC1767" s="2"/>
      <c r="AE1767" s="9"/>
      <c r="AF1767" s="2"/>
      <c r="AG1767" s="9"/>
      <c r="AH1767" s="9"/>
      <c r="AI1767" s="9"/>
      <c r="AJ1767" s="9"/>
      <c r="AK1767" s="9"/>
      <c r="AL1767" s="9"/>
      <c r="AM1767" s="15"/>
      <c r="AO1767" s="9"/>
      <c r="AP1767" s="9"/>
      <c r="AQ1767" s="2"/>
      <c r="AR1767" s="2"/>
      <c r="AS1767" s="2"/>
      <c r="AT1767" s="2"/>
      <c r="AU1767" s="2"/>
      <c r="AV1767" s="2"/>
      <c r="AW1767" s="2"/>
      <c r="AY1767" s="2"/>
      <c r="AZ1767" s="2"/>
      <c r="BA1767" s="2"/>
      <c r="BC1767" s="19"/>
      <c r="BD1767" s="2"/>
      <c r="BE1767" s="2"/>
      <c r="BF1767" s="19"/>
      <c r="BG1767" s="19"/>
      <c r="BH1767" s="19"/>
      <c r="BI1767" s="19"/>
      <c r="BJ1767" s="19"/>
      <c r="BK1767" s="19"/>
      <c r="BL1767" s="19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X1767" s="2">
        <v>206.37534948255251</v>
      </c>
      <c r="BY1767" s="2">
        <f>CE1767+CH1767+CK1767+CN1767+CQ1767+CT1767+CW1767+CZ1767+DC1767</f>
        <v>120</v>
      </c>
      <c r="CA1767" s="2">
        <f t="shared" ref="CA1767" si="146">CF1767+CI1767+CL1767+CO1767+CR1767+CU1767+CX1767+DA1767+DD1767</f>
        <v>210.7794546917977</v>
      </c>
      <c r="CB1767" s="2"/>
      <c r="CC1767" s="2"/>
      <c r="CE1767">
        <v>10</v>
      </c>
      <c r="CF1767" s="2">
        <v>44.97079803282832</v>
      </c>
      <c r="CG1767" s="2"/>
      <c r="CH1767">
        <v>10</v>
      </c>
      <c r="CI1767" s="2">
        <v>21.217783359844461</v>
      </c>
      <c r="CJ1767" s="2"/>
      <c r="CK1767">
        <v>10</v>
      </c>
      <c r="CL1767" s="2">
        <v>21.75996752386002</v>
      </c>
      <c r="CM1767" s="2"/>
      <c r="CN1767" s="2">
        <v>10</v>
      </c>
      <c r="CO1767" s="2">
        <v>17.731504410263049</v>
      </c>
      <c r="CP1767" s="2"/>
      <c r="CQ1767">
        <v>10</v>
      </c>
      <c r="CR1767" s="2">
        <v>17.943420392058734</v>
      </c>
      <c r="CS1767" s="2"/>
      <c r="CT1767" s="2">
        <v>10</v>
      </c>
      <c r="CU1767" s="2">
        <v>17.539986758265876</v>
      </c>
      <c r="CV1767" s="2"/>
      <c r="CW1767">
        <v>20</v>
      </c>
      <c r="CX1767" s="2">
        <v>32.669004314446639</v>
      </c>
      <c r="CY1767" s="2"/>
      <c r="CZ1767">
        <v>20</v>
      </c>
      <c r="DA1767" s="2">
        <v>19.36082229635074</v>
      </c>
      <c r="DB1767" s="2"/>
      <c r="DC1767">
        <v>20</v>
      </c>
      <c r="DD1767" s="2">
        <v>17.586167603879893</v>
      </c>
    </row>
    <row r="1768" spans="1:108" hidden="1" x14ac:dyDescent="0.45">
      <c r="A1768" t="s">
        <v>68</v>
      </c>
      <c r="B1768" t="s">
        <v>239</v>
      </c>
      <c r="C1768" s="1">
        <v>39085</v>
      </c>
      <c r="G1768">
        <v>85</v>
      </c>
      <c r="H1768" t="s">
        <v>17</v>
      </c>
      <c r="I1768" s="19">
        <v>11</v>
      </c>
      <c r="J1768">
        <v>1000</v>
      </c>
      <c r="K1768" s="2">
        <f t="shared" si="139"/>
        <v>90.909090909090907</v>
      </c>
      <c r="M1768" s="2">
        <v>471.5</v>
      </c>
      <c r="N1768" s="19">
        <v>17.05</v>
      </c>
      <c r="O1768" s="19"/>
      <c r="P1768" s="19"/>
      <c r="AC1768" s="2"/>
      <c r="AE1768" s="9"/>
      <c r="AF1768" s="2"/>
      <c r="AG1768" s="9"/>
      <c r="AH1768" s="9"/>
      <c r="AI1768" s="9"/>
      <c r="AJ1768" s="9"/>
      <c r="AK1768" s="9"/>
      <c r="AL1768" s="9"/>
      <c r="AO1768" s="9"/>
      <c r="AP1768" s="9"/>
      <c r="AQ1768" s="2"/>
      <c r="AR1768" s="2"/>
      <c r="AS1768" s="2"/>
      <c r="AT1768" s="2"/>
      <c r="AU1768" s="2"/>
      <c r="AV1768" s="2"/>
      <c r="AW1768" s="2"/>
      <c r="AY1768" s="2"/>
      <c r="AZ1768" s="2"/>
      <c r="BA1768" s="2"/>
      <c r="BC1768" s="19"/>
      <c r="BD1768" s="2"/>
      <c r="BE1768" s="2"/>
      <c r="BF1768" s="19"/>
      <c r="BG1768" s="19"/>
      <c r="BH1768" s="19"/>
      <c r="BI1768" s="19"/>
      <c r="BJ1768" s="19"/>
      <c r="BK1768" s="19"/>
      <c r="BL1768" s="19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X1768" s="2"/>
      <c r="BY1768" s="2"/>
      <c r="CA1768" s="2"/>
      <c r="CB1768" s="2"/>
      <c r="CC1768" s="2"/>
      <c r="CF1768" s="2"/>
      <c r="CG1768" s="2"/>
      <c r="CH1768">
        <v>10</v>
      </c>
      <c r="CI1768" s="2"/>
      <c r="CJ1768" s="2"/>
      <c r="CK1768">
        <v>10</v>
      </c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</row>
    <row r="1769" spans="1:108" hidden="1" x14ac:dyDescent="0.45">
      <c r="A1769" t="s">
        <v>68</v>
      </c>
      <c r="B1769" t="s">
        <v>239</v>
      </c>
      <c r="C1769" s="1">
        <v>39086</v>
      </c>
      <c r="G1769">
        <v>86</v>
      </c>
      <c r="H1769" t="s">
        <v>17</v>
      </c>
      <c r="I1769" s="19">
        <v>11</v>
      </c>
      <c r="J1769">
        <v>1000</v>
      </c>
      <c r="K1769" s="2">
        <f t="shared" si="139"/>
        <v>90.909090909090907</v>
      </c>
      <c r="AC1769" s="2">
        <v>87.724999999999994</v>
      </c>
      <c r="AE1769" s="9"/>
      <c r="AF1769" s="2">
        <v>82.55</v>
      </c>
      <c r="AG1769" s="9">
        <v>1.1427499999999999</v>
      </c>
      <c r="AH1769" s="9"/>
      <c r="AI1769" s="9"/>
      <c r="AJ1769" s="9"/>
      <c r="AK1769" s="9"/>
      <c r="AL1769" s="9"/>
      <c r="AM1769" s="15">
        <f>AG1769/AF1769</f>
        <v>1.384312537855845E-2</v>
      </c>
      <c r="AN1769" s="15">
        <v>4.1385183514663984E-2</v>
      </c>
      <c r="AO1769" s="19">
        <f>AF1769*AN1769</f>
        <v>3.4163468991355117</v>
      </c>
      <c r="AP1769" s="9"/>
      <c r="AQ1769" s="2">
        <v>11.45</v>
      </c>
      <c r="AR1769" s="2"/>
      <c r="AS1769" s="2">
        <v>9.1750000000000007</v>
      </c>
      <c r="AT1769" s="2"/>
      <c r="AU1769" s="2"/>
      <c r="AV1769" s="2">
        <v>0</v>
      </c>
      <c r="AW1769" s="2">
        <v>20.625</v>
      </c>
      <c r="AY1769" s="2"/>
      <c r="AZ1769" s="2">
        <f>AC1769+AF1769+AW1769</f>
        <v>190.89999999999998</v>
      </c>
      <c r="BA1769" s="2"/>
      <c r="BB1769" s="9">
        <f>AW1769/AZ1769</f>
        <v>0.10804085908852804</v>
      </c>
      <c r="BC1769" s="19"/>
      <c r="BD1769" s="2"/>
      <c r="BE1769" s="2"/>
      <c r="BF1769" s="19"/>
      <c r="BG1769" s="19"/>
      <c r="BH1769" s="19"/>
      <c r="BI1769" s="19"/>
      <c r="BJ1769" s="9">
        <f>AC1769/AZ1769</f>
        <v>0.45953378732320588</v>
      </c>
      <c r="BK1769" s="9">
        <f>AF1769/AZ1769</f>
        <v>0.43242535358826617</v>
      </c>
      <c r="BL1769" s="9">
        <f>AW1769/AZ1769</f>
        <v>0.10804085908852804</v>
      </c>
      <c r="BM1769" s="2">
        <v>241</v>
      </c>
      <c r="BN1769" s="2">
        <v>121</v>
      </c>
      <c r="BO1769" s="2">
        <v>31</v>
      </c>
      <c r="BP1769" s="2">
        <v>0</v>
      </c>
      <c r="BQ1769" s="2"/>
      <c r="BR1769" s="2"/>
      <c r="BS1769" s="2"/>
      <c r="BT1769" s="2"/>
      <c r="BU1769" s="2"/>
      <c r="BV1769" s="2"/>
      <c r="BX1769" s="2">
        <v>200.0681530301006</v>
      </c>
      <c r="BY1769" s="2">
        <f>CE1769+CH1769+CK1769+CN1769+CQ1769+CT1769+CW1769+CZ1769+DC1769</f>
        <v>120</v>
      </c>
      <c r="CA1769" s="2">
        <f t="shared" ref="CA1769" si="147">CF1769+CI1769+CL1769+CO1769+CR1769+CU1769+CX1769+DA1769+DD1769</f>
        <v>204.56267171780371</v>
      </c>
      <c r="CB1769" s="2"/>
      <c r="CC1769" s="2"/>
      <c r="CE1769">
        <v>10</v>
      </c>
      <c r="CF1769" s="2">
        <v>39.7901700495554</v>
      </c>
      <c r="CG1769" s="2"/>
      <c r="CH1769">
        <v>10</v>
      </c>
      <c r="CI1769" s="2">
        <v>19.842222826086953</v>
      </c>
      <c r="CJ1769" s="2"/>
      <c r="CK1769">
        <v>10</v>
      </c>
      <c r="CL1769" s="2">
        <v>19.558081146164724</v>
      </c>
      <c r="CM1769" s="2"/>
      <c r="CN1769" s="2">
        <v>10</v>
      </c>
      <c r="CO1769" s="2">
        <v>17.515055466289915</v>
      </c>
      <c r="CP1769" s="2"/>
      <c r="CQ1769">
        <v>10</v>
      </c>
      <c r="CR1769" s="2">
        <v>16.946168713020207</v>
      </c>
      <c r="CS1769" s="2"/>
      <c r="CT1769" s="2">
        <v>10</v>
      </c>
      <c r="CU1769" s="2">
        <v>17.209080519312188</v>
      </c>
      <c r="CV1769" s="2"/>
      <c r="CW1769">
        <v>20</v>
      </c>
      <c r="CX1769" s="2">
        <v>35.419945735885278</v>
      </c>
      <c r="CY1769" s="2"/>
      <c r="CZ1769">
        <v>20</v>
      </c>
      <c r="DA1769" s="2">
        <v>19.510410048206531</v>
      </c>
      <c r="DB1769" s="2"/>
      <c r="DC1769">
        <v>20</v>
      </c>
      <c r="DD1769" s="2">
        <v>18.771537213282535</v>
      </c>
    </row>
    <row r="1770" spans="1:108" hidden="1" x14ac:dyDescent="0.45">
      <c r="A1770" t="s">
        <v>68</v>
      </c>
      <c r="B1770" t="s">
        <v>239</v>
      </c>
      <c r="C1770" s="1">
        <v>39093</v>
      </c>
      <c r="G1770">
        <v>93</v>
      </c>
      <c r="H1770" t="s">
        <v>17</v>
      </c>
      <c r="I1770" s="19">
        <v>11</v>
      </c>
      <c r="J1770">
        <v>1000</v>
      </c>
      <c r="K1770" s="2">
        <f t="shared" si="139"/>
        <v>90.909090909090907</v>
      </c>
      <c r="M1770" s="2">
        <v>571</v>
      </c>
      <c r="N1770" s="19">
        <v>18.449999999999996</v>
      </c>
      <c r="O1770" s="19"/>
      <c r="P1770" s="19"/>
      <c r="AC1770" s="2"/>
      <c r="AE1770" s="9"/>
      <c r="AF1770" s="2"/>
      <c r="AG1770" s="9"/>
      <c r="AH1770" s="9"/>
      <c r="AI1770" s="9"/>
      <c r="AJ1770" s="9"/>
      <c r="AK1770" s="9"/>
      <c r="AL1770" s="9"/>
      <c r="AO1770" s="9"/>
      <c r="AP1770" s="9"/>
      <c r="AQ1770" s="2"/>
      <c r="AR1770" s="2"/>
      <c r="AS1770" s="2"/>
      <c r="AT1770" s="2"/>
      <c r="AU1770" s="2"/>
      <c r="AV1770" s="2"/>
      <c r="AW1770" s="2"/>
      <c r="AY1770" s="2"/>
      <c r="AZ1770" s="2"/>
      <c r="BA1770" s="2"/>
      <c r="BC1770" s="19"/>
      <c r="BD1770" s="2"/>
      <c r="BE1770" s="2"/>
      <c r="BF1770" s="19"/>
      <c r="BG1770" s="19"/>
      <c r="BH1770" s="19"/>
      <c r="BI1770" s="19"/>
      <c r="BJ1770" s="19"/>
      <c r="BK1770" s="19"/>
      <c r="BL1770" s="19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X1770" s="2"/>
      <c r="BY1770" s="2"/>
      <c r="CA1770" s="2"/>
      <c r="CB1770" s="2"/>
      <c r="CC1770" s="2"/>
      <c r="CF1770" s="2"/>
      <c r="CG1770" s="2"/>
      <c r="CH1770">
        <v>10</v>
      </c>
      <c r="CI1770" s="2"/>
      <c r="CJ1770" s="2"/>
      <c r="CK1770">
        <v>10</v>
      </c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</row>
    <row r="1771" spans="1:108" hidden="1" x14ac:dyDescent="0.45">
      <c r="A1771" t="s">
        <v>68</v>
      </c>
      <c r="B1771" t="s">
        <v>239</v>
      </c>
      <c r="C1771" s="1">
        <v>39094</v>
      </c>
      <c r="D1771" s="2"/>
      <c r="G1771">
        <v>94</v>
      </c>
      <c r="H1771" t="s">
        <v>17</v>
      </c>
      <c r="I1771" s="19">
        <v>11</v>
      </c>
      <c r="J1771">
        <v>1000</v>
      </c>
      <c r="K1771" s="2">
        <f t="shared" si="139"/>
        <v>90.909090909090907</v>
      </c>
      <c r="AC1771" s="2"/>
      <c r="AE1771" s="9"/>
      <c r="AF1771" s="2"/>
      <c r="AG1771" s="9"/>
      <c r="AH1771" s="9"/>
      <c r="AI1771" s="9"/>
      <c r="AJ1771" s="9"/>
      <c r="AK1771" s="9"/>
      <c r="AL1771" s="9"/>
      <c r="AM1771" s="15"/>
      <c r="AO1771" s="9"/>
      <c r="AP1771" s="9"/>
      <c r="AQ1771" s="2"/>
      <c r="AR1771" s="2"/>
      <c r="AS1771" s="2"/>
      <c r="AT1771" s="2"/>
      <c r="AU1771" s="2"/>
      <c r="AV1771" s="2"/>
      <c r="AW1771" s="2"/>
      <c r="AY1771" s="2"/>
      <c r="AZ1771" s="2"/>
      <c r="BA1771" s="2"/>
      <c r="BC1771" s="19"/>
      <c r="BD1771" s="2"/>
      <c r="BE1771" s="2"/>
      <c r="BF1771" s="19"/>
      <c r="BG1771" s="19"/>
      <c r="BH1771" s="19"/>
      <c r="BI1771" s="19"/>
      <c r="BJ1771" s="19"/>
      <c r="BK1771" s="19"/>
      <c r="BL1771" s="19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X1771" s="2">
        <v>150.6074769689516</v>
      </c>
      <c r="BY1771" s="2">
        <f t="shared" ref="BY1771:BY1773" si="148">CE1771+CH1771+CK1771+CN1771+CQ1771+CT1771+CW1771+CZ1771+DC1771</f>
        <v>120</v>
      </c>
      <c r="CA1771" s="2">
        <f t="shared" ref="CA1771:CA1773" si="149">CF1771+CI1771+CL1771+CO1771+CR1771+CU1771+CX1771+DA1771+DD1771</f>
        <v>148.07492700531466</v>
      </c>
      <c r="CB1771" s="2"/>
      <c r="CC1771" s="2"/>
      <c r="CE1771">
        <v>10</v>
      </c>
      <c r="CF1771" s="2">
        <v>19.294500109512462</v>
      </c>
      <c r="CG1771" s="2"/>
      <c r="CH1771">
        <v>10</v>
      </c>
      <c r="CI1771" s="2">
        <v>16.294258218451745</v>
      </c>
      <c r="CJ1771" s="2"/>
      <c r="CK1771">
        <v>10</v>
      </c>
      <c r="CL1771" s="2">
        <v>10.587348996995413</v>
      </c>
      <c r="CM1771" s="2"/>
      <c r="CN1771" s="2">
        <v>10</v>
      </c>
      <c r="CO1771" s="2">
        <v>9.1268089569226518</v>
      </c>
      <c r="CP1771" s="2"/>
      <c r="CQ1771">
        <v>10</v>
      </c>
      <c r="CR1771" s="2">
        <v>11.080515655402671</v>
      </c>
      <c r="CS1771" s="2"/>
      <c r="CT1771" s="2">
        <v>10</v>
      </c>
      <c r="CU1771" s="2">
        <v>13.489785052716224</v>
      </c>
      <c r="CV1771" s="2"/>
      <c r="CW1771">
        <v>20</v>
      </c>
      <c r="CX1771" s="2">
        <v>30.742495389031273</v>
      </c>
      <c r="CY1771" s="2"/>
      <c r="CZ1771">
        <v>20</v>
      </c>
      <c r="DA1771" s="2">
        <v>18.868995900097623</v>
      </c>
      <c r="DB1771" s="2"/>
      <c r="DC1771">
        <v>20</v>
      </c>
      <c r="DD1771" s="2">
        <v>18.590218726184595</v>
      </c>
    </row>
    <row r="1772" spans="1:108" hidden="1" x14ac:dyDescent="0.45">
      <c r="A1772" t="s">
        <v>68</v>
      </c>
      <c r="B1772" t="s">
        <v>239</v>
      </c>
      <c r="C1772" s="1">
        <v>39098</v>
      </c>
      <c r="D1772" s="2"/>
      <c r="G1772">
        <v>98</v>
      </c>
      <c r="H1772" t="s">
        <v>17</v>
      </c>
      <c r="I1772" s="19">
        <v>11</v>
      </c>
      <c r="J1772">
        <v>1000</v>
      </c>
      <c r="K1772" s="2">
        <f t="shared" si="139"/>
        <v>90.909090909090907</v>
      </c>
      <c r="M1772" s="2">
        <v>585.5</v>
      </c>
      <c r="N1772" s="19">
        <v>18.649999999999999</v>
      </c>
      <c r="O1772" s="19"/>
      <c r="P1772" s="19"/>
      <c r="AC1772" s="2"/>
      <c r="AE1772" s="9"/>
      <c r="AF1772" s="2"/>
      <c r="AG1772" s="9"/>
      <c r="AH1772" s="9"/>
      <c r="AI1772" s="9"/>
      <c r="AJ1772" s="9"/>
      <c r="AK1772" s="9"/>
      <c r="AL1772" s="9"/>
      <c r="AM1772" s="15"/>
      <c r="AO1772" s="9"/>
      <c r="AP1772" s="9"/>
      <c r="AQ1772" s="2"/>
      <c r="AR1772" s="2"/>
      <c r="AS1772" s="2"/>
      <c r="AT1772" s="2"/>
      <c r="AU1772" s="2"/>
      <c r="AV1772" s="2"/>
      <c r="AW1772" s="2"/>
      <c r="AY1772" s="2"/>
      <c r="AZ1772" s="2"/>
      <c r="BA1772" s="2"/>
      <c r="BC1772" s="19"/>
      <c r="BD1772" s="2"/>
      <c r="BE1772" s="2"/>
      <c r="BF1772" s="19"/>
      <c r="BG1772" s="19"/>
      <c r="BH1772" s="19"/>
      <c r="BI1772" s="19"/>
      <c r="BJ1772" s="19"/>
      <c r="BK1772" s="19"/>
      <c r="BL1772" s="19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X1772" s="2">
        <v>132.53483313450729</v>
      </c>
      <c r="BY1772" s="2">
        <f t="shared" si="148"/>
        <v>120</v>
      </c>
      <c r="CA1772" s="2">
        <f t="shared" si="149"/>
        <v>124.19550382594707</v>
      </c>
      <c r="CB1772" s="2"/>
      <c r="CC1772" s="2"/>
      <c r="CE1772">
        <v>10</v>
      </c>
      <c r="CF1772" s="2">
        <v>18.549145088878344</v>
      </c>
      <c r="CG1772" s="2"/>
      <c r="CH1772">
        <v>10</v>
      </c>
      <c r="CI1772" s="2">
        <v>13.891999710209541</v>
      </c>
      <c r="CJ1772" s="2"/>
      <c r="CK1772">
        <v>10</v>
      </c>
      <c r="CL1772" s="2">
        <v>4.790985287561309</v>
      </c>
      <c r="CM1772" s="2"/>
      <c r="CN1772" s="2">
        <v>10</v>
      </c>
      <c r="CO1772" s="2">
        <v>4.8529172893517902</v>
      </c>
      <c r="CP1772" s="2"/>
      <c r="CQ1772">
        <v>10</v>
      </c>
      <c r="CR1772" s="2">
        <v>6.1964666651877209</v>
      </c>
      <c r="CS1772" s="2"/>
      <c r="CT1772" s="2">
        <v>10</v>
      </c>
      <c r="CU1772" s="2">
        <v>8.6971836736585288</v>
      </c>
      <c r="CV1772" s="2"/>
      <c r="CW1772">
        <v>20</v>
      </c>
      <c r="CX1772" s="2">
        <v>28.566690974439808</v>
      </c>
      <c r="CY1772" s="2"/>
      <c r="CZ1772">
        <v>20</v>
      </c>
      <c r="DA1772" s="2">
        <v>19.370795419422301</v>
      </c>
      <c r="DB1772" s="2"/>
      <c r="DC1772">
        <v>20</v>
      </c>
      <c r="DD1772" s="2">
        <v>19.279319717237705</v>
      </c>
    </row>
    <row r="1773" spans="1:108" hidden="1" x14ac:dyDescent="0.45">
      <c r="A1773" t="s">
        <v>68</v>
      </c>
      <c r="B1773" t="s">
        <v>239</v>
      </c>
      <c r="C1773" s="1">
        <v>39101</v>
      </c>
      <c r="D1773" s="2"/>
      <c r="G1773">
        <v>101</v>
      </c>
      <c r="H1773" t="s">
        <v>17</v>
      </c>
      <c r="I1773" s="19">
        <v>11</v>
      </c>
      <c r="J1773">
        <v>1000</v>
      </c>
      <c r="K1773" s="2">
        <f t="shared" si="139"/>
        <v>90.909090909090907</v>
      </c>
      <c r="AC1773" s="2"/>
      <c r="AE1773" s="9"/>
      <c r="AF1773" s="2"/>
      <c r="AG1773" s="9"/>
      <c r="AH1773" s="9"/>
      <c r="AI1773" s="9"/>
      <c r="AJ1773" s="9"/>
      <c r="AK1773" s="9"/>
      <c r="AL1773" s="9"/>
      <c r="AM1773" s="15"/>
      <c r="AO1773" s="9"/>
      <c r="AP1773" s="9"/>
      <c r="AQ1773" s="2"/>
      <c r="AR1773" s="2"/>
      <c r="AS1773" s="2"/>
      <c r="AT1773" s="2"/>
      <c r="AU1773" s="2"/>
      <c r="AV1773" s="2"/>
      <c r="AW1773" s="2"/>
      <c r="AY1773" s="2"/>
      <c r="AZ1773" s="2"/>
      <c r="BA1773" s="2"/>
      <c r="BC1773" s="19"/>
      <c r="BD1773" s="2"/>
      <c r="BE1773" s="2"/>
      <c r="BF1773" s="19"/>
      <c r="BG1773" s="19"/>
      <c r="BH1773" s="19"/>
      <c r="BI1773" s="19"/>
      <c r="BJ1773" s="19"/>
      <c r="BK1773" s="19"/>
      <c r="BL1773" s="19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X1773" s="2">
        <v>210.9463783893176</v>
      </c>
      <c r="BY1773" s="2">
        <f t="shared" si="148"/>
        <v>120</v>
      </c>
      <c r="CA1773" s="2">
        <f t="shared" si="149"/>
        <v>218.94821871497098</v>
      </c>
      <c r="CB1773" s="2"/>
      <c r="CC1773" s="2"/>
      <c r="CE1773">
        <v>10</v>
      </c>
      <c r="CF1773" s="2">
        <v>40.508891528723197</v>
      </c>
      <c r="CG1773" s="2"/>
      <c r="CH1773">
        <v>10</v>
      </c>
      <c r="CI1773" s="2">
        <v>21.310092276221731</v>
      </c>
      <c r="CJ1773" s="2"/>
      <c r="CK1773">
        <v>10</v>
      </c>
      <c r="CL1773" s="2">
        <v>22.964164119048689</v>
      </c>
      <c r="CM1773" s="2"/>
      <c r="CN1773" s="2">
        <v>10</v>
      </c>
      <c r="CO1773" s="2">
        <v>18.979351171158925</v>
      </c>
      <c r="CP1773" s="2"/>
      <c r="CQ1773">
        <v>10</v>
      </c>
      <c r="CR1773" s="2">
        <v>18.514668237202173</v>
      </c>
      <c r="CS1773" s="2"/>
      <c r="CT1773" s="2">
        <v>10</v>
      </c>
      <c r="CU1773" s="2">
        <v>18.538882484381062</v>
      </c>
      <c r="CV1773" s="2"/>
      <c r="CW1773">
        <v>20</v>
      </c>
      <c r="CX1773" s="2">
        <v>35.28877249328599</v>
      </c>
      <c r="CY1773" s="2"/>
      <c r="CZ1773">
        <v>20</v>
      </c>
      <c r="DA1773" s="2">
        <v>21.874850542536656</v>
      </c>
      <c r="DB1773" s="2"/>
      <c r="DC1773">
        <v>20</v>
      </c>
      <c r="DD1773" s="2">
        <v>20.968545862412562</v>
      </c>
    </row>
    <row r="1774" spans="1:108" hidden="1" x14ac:dyDescent="0.45">
      <c r="A1774" t="s">
        <v>68</v>
      </c>
      <c r="B1774" t="s">
        <v>239</v>
      </c>
      <c r="C1774" s="1">
        <v>39104</v>
      </c>
      <c r="G1774">
        <v>104</v>
      </c>
      <c r="H1774" t="s">
        <v>17</v>
      </c>
      <c r="I1774" s="19">
        <v>11</v>
      </c>
      <c r="J1774">
        <v>1000</v>
      </c>
      <c r="K1774" s="2">
        <f t="shared" si="139"/>
        <v>90.909090909090907</v>
      </c>
      <c r="AC1774" s="2">
        <v>143.44999999999999</v>
      </c>
      <c r="AE1774" s="9"/>
      <c r="AF1774" s="2">
        <v>126.375</v>
      </c>
      <c r="AG1774" s="9">
        <v>1.7363250000000001</v>
      </c>
      <c r="AH1774" s="9"/>
      <c r="AI1774" s="9"/>
      <c r="AJ1774" s="9"/>
      <c r="AK1774" s="9"/>
      <c r="AL1774" s="9"/>
      <c r="AM1774" s="15">
        <f>AG1774/AF1774</f>
        <v>1.3739465875370921E-2</v>
      </c>
      <c r="AN1774" s="15">
        <v>3.7394428674643328E-2</v>
      </c>
      <c r="AO1774" s="19">
        <f>AF1774*AN1774</f>
        <v>4.7257209237580504</v>
      </c>
      <c r="AP1774" s="9"/>
      <c r="AQ1774" s="2">
        <v>8.875</v>
      </c>
      <c r="AR1774" s="2"/>
      <c r="AS1774" s="2">
        <v>145</v>
      </c>
      <c r="AT1774" s="2"/>
      <c r="AU1774" s="2"/>
      <c r="AV1774" s="2">
        <v>0</v>
      </c>
      <c r="AW1774" s="2">
        <v>153.875</v>
      </c>
      <c r="AY1774" s="2"/>
      <c r="AZ1774" s="2">
        <f>AC1774+AF1774+AW1774</f>
        <v>423.7</v>
      </c>
      <c r="BA1774" s="2"/>
      <c r="BB1774" s="9">
        <f>AW1774/AZ1774</f>
        <v>0.36316969553929668</v>
      </c>
      <c r="BC1774" s="19"/>
      <c r="BD1774" s="2"/>
      <c r="BE1774" s="2"/>
      <c r="BF1774" s="19"/>
      <c r="BG1774" s="19"/>
      <c r="BH1774" s="19"/>
      <c r="BI1774" s="19"/>
      <c r="BJ1774" s="9">
        <f>AC1774/AZ1774</f>
        <v>0.33856502242152464</v>
      </c>
      <c r="BK1774" s="9">
        <f>AF1774/AZ1774</f>
        <v>0.29826528203917868</v>
      </c>
      <c r="BL1774" s="9">
        <f>AW1774/AZ1774</f>
        <v>0.36316969553929668</v>
      </c>
      <c r="BM1774" s="2">
        <v>300</v>
      </c>
      <c r="BN1774" s="2">
        <v>52.5</v>
      </c>
      <c r="BO1774" s="2">
        <v>119</v>
      </c>
      <c r="BP1774" s="2">
        <v>0</v>
      </c>
      <c r="BQ1774" s="2"/>
      <c r="BR1774" s="2"/>
      <c r="BS1774" s="2"/>
      <c r="BT1774" s="2"/>
      <c r="BU1774" s="2"/>
      <c r="BV1774" s="2"/>
      <c r="BX1774" s="2"/>
      <c r="BY1774" s="2"/>
      <c r="CA1774" s="2"/>
      <c r="CB1774" s="2"/>
      <c r="CC1774" s="2"/>
      <c r="CF1774" s="2"/>
      <c r="CG1774" s="2"/>
      <c r="CH1774">
        <v>10</v>
      </c>
      <c r="CI1774" s="2"/>
      <c r="CJ1774" s="2"/>
      <c r="CK1774">
        <v>10</v>
      </c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</row>
    <row r="1775" spans="1:108" hidden="1" x14ac:dyDescent="0.45">
      <c r="A1775" t="s">
        <v>68</v>
      </c>
      <c r="B1775" t="s">
        <v>239</v>
      </c>
      <c r="C1775" s="1">
        <v>39105</v>
      </c>
      <c r="D1775" s="2"/>
      <c r="G1775">
        <v>105</v>
      </c>
      <c r="H1775" t="s">
        <v>17</v>
      </c>
      <c r="I1775" s="19">
        <v>11</v>
      </c>
      <c r="J1775">
        <v>1000</v>
      </c>
      <c r="K1775" s="2">
        <f t="shared" si="139"/>
        <v>90.909090909090907</v>
      </c>
      <c r="AC1775" s="2"/>
      <c r="AE1775" s="9"/>
      <c r="AF1775" s="2"/>
      <c r="AG1775" s="9"/>
      <c r="AH1775" s="9"/>
      <c r="AI1775" s="9"/>
      <c r="AJ1775" s="9"/>
      <c r="AK1775" s="9"/>
      <c r="AL1775" s="9"/>
      <c r="AM1775" s="15"/>
      <c r="AO1775" s="9"/>
      <c r="AP1775" s="9"/>
      <c r="AQ1775" s="2"/>
      <c r="AR1775" s="2"/>
      <c r="AS1775" s="2"/>
      <c r="AT1775" s="2"/>
      <c r="AU1775" s="2"/>
      <c r="AV1775" s="2"/>
      <c r="AW1775" s="2"/>
      <c r="AY1775" s="2"/>
      <c r="AZ1775" s="2"/>
      <c r="BA1775" s="2"/>
      <c r="BC1775" s="19"/>
      <c r="BD1775" s="2"/>
      <c r="BE1775" s="2"/>
      <c r="BF1775" s="19"/>
      <c r="BG1775" s="19"/>
      <c r="BH1775" s="19"/>
      <c r="BI1775" s="19"/>
      <c r="BJ1775" s="19"/>
      <c r="BK1775" s="19"/>
      <c r="BL1775" s="19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X1775" s="2">
        <v>164.84015688804689</v>
      </c>
      <c r="BY1775" s="2">
        <f t="shared" ref="BY1775:BY1776" si="150">CE1775+CH1775+CK1775+CN1775+CQ1775+CT1775+CW1775+CZ1775+DC1775</f>
        <v>120</v>
      </c>
      <c r="CA1775" s="2">
        <f t="shared" ref="CA1775:CA1776" si="151">CF1775+CI1775+CL1775+CO1775+CR1775+CU1775+CX1775+DA1775+DD1775</f>
        <v>168.13024761584862</v>
      </c>
      <c r="CB1775" s="2"/>
      <c r="CC1775" s="2"/>
      <c r="CE1775">
        <v>10</v>
      </c>
      <c r="CF1775" s="2">
        <v>16.250369852949017</v>
      </c>
      <c r="CG1775" s="2"/>
      <c r="CH1775">
        <v>10</v>
      </c>
      <c r="CI1775" s="2">
        <v>18.132798484510808</v>
      </c>
      <c r="CJ1775" s="2"/>
      <c r="CK1775">
        <v>10</v>
      </c>
      <c r="CL1775" s="2">
        <v>16.435416090929365</v>
      </c>
      <c r="CM1775" s="2"/>
      <c r="CN1775" s="2">
        <v>10</v>
      </c>
      <c r="CO1775" s="2">
        <v>13.840937125225798</v>
      </c>
      <c r="CP1775" s="2"/>
      <c r="CQ1775">
        <v>10</v>
      </c>
      <c r="CR1775" s="2">
        <v>15.291647065051961</v>
      </c>
      <c r="CS1775" s="2"/>
      <c r="CT1775" s="2">
        <v>10</v>
      </c>
      <c r="CU1775" s="2">
        <v>16.040437459524874</v>
      </c>
      <c r="CV1775" s="2"/>
      <c r="CW1775">
        <v>20</v>
      </c>
      <c r="CX1775" s="2">
        <v>32.900249157111674</v>
      </c>
      <c r="CY1775" s="2"/>
      <c r="CZ1775">
        <v>20</v>
      </c>
      <c r="DA1775" s="2">
        <v>19.688930868231118</v>
      </c>
      <c r="DB1775" s="2"/>
      <c r="DC1775">
        <v>20</v>
      </c>
      <c r="DD1775" s="2">
        <v>19.549461512314018</v>
      </c>
    </row>
    <row r="1776" spans="1:108" hidden="1" x14ac:dyDescent="0.45">
      <c r="A1776" t="s">
        <v>68</v>
      </c>
      <c r="B1776" t="s">
        <v>239</v>
      </c>
      <c r="C1776" s="1">
        <v>39109</v>
      </c>
      <c r="D1776" s="2">
        <v>6</v>
      </c>
      <c r="E1776" t="s">
        <v>229</v>
      </c>
      <c r="F1776" t="s">
        <v>78</v>
      </c>
      <c r="G1776">
        <v>109</v>
      </c>
      <c r="H1776" t="s">
        <v>17</v>
      </c>
      <c r="I1776" s="19">
        <v>11</v>
      </c>
      <c r="J1776">
        <v>1000</v>
      </c>
      <c r="K1776" s="2">
        <f t="shared" si="139"/>
        <v>90.909090909090907</v>
      </c>
      <c r="T1776" s="2">
        <v>109.5</v>
      </c>
      <c r="AC1776" s="2"/>
      <c r="AE1776" s="9"/>
      <c r="AF1776" s="2"/>
      <c r="AG1776" s="9"/>
      <c r="AH1776" s="9"/>
      <c r="AI1776" s="9"/>
      <c r="AJ1776" s="9"/>
      <c r="AK1776" s="9"/>
      <c r="AL1776" s="9"/>
      <c r="AM1776" s="15"/>
      <c r="AO1776" s="9"/>
      <c r="AP1776" s="9"/>
      <c r="AQ1776" s="2"/>
      <c r="AR1776" s="2"/>
      <c r="AS1776" s="2"/>
      <c r="AT1776" s="2"/>
      <c r="AU1776" s="2"/>
      <c r="AV1776" s="2"/>
      <c r="AW1776" s="2"/>
      <c r="AY1776" s="2"/>
      <c r="AZ1776" s="2"/>
      <c r="BA1776" s="2"/>
      <c r="BC1776" s="19"/>
      <c r="BD1776" s="2"/>
      <c r="BE1776" s="2"/>
      <c r="BF1776" s="19"/>
      <c r="BG1776" s="19"/>
      <c r="BH1776" s="19"/>
      <c r="BI1776" s="19"/>
      <c r="BJ1776" s="19"/>
      <c r="BK1776" s="19"/>
      <c r="BL1776" s="19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X1776" s="2">
        <v>199.30554049091791</v>
      </c>
      <c r="BY1776" s="2">
        <f t="shared" si="150"/>
        <v>120</v>
      </c>
      <c r="CA1776" s="2">
        <f t="shared" si="151"/>
        <v>205.9776567726415</v>
      </c>
      <c r="CB1776" s="2"/>
      <c r="CC1776" s="2"/>
      <c r="CE1776">
        <v>10</v>
      </c>
      <c r="CF1776" s="2">
        <v>34.576777182388852</v>
      </c>
      <c r="CG1776" s="2"/>
      <c r="CH1776">
        <v>10</v>
      </c>
      <c r="CI1776" s="2">
        <v>21.359509469484721</v>
      </c>
      <c r="CJ1776" s="2"/>
      <c r="CK1776">
        <v>10</v>
      </c>
      <c r="CL1776" s="2">
        <v>23.148393661608807</v>
      </c>
      <c r="CM1776" s="2"/>
      <c r="CN1776" s="2">
        <v>10</v>
      </c>
      <c r="CO1776" s="2">
        <v>19.067500399675289</v>
      </c>
      <c r="CP1776" s="2"/>
      <c r="CQ1776">
        <v>10</v>
      </c>
      <c r="CR1776" s="2">
        <v>17.540733472270936</v>
      </c>
      <c r="CS1776" s="2"/>
      <c r="CT1776" s="2">
        <v>10</v>
      </c>
      <c r="CU1776" s="2">
        <v>16.44049555847127</v>
      </c>
      <c r="CV1776" s="2"/>
      <c r="CW1776">
        <v>20</v>
      </c>
      <c r="CX1776" s="2">
        <v>33.121025169866869</v>
      </c>
      <c r="CY1776" s="2"/>
      <c r="CZ1776">
        <v>20</v>
      </c>
      <c r="DA1776" s="2">
        <v>20.813432768646642</v>
      </c>
      <c r="DB1776" s="2"/>
      <c r="DC1776">
        <v>20</v>
      </c>
      <c r="DD1776" s="2">
        <v>19.909789090228109</v>
      </c>
    </row>
    <row r="1777" spans="1:152" hidden="1" x14ac:dyDescent="0.45">
      <c r="A1777" t="s">
        <v>68</v>
      </c>
      <c r="B1777" t="s">
        <v>239</v>
      </c>
      <c r="C1777" s="1">
        <v>39111</v>
      </c>
      <c r="G1777">
        <v>111</v>
      </c>
      <c r="H1777" t="s">
        <v>17</v>
      </c>
      <c r="I1777" s="19">
        <v>11</v>
      </c>
      <c r="J1777">
        <v>1000</v>
      </c>
      <c r="K1777" s="2">
        <f t="shared" si="139"/>
        <v>90.909090909090907</v>
      </c>
      <c r="M1777" s="2">
        <v>627</v>
      </c>
      <c r="N1777" s="19">
        <v>20.2</v>
      </c>
      <c r="O1777" s="19"/>
      <c r="P1777" s="19"/>
      <c r="AC1777" s="2"/>
      <c r="AE1777" s="9"/>
      <c r="AF1777" s="2"/>
      <c r="AG1777" s="9"/>
      <c r="AH1777" s="9"/>
      <c r="AI1777" s="9"/>
      <c r="AJ1777" s="9"/>
      <c r="AK1777" s="9"/>
      <c r="AL1777" s="9"/>
      <c r="AO1777" s="9"/>
      <c r="AP1777" s="9"/>
      <c r="AQ1777" s="2"/>
      <c r="AR1777" s="2"/>
      <c r="AS1777" s="2"/>
      <c r="AT1777" s="2"/>
      <c r="AU1777" s="2"/>
      <c r="AV1777" s="2"/>
      <c r="AW1777" s="2"/>
      <c r="AY1777" s="2"/>
      <c r="AZ1777" s="2"/>
      <c r="BA1777" s="2"/>
      <c r="BC1777" s="19"/>
      <c r="BD1777" s="2"/>
      <c r="BE1777" s="2"/>
      <c r="BF1777" s="19"/>
      <c r="BG1777" s="19"/>
      <c r="BH1777" s="19"/>
      <c r="BI1777" s="19"/>
      <c r="BJ1777" s="19"/>
      <c r="BK1777" s="19"/>
      <c r="BL1777" s="19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X1777" s="2"/>
      <c r="BY1777" s="2"/>
      <c r="CA1777" s="2"/>
      <c r="CB1777" s="2"/>
      <c r="CC1777" s="2"/>
      <c r="CF1777" s="2"/>
      <c r="CG1777" s="2"/>
      <c r="CH1777">
        <v>10</v>
      </c>
      <c r="CI1777" s="2"/>
      <c r="CJ1777" s="2"/>
      <c r="CK1777">
        <v>10</v>
      </c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</row>
    <row r="1778" spans="1:152" hidden="1" x14ac:dyDescent="0.45">
      <c r="A1778" t="s">
        <v>68</v>
      </c>
      <c r="B1778" t="s">
        <v>239</v>
      </c>
      <c r="C1778" s="1">
        <v>39113</v>
      </c>
      <c r="D1778" s="2"/>
      <c r="G1778">
        <v>113</v>
      </c>
      <c r="H1778" t="s">
        <v>17</v>
      </c>
      <c r="I1778" s="19">
        <v>11</v>
      </c>
      <c r="J1778">
        <v>1000</v>
      </c>
      <c r="K1778" s="2">
        <f t="shared" si="139"/>
        <v>90.909090909090907</v>
      </c>
      <c r="AC1778" s="2"/>
      <c r="AE1778" s="9"/>
      <c r="AF1778" s="2"/>
      <c r="AG1778" s="9"/>
      <c r="AH1778" s="9"/>
      <c r="AI1778" s="9"/>
      <c r="AJ1778" s="9"/>
      <c r="AK1778" s="9"/>
      <c r="AL1778" s="9"/>
      <c r="AM1778" s="15"/>
      <c r="AO1778" s="9"/>
      <c r="AP1778" s="9"/>
      <c r="AQ1778" s="2"/>
      <c r="AR1778" s="2"/>
      <c r="AS1778" s="2"/>
      <c r="AT1778" s="2"/>
      <c r="AU1778" s="2"/>
      <c r="AV1778" s="2"/>
      <c r="AW1778" s="2"/>
      <c r="AY1778" s="2"/>
      <c r="AZ1778" s="2"/>
      <c r="BA1778" s="2"/>
      <c r="BC1778" s="19"/>
      <c r="BD1778" s="2"/>
      <c r="BE1778" s="2"/>
      <c r="BF1778" s="19"/>
      <c r="BG1778" s="19"/>
      <c r="BH1778" s="19"/>
      <c r="BI1778" s="19"/>
      <c r="BJ1778" s="19"/>
      <c r="BK1778" s="19"/>
      <c r="BL1778" s="19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X1778" s="2">
        <v>171.27495908421861</v>
      </c>
      <c r="BY1778" s="2">
        <f t="shared" ref="BY1778:BY1781" si="152">CE1778+CH1778+CK1778+CN1778+CQ1778+CT1778+CW1778+CZ1778+DC1778</f>
        <v>120</v>
      </c>
      <c r="CA1778" s="2">
        <f t="shared" ref="CA1778:CA1781" si="153">CF1778+CI1778+CL1778+CO1778+CR1778+CU1778+CX1778+DA1778+DD1778</f>
        <v>172.31651977646285</v>
      </c>
      <c r="CB1778" s="2"/>
      <c r="CC1778" s="2"/>
      <c r="CE1778">
        <v>10</v>
      </c>
      <c r="CF1778" s="2">
        <v>28.963128975279687</v>
      </c>
      <c r="CG1778" s="2"/>
      <c r="CH1778">
        <v>10</v>
      </c>
      <c r="CI1778" s="2">
        <v>17.545934398521652</v>
      </c>
      <c r="CJ1778" s="2"/>
      <c r="CK1778">
        <v>10</v>
      </c>
      <c r="CL1778" s="2">
        <v>15.258271961058284</v>
      </c>
      <c r="CM1778" s="2"/>
      <c r="CN1778" s="2">
        <v>10</v>
      </c>
      <c r="CO1778" s="2">
        <v>13.790905509178879</v>
      </c>
      <c r="CP1778" s="2"/>
      <c r="CQ1778">
        <v>10</v>
      </c>
      <c r="CR1778" s="2">
        <v>14.025567360713566</v>
      </c>
      <c r="CS1778" s="2"/>
      <c r="CT1778" s="2">
        <v>10</v>
      </c>
      <c r="CU1778" s="2">
        <v>13.936557692890057</v>
      </c>
      <c r="CV1778" s="2"/>
      <c r="CW1778">
        <v>20</v>
      </c>
      <c r="CX1778" s="2">
        <v>28.541060708850445</v>
      </c>
      <c r="CY1778" s="2"/>
      <c r="CZ1778">
        <v>20</v>
      </c>
      <c r="DA1778" s="2">
        <v>19.973802613289998</v>
      </c>
      <c r="DB1778" s="2"/>
      <c r="DC1778">
        <v>20</v>
      </c>
      <c r="DD1778" s="2">
        <v>20.281290556680283</v>
      </c>
    </row>
    <row r="1779" spans="1:152" hidden="1" x14ac:dyDescent="0.45">
      <c r="A1779" t="s">
        <v>68</v>
      </c>
      <c r="B1779" t="s">
        <v>239</v>
      </c>
      <c r="C1779" s="1">
        <v>39114</v>
      </c>
      <c r="D1779" s="2"/>
      <c r="G1779">
        <v>114</v>
      </c>
      <c r="H1779" t="s">
        <v>17</v>
      </c>
      <c r="I1779" s="19">
        <v>11</v>
      </c>
      <c r="J1779">
        <v>1000</v>
      </c>
      <c r="K1779" s="2">
        <f t="shared" si="139"/>
        <v>90.909090909090907</v>
      </c>
      <c r="AC1779" s="2"/>
      <c r="AE1779" s="9"/>
      <c r="AF1779" s="2"/>
      <c r="AG1779" s="9"/>
      <c r="AH1779" s="9"/>
      <c r="AI1779" s="9"/>
      <c r="AJ1779" s="9"/>
      <c r="AK1779" s="9"/>
      <c r="AL1779" s="9"/>
      <c r="AM1779" s="15"/>
      <c r="AO1779" s="9"/>
      <c r="AP1779" s="9"/>
      <c r="AQ1779" s="2"/>
      <c r="AR1779" s="2"/>
      <c r="AS1779" s="2"/>
      <c r="AT1779" s="2"/>
      <c r="AU1779" s="2"/>
      <c r="AV1779" s="2"/>
      <c r="AW1779" s="2"/>
      <c r="AY1779" s="2"/>
      <c r="AZ1779" s="2"/>
      <c r="BA1779" s="2"/>
      <c r="BC1779" s="19"/>
      <c r="BD1779" s="2"/>
      <c r="BE1779" s="2"/>
      <c r="BF1779" s="19"/>
      <c r="BG1779" s="19"/>
      <c r="BH1779" s="19"/>
      <c r="BI1779" s="19"/>
      <c r="BJ1779" s="19"/>
      <c r="BK1779" s="19"/>
      <c r="BL1779" s="19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X1779" s="2">
        <v>155.24498193967</v>
      </c>
      <c r="BY1779" s="2">
        <f t="shared" si="152"/>
        <v>120</v>
      </c>
      <c r="CA1779" s="2">
        <f t="shared" si="153"/>
        <v>153.57248456456568</v>
      </c>
      <c r="CB1779" s="2"/>
      <c r="CC1779" s="2"/>
      <c r="CE1779">
        <v>10</v>
      </c>
      <c r="CF1779" s="2">
        <v>23.0961801765974</v>
      </c>
      <c r="CG1779" s="2"/>
      <c r="CH1779">
        <v>10</v>
      </c>
      <c r="CI1779" s="2">
        <v>16.786300491278681</v>
      </c>
      <c r="CJ1779" s="2"/>
      <c r="CK1779">
        <v>10</v>
      </c>
      <c r="CL1779" s="2">
        <v>12.427302136386182</v>
      </c>
      <c r="CM1779" s="2"/>
      <c r="CN1779" s="2">
        <v>10</v>
      </c>
      <c r="CO1779" s="2">
        <v>10.916008835451024</v>
      </c>
      <c r="CP1779" s="2"/>
      <c r="CQ1779">
        <v>10</v>
      </c>
      <c r="CR1779" s="2">
        <v>11.618838420343074</v>
      </c>
      <c r="CS1779" s="2"/>
      <c r="CT1779" s="2">
        <v>10</v>
      </c>
      <c r="CU1779" s="2">
        <v>12.282365035027347</v>
      </c>
      <c r="CV1779" s="2"/>
      <c r="CW1779">
        <v>20</v>
      </c>
      <c r="CX1779" s="2">
        <v>25.977697872504859</v>
      </c>
      <c r="CY1779" s="2"/>
      <c r="CZ1779">
        <v>20</v>
      </c>
      <c r="DA1779" s="2">
        <v>20.008481704649817</v>
      </c>
      <c r="DB1779" s="2"/>
      <c r="DC1779">
        <v>20</v>
      </c>
      <c r="DD1779" s="2">
        <v>20.45930989232729</v>
      </c>
    </row>
    <row r="1780" spans="1:152" hidden="1" x14ac:dyDescent="0.45">
      <c r="A1780" t="s">
        <v>68</v>
      </c>
      <c r="B1780" t="s">
        <v>239</v>
      </c>
      <c r="C1780" s="1">
        <v>39117</v>
      </c>
      <c r="D1780" s="2"/>
      <c r="G1780">
        <v>117</v>
      </c>
      <c r="H1780" t="s">
        <v>17</v>
      </c>
      <c r="I1780" s="19">
        <v>11</v>
      </c>
      <c r="J1780">
        <v>1000</v>
      </c>
      <c r="K1780" s="2">
        <f t="shared" si="139"/>
        <v>90.909090909090907</v>
      </c>
      <c r="AC1780" s="2"/>
      <c r="AE1780" s="9"/>
      <c r="AF1780" s="2"/>
      <c r="AG1780" s="9"/>
      <c r="AH1780" s="9"/>
      <c r="AI1780" s="9"/>
      <c r="AJ1780" s="9"/>
      <c r="AK1780" s="9"/>
      <c r="AL1780" s="9"/>
      <c r="AM1780" s="15"/>
      <c r="AO1780" s="9"/>
      <c r="AP1780" s="9"/>
      <c r="AQ1780" s="2"/>
      <c r="AR1780" s="2"/>
      <c r="AS1780" s="2"/>
      <c r="AT1780" s="2"/>
      <c r="AU1780" s="2"/>
      <c r="AV1780" s="2"/>
      <c r="AW1780" s="2"/>
      <c r="AY1780" s="2"/>
      <c r="AZ1780" s="2"/>
      <c r="BA1780" s="2"/>
      <c r="BC1780" s="19"/>
      <c r="BD1780" s="2"/>
      <c r="BE1780" s="2"/>
      <c r="BF1780" s="19"/>
      <c r="BG1780" s="19"/>
      <c r="BH1780" s="19"/>
      <c r="BI1780" s="19"/>
      <c r="BJ1780" s="19"/>
      <c r="BK1780" s="19"/>
      <c r="BL1780" s="19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X1780" s="2">
        <v>208.76871386070201</v>
      </c>
      <c r="BY1780" s="2">
        <f t="shared" si="152"/>
        <v>120</v>
      </c>
      <c r="CA1780" s="2">
        <f t="shared" si="153"/>
        <v>215.18573738424726</v>
      </c>
      <c r="CB1780" s="2"/>
      <c r="CC1780" s="2"/>
      <c r="CE1780">
        <v>10</v>
      </c>
      <c r="CF1780" s="2">
        <v>42.207061359735135</v>
      </c>
      <c r="CG1780" s="2"/>
      <c r="CH1780">
        <v>10</v>
      </c>
      <c r="CI1780" s="2">
        <v>21.01104705458151</v>
      </c>
      <c r="CJ1780" s="2"/>
      <c r="CK1780">
        <v>10</v>
      </c>
      <c r="CL1780" s="2">
        <v>22.8240937260558</v>
      </c>
      <c r="CM1780" s="2"/>
      <c r="CN1780" s="2">
        <v>10</v>
      </c>
      <c r="CO1780" s="2">
        <v>19.088714699245131</v>
      </c>
      <c r="CP1780" s="2"/>
      <c r="CQ1780">
        <v>10</v>
      </c>
      <c r="CR1780" s="2">
        <v>17.785936833828444</v>
      </c>
      <c r="CS1780" s="2"/>
      <c r="CT1780" s="2">
        <v>10</v>
      </c>
      <c r="CU1780" s="2">
        <v>16.739784244474322</v>
      </c>
      <c r="CV1780" s="2"/>
      <c r="CW1780">
        <v>20</v>
      </c>
      <c r="CX1780" s="2">
        <v>32.589844625107716</v>
      </c>
      <c r="CY1780" s="2"/>
      <c r="CZ1780">
        <v>20</v>
      </c>
      <c r="DA1780" s="2">
        <v>21.395645359042014</v>
      </c>
      <c r="DB1780" s="2"/>
      <c r="DC1780">
        <v>20</v>
      </c>
      <c r="DD1780" s="2">
        <v>21.54360948217721</v>
      </c>
    </row>
    <row r="1781" spans="1:152" hidden="1" x14ac:dyDescent="0.45">
      <c r="A1781" t="s">
        <v>68</v>
      </c>
      <c r="B1781" t="s">
        <v>239</v>
      </c>
      <c r="C1781" s="1">
        <v>39121</v>
      </c>
      <c r="D1781" s="2"/>
      <c r="G1781">
        <v>121</v>
      </c>
      <c r="H1781" t="s">
        <v>17</v>
      </c>
      <c r="I1781" s="19">
        <v>11</v>
      </c>
      <c r="J1781">
        <v>1000</v>
      </c>
      <c r="K1781" s="2">
        <f t="shared" si="139"/>
        <v>90.909090909090907</v>
      </c>
      <c r="AC1781" s="2"/>
      <c r="AE1781" s="9"/>
      <c r="AF1781" s="2"/>
      <c r="AG1781" s="9"/>
      <c r="AH1781" s="9"/>
      <c r="AI1781" s="9"/>
      <c r="AJ1781" s="9"/>
      <c r="AK1781" s="9"/>
      <c r="AL1781" s="9"/>
      <c r="AM1781" s="15"/>
      <c r="AO1781" s="9"/>
      <c r="AP1781" s="9"/>
      <c r="AQ1781" s="2"/>
      <c r="AR1781" s="2"/>
      <c r="AS1781" s="2"/>
      <c r="AT1781" s="2"/>
      <c r="AU1781" s="2"/>
      <c r="AV1781" s="2"/>
      <c r="AW1781" s="2"/>
      <c r="AY1781" s="2"/>
      <c r="AZ1781" s="2"/>
      <c r="BA1781" s="2"/>
      <c r="BC1781" s="19"/>
      <c r="BD1781" s="2"/>
      <c r="BE1781" s="2"/>
      <c r="BF1781" s="19"/>
      <c r="BG1781" s="19"/>
      <c r="BH1781" s="19"/>
      <c r="BI1781" s="19"/>
      <c r="BJ1781" s="19"/>
      <c r="BK1781" s="19"/>
      <c r="BL1781" s="19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X1781" s="2">
        <v>160.10851463238049</v>
      </c>
      <c r="BY1781" s="2">
        <f t="shared" si="152"/>
        <v>120</v>
      </c>
      <c r="CA1781" s="2">
        <f t="shared" si="153"/>
        <v>158.68138296358794</v>
      </c>
      <c r="CB1781" s="2"/>
      <c r="CC1781" s="2"/>
      <c r="CE1781">
        <v>10</v>
      </c>
      <c r="CF1781" s="2">
        <v>25.500453613824622</v>
      </c>
      <c r="CG1781" s="2"/>
      <c r="CH1781">
        <v>10</v>
      </c>
      <c r="CI1781" s="2">
        <v>17.204994414034452</v>
      </c>
      <c r="CJ1781" s="2"/>
      <c r="CK1781">
        <v>10</v>
      </c>
      <c r="CL1781" s="2">
        <v>14.126767543072509</v>
      </c>
      <c r="CM1781" s="2"/>
      <c r="CN1781" s="2">
        <v>10</v>
      </c>
      <c r="CO1781" s="2">
        <v>12.451450759987807</v>
      </c>
      <c r="CP1781" s="2"/>
      <c r="CQ1781">
        <v>10</v>
      </c>
      <c r="CR1781" s="2">
        <v>12.63211557962169</v>
      </c>
      <c r="CS1781" s="2"/>
      <c r="CT1781" s="2">
        <v>10</v>
      </c>
      <c r="CU1781" s="2">
        <v>12.625211191610198</v>
      </c>
      <c r="CV1781" s="2"/>
      <c r="CW1781">
        <v>20</v>
      </c>
      <c r="CX1781" s="2">
        <v>26.065657219858245</v>
      </c>
      <c r="CY1781" s="2"/>
      <c r="CZ1781">
        <v>20</v>
      </c>
      <c r="DA1781" s="2">
        <v>18.696749845555892</v>
      </c>
      <c r="DB1781" s="2"/>
      <c r="DC1781">
        <v>20</v>
      </c>
      <c r="DD1781" s="2">
        <v>19.377982796022515</v>
      </c>
    </row>
    <row r="1782" spans="1:152" hidden="1" x14ac:dyDescent="0.45">
      <c r="A1782" t="s">
        <v>68</v>
      </c>
      <c r="B1782" t="s">
        <v>239</v>
      </c>
      <c r="C1782" s="1">
        <v>39122</v>
      </c>
      <c r="G1782">
        <v>122</v>
      </c>
      <c r="H1782" t="s">
        <v>17</v>
      </c>
      <c r="I1782" s="19">
        <v>11</v>
      </c>
      <c r="J1782">
        <v>1000</v>
      </c>
      <c r="K1782" s="2">
        <f t="shared" si="139"/>
        <v>90.909090909090907</v>
      </c>
      <c r="M1782" s="2">
        <v>643</v>
      </c>
      <c r="N1782" s="19">
        <v>20.5</v>
      </c>
      <c r="O1782" s="19"/>
      <c r="P1782" s="19"/>
      <c r="AC1782" s="2"/>
      <c r="AE1782" s="9"/>
      <c r="AF1782" s="2"/>
      <c r="AG1782" s="9"/>
      <c r="AH1782" s="9"/>
      <c r="AI1782" s="9"/>
      <c r="AJ1782" s="9"/>
      <c r="AK1782" s="9"/>
      <c r="AL1782" s="9"/>
      <c r="AO1782" s="9"/>
      <c r="AP1782" s="9"/>
      <c r="AQ1782" s="2"/>
      <c r="AR1782" s="2"/>
      <c r="AS1782" s="2"/>
      <c r="AT1782" s="2"/>
      <c r="AU1782" s="2"/>
      <c r="AV1782" s="2"/>
      <c r="AW1782" s="2"/>
      <c r="AY1782" s="2"/>
      <c r="AZ1782" s="2"/>
      <c r="BA1782" s="2"/>
      <c r="BC1782" s="19"/>
      <c r="BD1782" s="2"/>
      <c r="BE1782" s="2"/>
      <c r="BF1782" s="19"/>
      <c r="BG1782" s="19"/>
      <c r="BH1782" s="19"/>
      <c r="BI1782" s="19"/>
      <c r="BJ1782" s="19"/>
      <c r="BK1782" s="19"/>
      <c r="BL1782" s="19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X1782" s="2"/>
      <c r="BY1782" s="2"/>
      <c r="CA1782" s="2"/>
      <c r="CB1782" s="2"/>
      <c r="CC1782" s="2"/>
      <c r="CF1782" s="2"/>
      <c r="CG1782" s="2"/>
      <c r="CH1782">
        <v>10</v>
      </c>
      <c r="CI1782" s="2"/>
      <c r="CJ1782" s="2"/>
      <c r="CK1782">
        <v>10</v>
      </c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</row>
    <row r="1783" spans="1:152" hidden="1" x14ac:dyDescent="0.45">
      <c r="A1783" t="s">
        <v>68</v>
      </c>
      <c r="B1783" t="s">
        <v>239</v>
      </c>
      <c r="C1783" s="1">
        <v>39125</v>
      </c>
      <c r="D1783" s="2"/>
      <c r="G1783">
        <v>125</v>
      </c>
      <c r="H1783" t="s">
        <v>17</v>
      </c>
      <c r="I1783" s="19">
        <v>11</v>
      </c>
      <c r="J1783">
        <v>1000</v>
      </c>
      <c r="K1783" s="2">
        <f t="shared" si="139"/>
        <v>90.909090909090907</v>
      </c>
      <c r="AC1783" s="2"/>
      <c r="AE1783" s="9"/>
      <c r="AF1783" s="2"/>
      <c r="AG1783" s="9"/>
      <c r="AH1783" s="9"/>
      <c r="AI1783" s="9"/>
      <c r="AJ1783" s="9"/>
      <c r="AK1783" s="9"/>
      <c r="AL1783" s="9"/>
      <c r="AM1783" s="15"/>
      <c r="AO1783" s="9"/>
      <c r="AP1783" s="9"/>
      <c r="AQ1783" s="2"/>
      <c r="AR1783" s="2"/>
      <c r="AS1783" s="2"/>
      <c r="AT1783" s="2"/>
      <c r="AU1783" s="2"/>
      <c r="AV1783" s="2"/>
      <c r="AW1783" s="2"/>
      <c r="AY1783" s="2"/>
      <c r="AZ1783" s="2"/>
      <c r="BA1783" s="2"/>
      <c r="BC1783" s="19"/>
      <c r="BD1783" s="2"/>
      <c r="BE1783" s="2"/>
      <c r="BF1783" s="19"/>
      <c r="BG1783" s="19"/>
      <c r="BH1783" s="19"/>
      <c r="BI1783" s="19"/>
      <c r="BJ1783" s="19"/>
      <c r="BK1783" s="19"/>
      <c r="BL1783" s="19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X1783" s="2">
        <v>131.81305105336921</v>
      </c>
      <c r="BY1783" s="2">
        <f t="shared" ref="BY1783:BY1791" si="154">CE1783+CH1783+CK1783+CN1783+CQ1783+CT1783+CW1783+CZ1783+DC1783</f>
        <v>120</v>
      </c>
      <c r="CA1783" s="2">
        <f t="shared" ref="CA1783:CA1791" si="155">CF1783+CI1783+CL1783+CO1783+CR1783+CU1783+CX1783+DA1783+DD1783</f>
        <v>122.40827181166841</v>
      </c>
      <c r="CB1783" s="2"/>
      <c r="CC1783" s="2"/>
      <c r="CE1783">
        <v>10</v>
      </c>
      <c r="CF1783" s="2">
        <v>20.203296439381781</v>
      </c>
      <c r="CG1783" s="2"/>
      <c r="CH1783">
        <v>10</v>
      </c>
      <c r="CI1783" s="2">
        <v>15.501919508255568</v>
      </c>
      <c r="CJ1783" s="2"/>
      <c r="CK1783">
        <v>10</v>
      </c>
      <c r="CL1783" s="2">
        <v>7.8794471240129242</v>
      </c>
      <c r="CM1783" s="2"/>
      <c r="CN1783" s="2">
        <v>10</v>
      </c>
      <c r="CO1783" s="2">
        <v>6.7046984717609517</v>
      </c>
      <c r="CP1783" s="2"/>
      <c r="CQ1783">
        <v>10</v>
      </c>
      <c r="CR1783" s="2">
        <v>7.540129421150759</v>
      </c>
      <c r="CS1783" s="2"/>
      <c r="CT1783" s="2">
        <v>10</v>
      </c>
      <c r="CU1783" s="2">
        <v>8.4376998626439388</v>
      </c>
      <c r="CV1783" s="2"/>
      <c r="CW1783">
        <v>20</v>
      </c>
      <c r="CX1783" s="2">
        <v>19.958150658031279</v>
      </c>
      <c r="CY1783" s="2"/>
      <c r="CZ1783">
        <v>20</v>
      </c>
      <c r="DA1783" s="2">
        <v>16.607021740746113</v>
      </c>
      <c r="DB1783" s="2"/>
      <c r="DC1783">
        <v>20</v>
      </c>
      <c r="DD1783" s="2">
        <v>19.575908585685092</v>
      </c>
    </row>
    <row r="1784" spans="1:152" hidden="1" x14ac:dyDescent="0.45">
      <c r="A1784" t="s">
        <v>68</v>
      </c>
      <c r="B1784" t="s">
        <v>239</v>
      </c>
      <c r="C1784" s="1">
        <v>39126</v>
      </c>
      <c r="D1784" s="2">
        <v>8</v>
      </c>
      <c r="E1784" t="s">
        <v>197</v>
      </c>
      <c r="F1784" s="12" t="s">
        <v>14</v>
      </c>
      <c r="G1784">
        <v>126</v>
      </c>
      <c r="H1784" t="s">
        <v>17</v>
      </c>
      <c r="I1784" s="19">
        <v>11</v>
      </c>
      <c r="J1784">
        <v>1000</v>
      </c>
      <c r="K1784" s="2">
        <f t="shared" si="139"/>
        <v>90.909090909090907</v>
      </c>
      <c r="U1784" s="2">
        <v>126</v>
      </c>
      <c r="AC1784" s="2">
        <v>185.6644727804738</v>
      </c>
      <c r="AE1784" s="9"/>
      <c r="AF1784" s="2">
        <v>161.7776863520088</v>
      </c>
      <c r="AG1784" s="9">
        <v>2.0675389135467781</v>
      </c>
      <c r="AH1784" s="9"/>
      <c r="AI1784" s="9"/>
      <c r="AJ1784" s="9"/>
      <c r="AK1784" s="9"/>
      <c r="AL1784" s="9"/>
      <c r="AM1784" s="15">
        <f>AG1784/AF1784</f>
        <v>1.2780124133114761E-2</v>
      </c>
      <c r="AN1784" s="15">
        <v>3.0824296893322899E-2</v>
      </c>
      <c r="AO1784" s="19">
        <f>AF1784*AN1784</f>
        <v>4.9866834348291915</v>
      </c>
      <c r="AP1784" s="9"/>
      <c r="AQ1784" s="2">
        <v>0.89511538237266408</v>
      </c>
      <c r="AR1784" s="2"/>
      <c r="AS1784" s="2">
        <v>478.97679287842038</v>
      </c>
      <c r="AT1784" s="2"/>
      <c r="AU1784" s="2"/>
      <c r="AV1784" s="2">
        <v>2.4750000000000001</v>
      </c>
      <c r="AW1784" s="2">
        <v>486.42005006462114</v>
      </c>
      <c r="AY1784" s="2"/>
      <c r="AZ1784" s="2">
        <f>AC1784+AF1784+AW1784</f>
        <v>833.86220919710377</v>
      </c>
      <c r="BA1784" s="2"/>
      <c r="BB1784" s="9">
        <f>AW1784/AZ1784</f>
        <v>0.58333384664713095</v>
      </c>
      <c r="BC1784" s="19"/>
      <c r="BD1784" s="2"/>
      <c r="BE1784" s="2"/>
      <c r="BF1784" s="19"/>
      <c r="BG1784" s="19"/>
      <c r="BH1784" s="19"/>
      <c r="BI1784" s="19"/>
      <c r="BJ1784" s="9">
        <f>AC1784/AZ1784</f>
        <v>0.22265605843829223</v>
      </c>
      <c r="BK1784" s="9">
        <f>AF1784/AZ1784</f>
        <v>0.1940100949145768</v>
      </c>
      <c r="BL1784" s="9">
        <f>AW1784/AZ1784</f>
        <v>0.58333384664713095</v>
      </c>
      <c r="BM1784" s="2">
        <v>304.57240621222019</v>
      </c>
      <c r="BN1784" s="2">
        <v>6.9844075720137617</v>
      </c>
      <c r="BO1784" s="2">
        <v>125.10422374732383</v>
      </c>
      <c r="BP1784" s="2">
        <v>1.3228569300662842</v>
      </c>
      <c r="BQ1784" s="2"/>
      <c r="BR1784" s="2"/>
      <c r="BS1784" s="2"/>
      <c r="BT1784" s="2"/>
      <c r="BU1784" s="2"/>
      <c r="BV1784" s="2"/>
      <c r="BX1784" s="2">
        <v>145.38253339996021</v>
      </c>
      <c r="BY1784" s="2">
        <f t="shared" si="154"/>
        <v>120</v>
      </c>
      <c r="CA1784" s="2">
        <f t="shared" si="155"/>
        <v>132.95999555111234</v>
      </c>
      <c r="CB1784" s="2"/>
      <c r="CC1784" s="2"/>
      <c r="CE1784">
        <v>10</v>
      </c>
      <c r="CF1784" s="2">
        <v>34.4979623674474</v>
      </c>
      <c r="CG1784" s="2"/>
      <c r="CH1784">
        <v>10</v>
      </c>
      <c r="CI1784" s="2">
        <v>16.071918364142135</v>
      </c>
      <c r="CJ1784" s="2"/>
      <c r="CK1784">
        <v>10</v>
      </c>
      <c r="CL1784" s="2">
        <v>7.6044223348887243</v>
      </c>
      <c r="CM1784" s="2"/>
      <c r="CN1784" s="2">
        <v>10</v>
      </c>
      <c r="CO1784" s="2">
        <v>6.1488952368363314</v>
      </c>
      <c r="CP1784" s="2"/>
      <c r="CQ1784">
        <v>10</v>
      </c>
      <c r="CR1784" s="2">
        <v>6.9428998581572188</v>
      </c>
      <c r="CS1784" s="2"/>
      <c r="CT1784" s="2">
        <v>10</v>
      </c>
      <c r="CU1784" s="2">
        <v>8.205252132923917</v>
      </c>
      <c r="CV1784" s="2"/>
      <c r="CW1784">
        <v>20</v>
      </c>
      <c r="CX1784" s="2">
        <v>17.9846464180815</v>
      </c>
      <c r="CY1784" s="2"/>
      <c r="CZ1784">
        <v>20</v>
      </c>
      <c r="DA1784" s="2">
        <v>15.233048526460413</v>
      </c>
      <c r="DB1784" s="2"/>
      <c r="DC1784">
        <v>20</v>
      </c>
      <c r="DD1784" s="2">
        <v>20.270950312174698</v>
      </c>
    </row>
    <row r="1785" spans="1:152" hidden="1" x14ac:dyDescent="0.45">
      <c r="A1785" t="s">
        <v>68</v>
      </c>
      <c r="B1785" t="s">
        <v>239</v>
      </c>
      <c r="C1785" s="1">
        <v>39129</v>
      </c>
      <c r="D1785" s="2"/>
      <c r="G1785">
        <v>129</v>
      </c>
      <c r="H1785" t="s">
        <v>17</v>
      </c>
      <c r="I1785" s="19">
        <v>11</v>
      </c>
      <c r="J1785">
        <v>1000</v>
      </c>
      <c r="K1785" s="2">
        <f t="shared" si="139"/>
        <v>90.909090909090907</v>
      </c>
      <c r="AC1785" s="2"/>
      <c r="AE1785" s="9"/>
      <c r="AF1785" s="2"/>
      <c r="AG1785" s="9"/>
      <c r="AH1785" s="9"/>
      <c r="AI1785" s="9"/>
      <c r="AJ1785" s="9"/>
      <c r="AK1785" s="9"/>
      <c r="AL1785" s="9"/>
      <c r="AM1785" s="15"/>
      <c r="AO1785" s="9"/>
      <c r="AP1785" s="9"/>
      <c r="AQ1785" s="2"/>
      <c r="AR1785" s="2"/>
      <c r="AS1785" s="2"/>
      <c r="AT1785" s="2"/>
      <c r="AU1785" s="2"/>
      <c r="AV1785" s="2"/>
      <c r="AW1785" s="2"/>
      <c r="AY1785" s="2"/>
      <c r="AZ1785" s="2"/>
      <c r="BA1785" s="2"/>
      <c r="BC1785" s="19"/>
      <c r="BD1785" s="2"/>
      <c r="BE1785" s="2"/>
      <c r="BF1785" s="19"/>
      <c r="BG1785" s="19"/>
      <c r="BH1785" s="19"/>
      <c r="BI1785" s="19"/>
      <c r="BJ1785" s="19"/>
      <c r="BK1785" s="19"/>
      <c r="BL1785" s="19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X1785" s="2">
        <v>205.9221872532795</v>
      </c>
      <c r="BY1785" s="2">
        <f t="shared" si="154"/>
        <v>120</v>
      </c>
      <c r="CA1785" s="2">
        <f t="shared" si="155"/>
        <v>213.20348569028164</v>
      </c>
      <c r="CB1785" s="2"/>
      <c r="CC1785" s="2"/>
      <c r="CE1785">
        <v>10</v>
      </c>
      <c r="CF1785" s="2">
        <v>38.83712168958516</v>
      </c>
      <c r="CG1785" s="2"/>
      <c r="CH1785">
        <v>10</v>
      </c>
      <c r="CI1785" s="2">
        <v>21.428938576812634</v>
      </c>
      <c r="CJ1785" s="2"/>
      <c r="CK1785">
        <v>10</v>
      </c>
      <c r="CL1785" s="2">
        <v>23.806719535175873</v>
      </c>
      <c r="CM1785" s="2"/>
      <c r="CN1785" s="2">
        <v>10</v>
      </c>
      <c r="CO1785" s="2">
        <v>20.571011061495341</v>
      </c>
      <c r="CP1785" s="2"/>
      <c r="CQ1785">
        <v>10</v>
      </c>
      <c r="CR1785" s="2">
        <v>19.050894967633177</v>
      </c>
      <c r="CS1785" s="2"/>
      <c r="CT1785" s="2">
        <v>10</v>
      </c>
      <c r="CU1785" s="2">
        <v>17.56184861982269</v>
      </c>
      <c r="CV1785" s="2"/>
      <c r="CW1785">
        <v>20</v>
      </c>
      <c r="CX1785" s="2">
        <v>32.360157623662971</v>
      </c>
      <c r="CY1785" s="2"/>
      <c r="CZ1785">
        <v>20</v>
      </c>
      <c r="DA1785" s="2">
        <v>19.962554314328322</v>
      </c>
      <c r="DB1785" s="2"/>
      <c r="DC1785">
        <v>20</v>
      </c>
      <c r="DD1785" s="2">
        <v>19.624239301765492</v>
      </c>
    </row>
    <row r="1786" spans="1:152" hidden="1" x14ac:dyDescent="0.45">
      <c r="A1786" t="s">
        <v>68</v>
      </c>
      <c r="B1786" t="s">
        <v>239</v>
      </c>
      <c r="C1786" s="1">
        <v>39135</v>
      </c>
      <c r="D1786" s="2"/>
      <c r="G1786">
        <v>135</v>
      </c>
      <c r="H1786" t="s">
        <v>17</v>
      </c>
      <c r="I1786" s="19">
        <v>11</v>
      </c>
      <c r="J1786">
        <v>1000</v>
      </c>
      <c r="K1786" s="2">
        <f t="shared" si="139"/>
        <v>90.909090909090907</v>
      </c>
      <c r="AC1786" s="2"/>
      <c r="AE1786" s="9"/>
      <c r="AF1786" s="2"/>
      <c r="AG1786" s="9"/>
      <c r="AH1786" s="9"/>
      <c r="AI1786" s="9"/>
      <c r="AJ1786" s="9"/>
      <c r="AK1786" s="9"/>
      <c r="AL1786" s="9"/>
      <c r="AM1786" s="15"/>
      <c r="AO1786" s="9"/>
      <c r="AP1786" s="9"/>
      <c r="AQ1786" s="2"/>
      <c r="AR1786" s="2"/>
      <c r="AS1786" s="2"/>
      <c r="AT1786" s="2"/>
      <c r="AU1786" s="2"/>
      <c r="AV1786" s="2"/>
      <c r="AW1786" s="2"/>
      <c r="AY1786" s="2"/>
      <c r="AZ1786" s="2"/>
      <c r="BA1786" s="2"/>
      <c r="BC1786" s="19"/>
      <c r="BD1786" s="2"/>
      <c r="BE1786" s="2"/>
      <c r="BF1786" s="19"/>
      <c r="BG1786" s="19"/>
      <c r="BH1786" s="19"/>
      <c r="BI1786" s="19"/>
      <c r="BJ1786" s="19"/>
      <c r="BK1786" s="19"/>
      <c r="BL1786" s="19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X1786" s="2">
        <v>160.02664123002751</v>
      </c>
      <c r="BY1786" s="2">
        <f t="shared" si="154"/>
        <v>120</v>
      </c>
      <c r="CA1786" s="2">
        <f t="shared" si="155"/>
        <v>159.8163010780724</v>
      </c>
      <c r="CB1786" s="2"/>
      <c r="CC1786" s="2"/>
      <c r="CE1786">
        <v>10</v>
      </c>
      <c r="CF1786" s="2">
        <v>20.680755037534421</v>
      </c>
      <c r="CG1786" s="2"/>
      <c r="CH1786">
        <v>10</v>
      </c>
      <c r="CI1786" s="2">
        <v>18.055899409475238</v>
      </c>
      <c r="CJ1786" s="2"/>
      <c r="CK1786">
        <v>10</v>
      </c>
      <c r="CL1786" s="2">
        <v>16.07503523017045</v>
      </c>
      <c r="CM1786" s="2"/>
      <c r="CN1786" s="2">
        <v>10</v>
      </c>
      <c r="CO1786" s="2">
        <v>13.694723947311251</v>
      </c>
      <c r="CP1786" s="2"/>
      <c r="CQ1786">
        <v>10</v>
      </c>
      <c r="CR1786" s="2">
        <v>14.47609322660262</v>
      </c>
      <c r="CS1786" s="2"/>
      <c r="CT1786" s="2">
        <v>10</v>
      </c>
      <c r="CU1786" s="2">
        <v>13.918464049310989</v>
      </c>
      <c r="CV1786" s="2"/>
      <c r="CW1786">
        <v>20</v>
      </c>
      <c r="CX1786" s="2">
        <v>26.698036160546856</v>
      </c>
      <c r="CY1786" s="2"/>
      <c r="CZ1786">
        <v>20</v>
      </c>
      <c r="DA1786" s="2">
        <v>17.429395006591868</v>
      </c>
      <c r="DB1786" s="2"/>
      <c r="DC1786">
        <v>20</v>
      </c>
      <c r="DD1786" s="2">
        <v>18.787899010528712</v>
      </c>
    </row>
    <row r="1787" spans="1:152" hidden="1" x14ac:dyDescent="0.45">
      <c r="A1787" t="s">
        <v>68</v>
      </c>
      <c r="B1787" t="s">
        <v>239</v>
      </c>
      <c r="C1787" s="1">
        <v>39136</v>
      </c>
      <c r="D1787" s="2"/>
      <c r="G1787">
        <v>136</v>
      </c>
      <c r="H1787" t="s">
        <v>17</v>
      </c>
      <c r="I1787" s="19">
        <v>11</v>
      </c>
      <c r="J1787">
        <v>1000</v>
      </c>
      <c r="K1787" s="2">
        <f t="shared" si="139"/>
        <v>90.909090909090907</v>
      </c>
      <c r="AC1787" s="2"/>
      <c r="AE1787" s="9"/>
      <c r="AF1787" s="2"/>
      <c r="AG1787" s="9"/>
      <c r="AH1787" s="9"/>
      <c r="AI1787" s="9"/>
      <c r="AJ1787" s="9"/>
      <c r="AK1787" s="9"/>
      <c r="AL1787" s="9"/>
      <c r="AM1787" s="15"/>
      <c r="AO1787" s="9"/>
      <c r="AP1787" s="9"/>
      <c r="AQ1787" s="2"/>
      <c r="AR1787" s="2"/>
      <c r="AS1787" s="2"/>
      <c r="AT1787" s="2"/>
      <c r="AU1787" s="2"/>
      <c r="AV1787" s="2"/>
      <c r="AW1787" s="2"/>
      <c r="AY1787" s="2"/>
      <c r="AZ1787" s="2"/>
      <c r="BA1787" s="2"/>
      <c r="BC1787" s="19"/>
      <c r="BD1787" s="2"/>
      <c r="BE1787" s="2"/>
      <c r="BF1787" s="19"/>
      <c r="BG1787" s="19"/>
      <c r="BH1787" s="19"/>
      <c r="BI1787" s="19"/>
      <c r="BJ1787" s="19"/>
      <c r="BK1787" s="19"/>
      <c r="BL1787" s="19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X1787" s="2">
        <v>154.22411625747571</v>
      </c>
      <c r="BY1787" s="2">
        <f t="shared" si="154"/>
        <v>120</v>
      </c>
      <c r="CA1787" s="2">
        <f t="shared" si="155"/>
        <v>151.22859452280599</v>
      </c>
      <c r="CB1787" s="2"/>
      <c r="CC1787" s="2"/>
      <c r="CE1787">
        <v>10</v>
      </c>
      <c r="CF1787" s="2">
        <v>25.189508811977682</v>
      </c>
      <c r="CG1787" s="2"/>
      <c r="CH1787">
        <v>10</v>
      </c>
      <c r="CI1787" s="2">
        <v>16.915765915089693</v>
      </c>
      <c r="CJ1787" s="2"/>
      <c r="CK1787">
        <v>10</v>
      </c>
      <c r="CL1787" s="2">
        <v>12.72811278128215</v>
      </c>
      <c r="CM1787" s="2"/>
      <c r="CN1787" s="2">
        <v>10</v>
      </c>
      <c r="CO1787" s="2">
        <v>11.889887124513415</v>
      </c>
      <c r="CP1787" s="2"/>
      <c r="CQ1787">
        <v>10</v>
      </c>
      <c r="CR1787" s="2">
        <v>12.133132773866976</v>
      </c>
      <c r="CS1787" s="2"/>
      <c r="CT1787" s="2">
        <v>10</v>
      </c>
      <c r="CU1787" s="2">
        <v>12.37523103808207</v>
      </c>
      <c r="CV1787" s="2"/>
      <c r="CW1787">
        <v>20</v>
      </c>
      <c r="CX1787" s="2">
        <v>24.692980631087728</v>
      </c>
      <c r="CY1787" s="2"/>
      <c r="CZ1787">
        <v>20</v>
      </c>
      <c r="DA1787" s="2">
        <v>17.014041586469311</v>
      </c>
      <c r="DB1787" s="2"/>
      <c r="DC1787">
        <v>20</v>
      </c>
      <c r="DD1787" s="2">
        <v>18.289933860436982</v>
      </c>
    </row>
    <row r="1788" spans="1:152" hidden="1" x14ac:dyDescent="0.45">
      <c r="A1788" t="s">
        <v>68</v>
      </c>
      <c r="B1788" t="s">
        <v>239</v>
      </c>
      <c r="C1788" s="1">
        <v>39140</v>
      </c>
      <c r="D1788" s="2"/>
      <c r="G1788">
        <v>140</v>
      </c>
      <c r="H1788" t="s">
        <v>17</v>
      </c>
      <c r="I1788" s="19">
        <v>11</v>
      </c>
      <c r="J1788">
        <v>1000</v>
      </c>
      <c r="K1788" s="2">
        <f t="shared" si="139"/>
        <v>90.909090909090907</v>
      </c>
      <c r="AC1788" s="2"/>
      <c r="AE1788" s="9"/>
      <c r="AF1788" s="2"/>
      <c r="AG1788" s="9"/>
      <c r="AH1788" s="9"/>
      <c r="AI1788" s="9"/>
      <c r="AJ1788" s="9"/>
      <c r="AK1788" s="9"/>
      <c r="AL1788" s="9"/>
      <c r="AM1788" s="15"/>
      <c r="AO1788" s="9"/>
      <c r="AP1788" s="9"/>
      <c r="AQ1788" s="2"/>
      <c r="AR1788" s="2"/>
      <c r="AS1788" s="2"/>
      <c r="AT1788" s="2"/>
      <c r="AU1788" s="2"/>
      <c r="AV1788" s="2"/>
      <c r="AW1788" s="2"/>
      <c r="AY1788" s="2"/>
      <c r="AZ1788" s="2"/>
      <c r="BA1788" s="2"/>
      <c r="BC1788" s="19"/>
      <c r="BD1788" s="2"/>
      <c r="BE1788" s="2"/>
      <c r="BF1788" s="19"/>
      <c r="BG1788" s="19"/>
      <c r="BH1788" s="19"/>
      <c r="BI1788" s="19"/>
      <c r="BJ1788" s="19"/>
      <c r="BK1788" s="19"/>
      <c r="BL1788" s="19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X1788" s="2">
        <v>205.42644494508221</v>
      </c>
      <c r="BY1788" s="2">
        <f t="shared" si="154"/>
        <v>120</v>
      </c>
      <c r="CA1788" s="2">
        <f t="shared" si="155"/>
        <v>208.74031383451558</v>
      </c>
      <c r="CB1788" s="2"/>
      <c r="CC1788" s="2"/>
      <c r="CE1788">
        <v>10</v>
      </c>
      <c r="CF1788" s="2">
        <v>47.20302930906383</v>
      </c>
      <c r="CG1788" s="2"/>
      <c r="CH1788">
        <v>10</v>
      </c>
      <c r="CI1788" s="2">
        <v>21.326501141552505</v>
      </c>
      <c r="CJ1788" s="2"/>
      <c r="CK1788">
        <v>10</v>
      </c>
      <c r="CL1788" s="2">
        <v>23.19578968573731</v>
      </c>
      <c r="CM1788" s="2"/>
      <c r="CN1788" s="2">
        <v>10</v>
      </c>
      <c r="CO1788" s="2">
        <v>19.834507255860338</v>
      </c>
      <c r="CP1788" s="2"/>
      <c r="CQ1788">
        <v>10</v>
      </c>
      <c r="CR1788" s="2">
        <v>17.860827763515466</v>
      </c>
      <c r="CS1788" s="2"/>
      <c r="CT1788" s="2">
        <v>10</v>
      </c>
      <c r="CU1788" s="2">
        <v>16.38085518315912</v>
      </c>
      <c r="CV1788" s="2"/>
      <c r="CW1788">
        <v>20</v>
      </c>
      <c r="CX1788" s="2">
        <v>28.031783550333842</v>
      </c>
      <c r="CY1788" s="2"/>
      <c r="CZ1788">
        <v>20</v>
      </c>
      <c r="DA1788" s="2">
        <v>16.958654905048768</v>
      </c>
      <c r="DB1788" s="2"/>
      <c r="DC1788">
        <v>20</v>
      </c>
      <c r="DD1788" s="2">
        <v>17.94836504024439</v>
      </c>
    </row>
    <row r="1789" spans="1:152" hidden="1" x14ac:dyDescent="0.45">
      <c r="A1789" t="s">
        <v>68</v>
      </c>
      <c r="B1789" t="s">
        <v>239</v>
      </c>
      <c r="C1789" s="1">
        <v>39146</v>
      </c>
      <c r="D1789" s="2"/>
      <c r="G1789">
        <v>146</v>
      </c>
      <c r="H1789" t="s">
        <v>17</v>
      </c>
      <c r="I1789" s="19">
        <v>11</v>
      </c>
      <c r="J1789">
        <v>1000</v>
      </c>
      <c r="K1789" s="2">
        <f t="shared" si="139"/>
        <v>90.909090909090907</v>
      </c>
      <c r="AC1789" s="2"/>
      <c r="AE1789" s="9"/>
      <c r="AF1789" s="2"/>
      <c r="AG1789" s="9"/>
      <c r="AH1789" s="9"/>
      <c r="AI1789" s="9"/>
      <c r="AJ1789" s="9"/>
      <c r="AK1789" s="9"/>
      <c r="AL1789" s="9"/>
      <c r="AM1789" s="15"/>
      <c r="AO1789" s="9"/>
      <c r="AP1789" s="9"/>
      <c r="AQ1789" s="2"/>
      <c r="AR1789" s="2"/>
      <c r="AS1789" s="2"/>
      <c r="AT1789" s="2"/>
      <c r="AU1789" s="2"/>
      <c r="AV1789" s="2"/>
      <c r="AW1789" s="2"/>
      <c r="AY1789" s="2"/>
      <c r="AZ1789" s="2"/>
      <c r="BA1789" s="2"/>
      <c r="BC1789" s="19"/>
      <c r="BD1789" s="2"/>
      <c r="BE1789" s="2"/>
      <c r="BF1789" s="19"/>
      <c r="BG1789" s="19"/>
      <c r="BH1789" s="19"/>
      <c r="BI1789" s="19"/>
      <c r="BJ1789" s="19"/>
      <c r="BK1789" s="19"/>
      <c r="BL1789" s="19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X1789" s="2">
        <v>183.4574089685712</v>
      </c>
      <c r="BY1789" s="2">
        <f t="shared" si="154"/>
        <v>120</v>
      </c>
      <c r="CA1789" s="2">
        <f t="shared" si="155"/>
        <v>182.26145150781525</v>
      </c>
      <c r="CB1789" s="2"/>
      <c r="CC1789" s="2"/>
      <c r="CE1789">
        <v>10</v>
      </c>
      <c r="CF1789" s="2">
        <v>40.319360579374532</v>
      </c>
      <c r="CG1789" s="2"/>
      <c r="CH1789">
        <v>10</v>
      </c>
      <c r="CI1789" s="2">
        <v>18.895818772031589</v>
      </c>
      <c r="CJ1789" s="2"/>
      <c r="CK1789">
        <v>10</v>
      </c>
      <c r="CL1789" s="2">
        <v>18.779624180090146</v>
      </c>
      <c r="CM1789" s="2"/>
      <c r="CN1789" s="2">
        <v>10</v>
      </c>
      <c r="CO1789" s="2">
        <v>16.274155249828048</v>
      </c>
      <c r="CP1789" s="2"/>
      <c r="CQ1789">
        <v>10</v>
      </c>
      <c r="CR1789" s="2">
        <v>16.1299588730488</v>
      </c>
      <c r="CS1789" s="2"/>
      <c r="CT1789" s="2">
        <v>10</v>
      </c>
      <c r="CU1789" s="2">
        <v>14.647940556150843</v>
      </c>
      <c r="CV1789" s="2"/>
      <c r="CW1789">
        <v>20</v>
      </c>
      <c r="CX1789" s="2">
        <v>24.493295119844937</v>
      </c>
      <c r="CY1789" s="2"/>
      <c r="CZ1789">
        <v>20</v>
      </c>
      <c r="DA1789" s="2">
        <v>14.886641681646291</v>
      </c>
      <c r="DB1789" s="2"/>
      <c r="DC1789">
        <v>20</v>
      </c>
      <c r="DD1789" s="2">
        <v>17.834656495800054</v>
      </c>
    </row>
    <row r="1790" spans="1:152" hidden="1" x14ac:dyDescent="0.45">
      <c r="A1790" t="s">
        <v>68</v>
      </c>
      <c r="B1790" t="s">
        <v>239</v>
      </c>
      <c r="C1790" s="1">
        <v>39150</v>
      </c>
      <c r="D1790" s="2"/>
      <c r="G1790">
        <v>150</v>
      </c>
      <c r="H1790" t="s">
        <v>17</v>
      </c>
      <c r="I1790" s="19">
        <v>11</v>
      </c>
      <c r="J1790">
        <v>1000</v>
      </c>
      <c r="K1790" s="2">
        <f t="shared" si="139"/>
        <v>90.909090909090907</v>
      </c>
      <c r="AC1790" s="2"/>
      <c r="AE1790" s="9"/>
      <c r="AF1790" s="2"/>
      <c r="AG1790" s="9"/>
      <c r="AH1790" s="9"/>
      <c r="AI1790" s="9"/>
      <c r="AJ1790" s="9"/>
      <c r="AK1790" s="9"/>
      <c r="AL1790" s="9"/>
      <c r="AM1790" s="15"/>
      <c r="AO1790" s="9"/>
      <c r="AP1790" s="9"/>
      <c r="AQ1790" s="2"/>
      <c r="AR1790" s="2"/>
      <c r="AS1790" s="2"/>
      <c r="AT1790" s="2"/>
      <c r="AU1790" s="2"/>
      <c r="AV1790" s="2"/>
      <c r="AW1790" s="2"/>
      <c r="AY1790" s="2"/>
      <c r="AZ1790" s="2"/>
      <c r="BA1790" s="2"/>
      <c r="BC1790" s="19"/>
      <c r="BD1790" s="2"/>
      <c r="BE1790" s="2"/>
      <c r="BF1790" s="19"/>
      <c r="BG1790" s="19"/>
      <c r="BH1790" s="19"/>
      <c r="BI1790" s="19"/>
      <c r="BJ1790" s="19"/>
      <c r="BK1790" s="19"/>
      <c r="BL1790" s="19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X1790" s="2">
        <v>165.28228631456051</v>
      </c>
      <c r="BY1790" s="2">
        <f t="shared" si="154"/>
        <v>120</v>
      </c>
      <c r="CA1790" s="2">
        <f t="shared" si="155"/>
        <v>160.53549734772392</v>
      </c>
      <c r="CB1790" s="2"/>
      <c r="CC1790" s="2"/>
      <c r="CE1790">
        <v>10</v>
      </c>
      <c r="CF1790" s="2">
        <v>35.74302378067943</v>
      </c>
      <c r="CG1790" s="2"/>
      <c r="CH1790">
        <v>10</v>
      </c>
      <c r="CI1790" s="2">
        <v>17.844022301257098</v>
      </c>
      <c r="CJ1790" s="2"/>
      <c r="CK1790">
        <v>10</v>
      </c>
      <c r="CL1790" s="2">
        <v>13.999415514696016</v>
      </c>
      <c r="CM1790" s="2"/>
      <c r="CN1790" s="2">
        <v>10</v>
      </c>
      <c r="CO1790" s="2">
        <v>13.360834872019348</v>
      </c>
      <c r="CP1790" s="2"/>
      <c r="CQ1790">
        <v>10</v>
      </c>
      <c r="CR1790" s="2">
        <v>12.90876512746604</v>
      </c>
      <c r="CS1790" s="2"/>
      <c r="CT1790" s="2">
        <v>10</v>
      </c>
      <c r="CU1790" s="2">
        <v>12.869754032758403</v>
      </c>
      <c r="CV1790" s="2"/>
      <c r="CW1790">
        <v>20</v>
      </c>
      <c r="CX1790" s="2">
        <v>21.84459702486037</v>
      </c>
      <c r="CY1790" s="2"/>
      <c r="CZ1790">
        <v>20</v>
      </c>
      <c r="DA1790" s="2">
        <v>14.269496335272583</v>
      </c>
      <c r="DB1790" s="2"/>
      <c r="DC1790">
        <v>20</v>
      </c>
      <c r="DD1790" s="2">
        <v>17.695588358714623</v>
      </c>
    </row>
    <row r="1791" spans="1:152" hidden="1" x14ac:dyDescent="0.45">
      <c r="A1791" t="s">
        <v>68</v>
      </c>
      <c r="B1791" t="s">
        <v>239</v>
      </c>
      <c r="C1791" s="1">
        <v>39157</v>
      </c>
      <c r="D1791" s="2"/>
      <c r="G1791">
        <v>157</v>
      </c>
      <c r="H1791" t="s">
        <v>17</v>
      </c>
      <c r="I1791" s="19">
        <v>11</v>
      </c>
      <c r="J1791">
        <v>1000</v>
      </c>
      <c r="K1791" s="2">
        <f t="shared" si="139"/>
        <v>90.909090909090907</v>
      </c>
      <c r="AC1791" s="2"/>
      <c r="AE1791" s="9"/>
      <c r="AF1791" s="2"/>
      <c r="AG1791" s="9"/>
      <c r="AH1791" s="9"/>
      <c r="AI1791" s="9"/>
      <c r="AJ1791" s="9"/>
      <c r="AK1791" s="9"/>
      <c r="AL1791" s="9"/>
      <c r="AM1791" s="15"/>
      <c r="AO1791" s="9"/>
      <c r="AP1791" s="9"/>
      <c r="AQ1791" s="2"/>
      <c r="AR1791" s="2"/>
      <c r="AS1791" s="2"/>
      <c r="AT1791" s="2"/>
      <c r="AU1791" s="2"/>
      <c r="AV1791" s="2"/>
      <c r="AW1791" s="2"/>
      <c r="AY1791" s="2"/>
      <c r="AZ1791" s="2"/>
      <c r="BA1791" s="2"/>
      <c r="BC1791" s="19"/>
      <c r="BD1791" s="2"/>
      <c r="BE1791" s="2"/>
      <c r="BF1791" s="19"/>
      <c r="BG1791" s="19"/>
      <c r="BH1791" s="19"/>
      <c r="BI1791" s="19"/>
      <c r="BJ1791" s="19"/>
      <c r="BK1791" s="19"/>
      <c r="BL1791" s="19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X1791" s="2">
        <v>122.5158822946352</v>
      </c>
      <c r="BY1791" s="2">
        <f t="shared" si="154"/>
        <v>120</v>
      </c>
      <c r="CA1791" s="2">
        <f t="shared" si="155"/>
        <v>108.69426499354196</v>
      </c>
      <c r="CB1791" s="2"/>
      <c r="CC1791" s="2"/>
      <c r="CE1791">
        <v>10</v>
      </c>
      <c r="CF1791" s="2">
        <v>22.969019838651306</v>
      </c>
      <c r="CG1791" s="2"/>
      <c r="CH1791">
        <v>10</v>
      </c>
      <c r="CI1791" s="2">
        <v>14.95533507395786</v>
      </c>
      <c r="CJ1791" s="2"/>
      <c r="CK1791">
        <v>10</v>
      </c>
      <c r="CL1791" s="2">
        <v>6.5480988346033202</v>
      </c>
      <c r="CM1791" s="2"/>
      <c r="CN1791" s="2">
        <v>10</v>
      </c>
      <c r="CO1791" s="2">
        <v>5.8194732988543301</v>
      </c>
      <c r="CP1791" s="2"/>
      <c r="CQ1791">
        <v>10</v>
      </c>
      <c r="CR1791" s="2">
        <v>7.474892393430757</v>
      </c>
      <c r="CS1791" s="2"/>
      <c r="CT1791" s="2">
        <v>10</v>
      </c>
      <c r="CU1791" s="2">
        <v>8.8601562885450562</v>
      </c>
      <c r="CV1791" s="2"/>
      <c r="CW1791">
        <v>20</v>
      </c>
      <c r="CX1791" s="2">
        <v>14.793822905060924</v>
      </c>
      <c r="CY1791" s="2"/>
      <c r="CZ1791">
        <v>20</v>
      </c>
      <c r="DA1791" s="2">
        <v>11.251320248798329</v>
      </c>
      <c r="DB1791" s="2"/>
      <c r="DC1791">
        <v>20</v>
      </c>
      <c r="DD1791" s="2">
        <v>16.022146111640104</v>
      </c>
    </row>
    <row r="1792" spans="1:152" hidden="1" x14ac:dyDescent="0.45">
      <c r="A1792" t="s">
        <v>68</v>
      </c>
      <c r="B1792" t="s">
        <v>239</v>
      </c>
      <c r="C1792" s="1">
        <v>39158</v>
      </c>
      <c r="D1792" s="2">
        <v>9</v>
      </c>
      <c r="E1792" s="1" t="s">
        <v>196</v>
      </c>
      <c r="F1792" t="s">
        <v>15</v>
      </c>
      <c r="G1792">
        <v>158</v>
      </c>
      <c r="H1792" t="s">
        <v>17</v>
      </c>
      <c r="I1792" s="19">
        <v>11</v>
      </c>
      <c r="J1792">
        <v>1000</v>
      </c>
      <c r="K1792" s="2">
        <f t="shared" si="139"/>
        <v>90.909090909090907</v>
      </c>
      <c r="L1792" s="2"/>
      <c r="M1792" s="9"/>
      <c r="N1792" s="9"/>
      <c r="O1792" s="9"/>
      <c r="P1792" s="9"/>
      <c r="Q1792" s="2"/>
      <c r="R1792" s="2"/>
      <c r="S1792" s="2"/>
      <c r="T1792" s="2"/>
      <c r="U1792" s="2"/>
      <c r="V1792" s="2">
        <v>158</v>
      </c>
      <c r="W1792" s="2"/>
      <c r="X1792" s="9"/>
      <c r="Y1792" s="9"/>
      <c r="Z1792" s="9"/>
      <c r="AA1792" s="9"/>
      <c r="AB1792" s="9"/>
      <c r="AC1792" s="2"/>
      <c r="AD1792" s="9"/>
      <c r="AE1792" s="9"/>
      <c r="AF1792" s="2"/>
      <c r="AG1792" s="9"/>
      <c r="AH1792" s="9"/>
      <c r="AI1792" s="9"/>
      <c r="AJ1792" s="9"/>
      <c r="AK1792" s="9"/>
      <c r="AL1792" s="9"/>
      <c r="AM1792" s="15"/>
      <c r="AN1792" s="9"/>
      <c r="AO1792" s="9"/>
      <c r="AP1792" s="9"/>
      <c r="AQ1792" s="2"/>
      <c r="AR1792" s="2"/>
      <c r="AS1792" s="2"/>
      <c r="AT1792" s="2"/>
      <c r="AU1792" s="2"/>
      <c r="AV1792" s="2"/>
      <c r="AW1792" s="2"/>
      <c r="AX1792" s="9"/>
      <c r="AY1792" s="2"/>
      <c r="AZ1792" s="2"/>
      <c r="BA1792" s="2"/>
      <c r="BB1792" s="9"/>
      <c r="BC1792" s="19"/>
      <c r="BD1792" s="2"/>
      <c r="BE1792" s="2"/>
      <c r="BF1792" s="19"/>
      <c r="BG1792" s="19"/>
      <c r="BH1792" s="19"/>
      <c r="BI1792" s="19"/>
      <c r="BJ1792" s="19"/>
      <c r="BK1792" s="19"/>
      <c r="BL1792" s="19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9"/>
      <c r="BX1792" s="2"/>
      <c r="BY1792" s="2"/>
      <c r="BZ1792" s="9"/>
      <c r="CA1792" s="2"/>
      <c r="CB1792" s="2"/>
      <c r="CC1792" s="2"/>
      <c r="CD1792" s="9"/>
      <c r="CE1792" s="9"/>
      <c r="CF1792" s="2"/>
      <c r="CG1792" s="2"/>
      <c r="CH1792">
        <v>10</v>
      </c>
      <c r="CI1792" s="2"/>
      <c r="CJ1792" s="2"/>
      <c r="CK1792">
        <v>10</v>
      </c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  <c r="EL1792" s="9"/>
      <c r="EM1792" s="9"/>
      <c r="EN1792" s="9"/>
      <c r="EO1792" s="9"/>
      <c r="EP1792" s="9"/>
      <c r="EQ1792" s="9"/>
      <c r="ER1792" s="9"/>
      <c r="ES1792" s="9"/>
      <c r="ET1792" s="9"/>
      <c r="EU1792" s="9"/>
      <c r="EV1792" s="9"/>
    </row>
    <row r="1793" spans="1:152" hidden="1" x14ac:dyDescent="0.45">
      <c r="A1793" t="s">
        <v>68</v>
      </c>
      <c r="B1793" t="s">
        <v>239</v>
      </c>
      <c r="C1793" s="1">
        <v>39161</v>
      </c>
      <c r="D1793" s="2"/>
      <c r="E1793" s="1"/>
      <c r="G1793">
        <v>161</v>
      </c>
      <c r="H1793" t="s">
        <v>17</v>
      </c>
      <c r="I1793" s="19">
        <v>11</v>
      </c>
      <c r="J1793">
        <v>1000</v>
      </c>
      <c r="K1793" s="2">
        <f t="shared" si="139"/>
        <v>90.909090909090907</v>
      </c>
      <c r="L1793" s="2"/>
      <c r="M1793" s="9"/>
      <c r="N1793" s="9"/>
      <c r="O1793" s="9"/>
      <c r="P1793" s="9"/>
      <c r="Q1793" s="2"/>
      <c r="R1793" s="2"/>
      <c r="S1793" s="2"/>
      <c r="T1793" s="2"/>
      <c r="U1793" s="2"/>
      <c r="V1793" s="2"/>
      <c r="W1793" s="2"/>
      <c r="X1793" s="9"/>
      <c r="Y1793" s="9"/>
      <c r="Z1793" s="9"/>
      <c r="AA1793" s="9"/>
      <c r="AB1793" s="9"/>
      <c r="AC1793" s="2"/>
      <c r="AD1793" s="9"/>
      <c r="AE1793" s="9"/>
      <c r="AF1793" s="2"/>
      <c r="AG1793" s="9"/>
      <c r="AH1793" s="9"/>
      <c r="AI1793" s="9"/>
      <c r="AJ1793" s="9"/>
      <c r="AK1793" s="9"/>
      <c r="AL1793" s="9"/>
      <c r="AM1793" s="15"/>
      <c r="AN1793" s="9"/>
      <c r="AO1793" s="9"/>
      <c r="AP1793" s="9"/>
      <c r="AQ1793" s="2"/>
      <c r="AR1793" s="2"/>
      <c r="AS1793" s="2"/>
      <c r="AT1793" s="2"/>
      <c r="AU1793" s="2"/>
      <c r="AV1793" s="2"/>
      <c r="AW1793" s="2"/>
      <c r="AX1793" s="9"/>
      <c r="AY1793" s="2"/>
      <c r="AZ1793" s="2"/>
      <c r="BA1793" s="2"/>
      <c r="BB1793" s="9"/>
      <c r="BC1793" s="19"/>
      <c r="BD1793" s="2"/>
      <c r="BE1793" s="2"/>
      <c r="BF1793" s="19"/>
      <c r="BG1793" s="19"/>
      <c r="BH1793" s="19"/>
      <c r="BI1793" s="19"/>
      <c r="BJ1793" s="19"/>
      <c r="BK1793" s="19"/>
      <c r="BL1793" s="19"/>
      <c r="BM1793" s="2"/>
      <c r="BN1793" s="2">
        <v>0</v>
      </c>
      <c r="BO1793" s="2">
        <v>133.79</v>
      </c>
      <c r="BP1793" s="2">
        <v>115.43109152544645</v>
      </c>
      <c r="BQ1793" s="2"/>
      <c r="BR1793" s="2"/>
      <c r="BS1793" s="2"/>
      <c r="BT1793" s="2"/>
      <c r="BU1793" s="2"/>
      <c r="BV1793" s="2"/>
      <c r="BW1793" s="9"/>
      <c r="BX1793" s="2"/>
      <c r="BY1793" s="2"/>
      <c r="BZ1793" s="9"/>
      <c r="CA1793" s="2"/>
      <c r="CB1793" s="2"/>
      <c r="CC1793" s="2"/>
      <c r="CD1793" s="9"/>
      <c r="CE1793" s="9"/>
      <c r="CF1793" s="2"/>
      <c r="CG1793" s="2"/>
      <c r="CH1793">
        <v>10</v>
      </c>
      <c r="CI1793" s="2"/>
      <c r="CJ1793" s="2"/>
      <c r="CK1793">
        <v>10</v>
      </c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  <c r="EL1793" s="9"/>
      <c r="EM1793" s="9"/>
      <c r="EN1793" s="9"/>
      <c r="EO1793" s="9"/>
      <c r="EP1793" s="9"/>
      <c r="EQ1793" s="9"/>
      <c r="ER1793" s="9"/>
      <c r="ES1793" s="9"/>
      <c r="ET1793" s="9"/>
      <c r="EU1793" s="9"/>
      <c r="EV1793" s="9"/>
    </row>
    <row r="1794" spans="1:152" hidden="1" x14ac:dyDescent="0.45">
      <c r="A1794" t="s">
        <v>68</v>
      </c>
      <c r="B1794" t="s">
        <v>239</v>
      </c>
      <c r="C1794" s="1">
        <v>39162</v>
      </c>
      <c r="D1794" s="2"/>
      <c r="G1794">
        <v>162</v>
      </c>
      <c r="H1794" t="s">
        <v>17</v>
      </c>
      <c r="I1794" s="19">
        <v>11</v>
      </c>
      <c r="J1794">
        <v>1000</v>
      </c>
      <c r="K1794" s="2">
        <f t="shared" si="139"/>
        <v>90.909090909090907</v>
      </c>
      <c r="AC1794" s="2"/>
      <c r="AE1794" s="9"/>
      <c r="AF1794" s="2"/>
      <c r="AG1794" s="9"/>
      <c r="AH1794" s="9"/>
      <c r="AI1794" s="9"/>
      <c r="AJ1794" s="9"/>
      <c r="AK1794" s="9"/>
      <c r="AL1794" s="9"/>
      <c r="AM1794" s="15"/>
      <c r="AO1794" s="9"/>
      <c r="AP1794" s="9"/>
      <c r="AQ1794" s="2"/>
      <c r="AR1794" s="2"/>
      <c r="AS1794" s="2"/>
      <c r="AT1794" s="2"/>
      <c r="AU1794" s="2"/>
      <c r="AV1794" s="2"/>
      <c r="AW1794" s="2"/>
      <c r="AY1794" s="2"/>
      <c r="AZ1794" s="2"/>
      <c r="BA1794" s="2"/>
      <c r="BC1794" s="19"/>
      <c r="BD1794" s="2"/>
      <c r="BE1794" s="2"/>
      <c r="BF1794" s="19"/>
      <c r="BG1794" s="19"/>
      <c r="BH1794" s="19"/>
      <c r="BI1794" s="19"/>
      <c r="BJ1794" s="19"/>
      <c r="BK1794" s="19"/>
      <c r="BL1794" s="19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X1794" s="2">
        <v>101.4989601937834</v>
      </c>
      <c r="BY1794" s="2">
        <f>CE1794+CH1794+CK1794+CN1794+CQ1794+CT1794+CW1794+CZ1794+DC1794</f>
        <v>120</v>
      </c>
      <c r="CA1794" s="2">
        <f t="shared" ref="CA1794" si="156">CF1794+CI1794+CL1794+CO1794+CR1794+CU1794+CX1794+DA1794+DD1794</f>
        <v>82.165537599555194</v>
      </c>
      <c r="CB1794" s="2"/>
      <c r="CC1794" s="2"/>
      <c r="CE1794">
        <v>10</v>
      </c>
      <c r="CF1794" s="2">
        <v>18.66745814068414</v>
      </c>
      <c r="CG1794" s="2"/>
      <c r="CH1794">
        <v>10</v>
      </c>
      <c r="CI1794" s="2">
        <v>14.284900975260593</v>
      </c>
      <c r="CJ1794" s="2"/>
      <c r="CK1794">
        <v>10</v>
      </c>
      <c r="CL1794" s="2">
        <v>3.6408224846776704</v>
      </c>
      <c r="CM1794" s="2"/>
      <c r="CN1794" s="2">
        <v>10</v>
      </c>
      <c r="CO1794" s="2">
        <v>2.5650881042476854</v>
      </c>
      <c r="CP1794" s="2"/>
      <c r="CQ1794">
        <v>10</v>
      </c>
      <c r="CR1794" s="2">
        <v>4.2483021023687328</v>
      </c>
      <c r="CS1794" s="2"/>
      <c r="CT1794" s="2">
        <v>10</v>
      </c>
      <c r="CU1794" s="2">
        <v>6.0921500198742145</v>
      </c>
      <c r="CV1794" s="2"/>
      <c r="CW1794">
        <v>20</v>
      </c>
      <c r="CX1794" s="2">
        <v>9.3782574954907005</v>
      </c>
      <c r="CY1794" s="2"/>
      <c r="CZ1794">
        <v>20</v>
      </c>
      <c r="DA1794" s="2">
        <v>8.7345104273407728</v>
      </c>
      <c r="DB1794" s="2"/>
      <c r="DC1794">
        <v>20</v>
      </c>
      <c r="DD1794" s="2">
        <v>14.554047849610692</v>
      </c>
    </row>
    <row r="1795" spans="1:152" hidden="1" x14ac:dyDescent="0.45">
      <c r="A1795" t="s">
        <v>68</v>
      </c>
      <c r="B1795" t="s">
        <v>239</v>
      </c>
      <c r="C1795" s="1">
        <v>39167</v>
      </c>
      <c r="G1795">
        <v>167</v>
      </c>
      <c r="H1795" t="s">
        <v>17</v>
      </c>
      <c r="I1795" s="19">
        <v>11</v>
      </c>
      <c r="J1795">
        <v>1000</v>
      </c>
      <c r="K1795" s="2">
        <f t="shared" si="139"/>
        <v>90.909090909090907</v>
      </c>
      <c r="AC1795" s="2">
        <v>336.98422230662277</v>
      </c>
      <c r="AE1795" s="9"/>
      <c r="AF1795" s="2">
        <v>207.65438780839887</v>
      </c>
      <c r="AG1795" s="9">
        <v>2.2242853730676448</v>
      </c>
      <c r="AH1795" s="9"/>
      <c r="AI1795" s="9"/>
      <c r="AJ1795" s="9"/>
      <c r="AK1795" s="9"/>
      <c r="AL1795" s="9"/>
      <c r="AM1795" s="15">
        <f>AG1795/AF1795</f>
        <v>1.0711477838455195E-2</v>
      </c>
      <c r="AN1795" s="15">
        <v>2.7515540132370758E-2</v>
      </c>
      <c r="AO1795" s="19">
        <f>AF1795*AN1795</f>
        <v>5.7137226414048801</v>
      </c>
      <c r="AP1795" s="9"/>
      <c r="AQ1795" s="2">
        <v>0</v>
      </c>
      <c r="AR1795" s="2"/>
      <c r="AS1795" s="2">
        <v>28.297900876573568</v>
      </c>
      <c r="AT1795" s="2"/>
      <c r="AU1795" s="2"/>
      <c r="AV1795" s="2">
        <v>637.83730480495387</v>
      </c>
      <c r="AW1795" s="2">
        <v>666.1352056815274</v>
      </c>
      <c r="AY1795" s="2"/>
      <c r="AZ1795" s="2">
        <f>AC1795+AF1795+AW1795</f>
        <v>1210.7738157965491</v>
      </c>
      <c r="BA1795" s="2"/>
      <c r="BB1795" s="9">
        <f>AW1795/AZ1795</f>
        <v>0.55017311820811676</v>
      </c>
      <c r="BC1795" s="19"/>
      <c r="BD1795" s="2"/>
      <c r="BE1795" s="2"/>
      <c r="BF1795" s="19"/>
      <c r="BG1795" s="19"/>
      <c r="BH1795" s="19"/>
      <c r="BI1795" s="19"/>
      <c r="BJ1795" s="9">
        <f>AC1795/AZ1795</f>
        <v>0.2783213659810822</v>
      </c>
      <c r="BK1795" s="9">
        <f>AF1795/AZ1795</f>
        <v>0.17150551581080095</v>
      </c>
      <c r="BL1795" s="9">
        <f>AW1795/AZ1795</f>
        <v>0.55017311820811676</v>
      </c>
      <c r="BM1795" s="2"/>
      <c r="BN1795" s="2">
        <v>0</v>
      </c>
      <c r="BO1795" s="2">
        <v>18.360636308338577</v>
      </c>
      <c r="BP1795" s="2">
        <v>115.43109152544645</v>
      </c>
      <c r="BQ1795" s="2"/>
      <c r="BR1795" s="2"/>
      <c r="BS1795" s="2"/>
      <c r="BT1795" s="2"/>
      <c r="BU1795" s="2"/>
      <c r="BV1795" s="2"/>
      <c r="BX1795" s="2"/>
      <c r="BY1795" s="2"/>
      <c r="CA1795" s="2"/>
      <c r="CB1795" s="2"/>
      <c r="CC1795" s="2"/>
      <c r="CF1795" s="2"/>
      <c r="CG1795" s="2"/>
      <c r="CH1795">
        <v>10</v>
      </c>
      <c r="CI1795" s="2"/>
      <c r="CJ1795" s="2"/>
      <c r="CK1795">
        <v>10</v>
      </c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</row>
    <row r="1796" spans="1:152" hidden="1" x14ac:dyDescent="0.45">
      <c r="A1796" t="s">
        <v>68</v>
      </c>
      <c r="B1796" t="s">
        <v>239</v>
      </c>
      <c r="C1796" s="1">
        <v>39168</v>
      </c>
      <c r="D1796" s="2">
        <v>10</v>
      </c>
      <c r="E1796" t="s">
        <v>97</v>
      </c>
      <c r="F1796" t="s">
        <v>18</v>
      </c>
      <c r="G1796">
        <v>168</v>
      </c>
      <c r="H1796" t="s">
        <v>17</v>
      </c>
      <c r="I1796" s="19">
        <v>11</v>
      </c>
      <c r="J1796">
        <v>1000</v>
      </c>
      <c r="K1796" s="2">
        <f t="shared" si="139"/>
        <v>90.909090909090907</v>
      </c>
      <c r="AC1796" s="2"/>
      <c r="AE1796" s="9"/>
      <c r="AF1796" s="2"/>
      <c r="AG1796" s="9"/>
      <c r="AH1796" s="9"/>
      <c r="AI1796" s="9"/>
      <c r="AJ1796" s="9"/>
      <c r="AK1796" s="9"/>
      <c r="AL1796" s="9"/>
      <c r="AM1796" s="15"/>
      <c r="AO1796" s="9"/>
      <c r="AP1796" s="9"/>
      <c r="AQ1796" s="2"/>
      <c r="AR1796" s="2"/>
      <c r="AS1796" s="2"/>
      <c r="AT1796" s="2"/>
      <c r="AU1796" s="2"/>
      <c r="AV1796" s="2"/>
      <c r="AW1796" s="2"/>
      <c r="AY1796" s="2"/>
      <c r="AZ1796" s="2"/>
      <c r="BA1796" s="2"/>
      <c r="BC1796" s="19">
        <v>41.011742140252636</v>
      </c>
      <c r="BD1796" s="2">
        <v>238.35</v>
      </c>
      <c r="BE1796" s="2"/>
      <c r="BF1796" s="19">
        <v>10.5</v>
      </c>
      <c r="BG1796" s="19"/>
      <c r="BH1796" s="19"/>
      <c r="BI1796" s="19"/>
      <c r="BJ1796" s="19"/>
      <c r="BK1796" s="19"/>
      <c r="BL1796" s="19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X1796" s="2">
        <v>78.364835174416925</v>
      </c>
      <c r="BY1796" s="2">
        <f t="shared" ref="BY1796:BY1797" si="157">CE1796+CH1796+CK1796+CN1796+CQ1796+CT1796+CW1796+CZ1796+DC1796</f>
        <v>120</v>
      </c>
      <c r="CA1796" s="2">
        <f t="shared" ref="CA1796:CA1797" si="158">CF1796+CI1796+CL1796+CO1796+CR1796+CU1796+CX1796+DA1796+DD1796</f>
        <v>54.41134296408741</v>
      </c>
      <c r="CB1796" s="2"/>
      <c r="CC1796" s="2"/>
      <c r="CE1796">
        <v>10</v>
      </c>
      <c r="CF1796" s="2">
        <v>8.2260669465004046</v>
      </c>
      <c r="CG1796" s="2"/>
      <c r="CH1796">
        <v>10</v>
      </c>
      <c r="CI1796" s="2">
        <v>13.861886520530746</v>
      </c>
      <c r="CJ1796" s="2"/>
      <c r="CK1796">
        <v>10</v>
      </c>
      <c r="CL1796" s="2">
        <v>2.1265586336740263</v>
      </c>
      <c r="CM1796" s="2"/>
      <c r="CN1796" s="2">
        <v>10</v>
      </c>
      <c r="CO1796" s="2">
        <v>1.2050253476657815</v>
      </c>
      <c r="CP1796" s="2"/>
      <c r="CQ1796">
        <v>10</v>
      </c>
      <c r="CR1796" s="2">
        <v>2.5938625361183547</v>
      </c>
      <c r="CS1796" s="2"/>
      <c r="CT1796" s="2">
        <v>10</v>
      </c>
      <c r="CU1796" s="2">
        <v>3.9390111375169603</v>
      </c>
      <c r="CV1796" s="2"/>
      <c r="CW1796">
        <v>20</v>
      </c>
      <c r="CX1796" s="2">
        <v>5.7906676191798123</v>
      </c>
      <c r="CY1796" s="2"/>
      <c r="CZ1796">
        <v>20</v>
      </c>
      <c r="DA1796" s="2">
        <v>5.7898467653864785</v>
      </c>
      <c r="DB1796" s="2"/>
      <c r="DC1796">
        <v>20</v>
      </c>
      <c r="DD1796" s="2">
        <v>10.87841745751485</v>
      </c>
    </row>
    <row r="1797" spans="1:152" hidden="1" x14ac:dyDescent="0.45">
      <c r="A1797" t="s">
        <v>68</v>
      </c>
      <c r="B1797" t="s">
        <v>239</v>
      </c>
      <c r="C1797" s="1">
        <v>39176</v>
      </c>
      <c r="D1797" s="2"/>
      <c r="G1797">
        <v>176</v>
      </c>
      <c r="H1797" t="s">
        <v>17</v>
      </c>
      <c r="I1797" s="19">
        <v>11</v>
      </c>
      <c r="J1797">
        <v>1000</v>
      </c>
      <c r="K1797" s="2">
        <f t="shared" si="139"/>
        <v>90.909090909090907</v>
      </c>
      <c r="AC1797" s="2"/>
      <c r="AE1797" s="9"/>
      <c r="AF1797" s="2"/>
      <c r="AG1797" s="9"/>
      <c r="AH1797" s="9"/>
      <c r="AI1797" s="9"/>
      <c r="AJ1797" s="9"/>
      <c r="AK1797" s="9"/>
      <c r="AL1797" s="9"/>
      <c r="AM1797" s="15"/>
      <c r="AO1797" s="9"/>
      <c r="AP1797" s="9"/>
      <c r="AQ1797" s="2"/>
      <c r="AR1797" s="2"/>
      <c r="AS1797" s="2"/>
      <c r="AT1797" s="2"/>
      <c r="AU1797" s="2"/>
      <c r="AV1797" s="2"/>
      <c r="AW1797" s="2"/>
      <c r="AY1797" s="2"/>
      <c r="AZ1797" s="2"/>
      <c r="BA1797" s="2"/>
      <c r="BC1797" s="19"/>
      <c r="BD1797" s="2"/>
      <c r="BE1797" s="2"/>
      <c r="BF1797" s="19"/>
      <c r="BG1797" s="19"/>
      <c r="BH1797" s="19"/>
      <c r="BI1797" s="19"/>
      <c r="BJ1797" s="19"/>
      <c r="BK1797" s="19"/>
      <c r="BL1797" s="19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X1797" s="2">
        <v>70.363259795021548</v>
      </c>
      <c r="BY1797" s="2">
        <f t="shared" si="157"/>
        <v>120</v>
      </c>
      <c r="CA1797" s="2">
        <f t="shared" si="158"/>
        <v>38.492772535691451</v>
      </c>
      <c r="CB1797" s="2"/>
      <c r="CC1797" s="2"/>
      <c r="CE1797">
        <v>10</v>
      </c>
      <c r="CF1797" s="2">
        <v>11.888506772932617</v>
      </c>
      <c r="CG1797" s="2"/>
      <c r="CH1797">
        <v>10</v>
      </c>
      <c r="CI1797" s="2">
        <v>12.936400645479404</v>
      </c>
      <c r="CJ1797" s="2"/>
      <c r="CK1797">
        <v>10</v>
      </c>
      <c r="CL1797" s="2">
        <v>0.33895165628222301</v>
      </c>
      <c r="CM1797" s="2"/>
      <c r="CN1797" s="2">
        <v>10</v>
      </c>
      <c r="CO1797" s="2">
        <v>0</v>
      </c>
      <c r="CP1797" s="2"/>
      <c r="CQ1797">
        <v>10</v>
      </c>
      <c r="CR1797" s="2">
        <v>0.85436628161657424</v>
      </c>
      <c r="CS1797" s="2"/>
      <c r="CT1797" s="2">
        <v>10</v>
      </c>
      <c r="CU1797" s="2">
        <v>2.098285551866244</v>
      </c>
      <c r="CV1797" s="2"/>
      <c r="CW1797">
        <v>20</v>
      </c>
      <c r="CX1797" s="2">
        <v>0.67420342710504677</v>
      </c>
      <c r="CY1797" s="2"/>
      <c r="CZ1797">
        <v>20</v>
      </c>
      <c r="DA1797" s="2">
        <v>0.46397185873261293</v>
      </c>
      <c r="DB1797" s="2"/>
      <c r="DC1797">
        <v>20</v>
      </c>
      <c r="DD1797" s="2">
        <v>9.2380863416767269</v>
      </c>
    </row>
    <row r="1798" spans="1:152" s="12" customFormat="1" hidden="1" x14ac:dyDescent="0.45">
      <c r="A1798" t="s">
        <v>71</v>
      </c>
      <c r="B1798" t="s">
        <v>240</v>
      </c>
      <c r="C1798" s="1">
        <v>39000</v>
      </c>
      <c r="D1798" s="2">
        <v>1</v>
      </c>
      <c r="E1798" s="1" t="s">
        <v>198</v>
      </c>
      <c r="F1798" t="s">
        <v>10</v>
      </c>
      <c r="G1798">
        <v>0</v>
      </c>
      <c r="H1798" t="s">
        <v>17</v>
      </c>
      <c r="I1798" s="19">
        <v>11</v>
      </c>
      <c r="J1798">
        <v>1000</v>
      </c>
      <c r="K1798" s="2">
        <f t="shared" si="139"/>
        <v>90.909090909090907</v>
      </c>
      <c r="L1798" s="2"/>
      <c r="M1798" s="9"/>
      <c r="N1798" s="9"/>
      <c r="O1798" s="9"/>
      <c r="P1798" s="9"/>
      <c r="Q1798" s="2"/>
      <c r="R1798" s="2"/>
      <c r="S1798" s="2"/>
      <c r="T1798" s="2"/>
      <c r="U1798" s="2"/>
      <c r="V1798" s="2"/>
      <c r="W1798" s="2"/>
      <c r="X1798" s="9"/>
      <c r="Y1798" s="9"/>
      <c r="Z1798" s="9"/>
      <c r="AA1798" s="9"/>
      <c r="AB1798" s="9"/>
      <c r="AC1798" s="2"/>
      <c r="AD1798" s="9"/>
      <c r="AE1798" s="9"/>
      <c r="AF1798" s="2"/>
      <c r="AG1798" s="9"/>
      <c r="AH1798" s="9"/>
      <c r="AI1798" s="9"/>
      <c r="AJ1798" s="9"/>
      <c r="AK1798" s="9"/>
      <c r="AL1798" s="9"/>
      <c r="AM1798" s="15"/>
      <c r="AN1798" s="9"/>
      <c r="AO1798" s="9"/>
      <c r="AP1798" s="9"/>
      <c r="AQ1798" s="2"/>
      <c r="AR1798" s="2"/>
      <c r="AS1798" s="2"/>
      <c r="AT1798" s="2"/>
      <c r="AU1798" s="2"/>
      <c r="AV1798" s="2"/>
      <c r="AW1798" s="2"/>
      <c r="AX1798" s="9"/>
      <c r="AY1798" s="2"/>
      <c r="AZ1798" s="2"/>
      <c r="BA1798" s="2"/>
      <c r="BB1798" s="9"/>
      <c r="BC1798" s="19"/>
      <c r="BD1798" s="2"/>
      <c r="BE1798" s="2"/>
      <c r="BF1798" s="19"/>
      <c r="BG1798" s="19"/>
      <c r="BH1798" s="19"/>
      <c r="BI1798" s="19"/>
      <c r="BJ1798" s="19"/>
      <c r="BK1798" s="19"/>
      <c r="BL1798" s="19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9"/>
      <c r="BX1798" s="2"/>
      <c r="BY1798" s="2"/>
      <c r="BZ1798" s="9"/>
      <c r="CA1798" s="2"/>
      <c r="CB1798" s="2"/>
      <c r="CC1798" s="2"/>
      <c r="CD1798" s="9"/>
      <c r="CE1798" s="9"/>
      <c r="CF1798" s="9"/>
      <c r="CG1798" s="9"/>
      <c r="CH1798">
        <v>10</v>
      </c>
      <c r="CI1798" s="9"/>
      <c r="CJ1798" s="9"/>
      <c r="CK1798">
        <v>10</v>
      </c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  <c r="EL1798" s="9"/>
      <c r="EM1798" s="9"/>
      <c r="EN1798" s="9"/>
      <c r="EO1798" s="9"/>
      <c r="EP1798" s="9"/>
      <c r="EQ1798" s="9"/>
      <c r="ER1798" s="9"/>
      <c r="ES1798" s="9"/>
      <c r="ET1798" s="9"/>
      <c r="EU1798" s="9"/>
      <c r="EV1798" s="9"/>
    </row>
    <row r="1799" spans="1:152" hidden="1" x14ac:dyDescent="0.45">
      <c r="A1799" t="s">
        <v>71</v>
      </c>
      <c r="B1799" t="s">
        <v>240</v>
      </c>
      <c r="C1799" s="1">
        <v>39009</v>
      </c>
      <c r="D1799" s="2">
        <v>3</v>
      </c>
      <c r="E1799" s="1" t="s">
        <v>194</v>
      </c>
      <c r="F1799" t="s">
        <v>77</v>
      </c>
      <c r="G1799">
        <v>9</v>
      </c>
      <c r="H1799" t="s">
        <v>17</v>
      </c>
      <c r="I1799" s="19">
        <v>11</v>
      </c>
      <c r="J1799">
        <v>1000</v>
      </c>
      <c r="K1799" s="2">
        <f t="shared" si="139"/>
        <v>90.909090909090907</v>
      </c>
      <c r="L1799" s="2"/>
      <c r="M1799" s="9"/>
      <c r="N1799" s="9"/>
      <c r="O1799" s="9"/>
      <c r="P1799" s="9"/>
      <c r="Q1799" s="2">
        <v>9</v>
      </c>
      <c r="R1799" s="2"/>
      <c r="S1799" s="2"/>
      <c r="T1799" s="2"/>
      <c r="U1799" s="2"/>
      <c r="V1799" s="2"/>
      <c r="W1799" s="2"/>
      <c r="X1799" s="9"/>
      <c r="Y1799" s="9"/>
      <c r="Z1799" s="9"/>
      <c r="AA1799" s="9"/>
      <c r="AB1799" s="9"/>
      <c r="AC1799" s="2"/>
      <c r="AD1799" s="9"/>
      <c r="AE1799" s="9"/>
      <c r="AF1799" s="2"/>
      <c r="AG1799" s="9"/>
      <c r="AH1799" s="9"/>
      <c r="AI1799" s="9"/>
      <c r="AJ1799" s="9"/>
      <c r="AK1799" s="9"/>
      <c r="AL1799" s="9"/>
      <c r="AM1799" s="15"/>
      <c r="AN1799" s="9"/>
      <c r="AO1799" s="9"/>
      <c r="AP1799" s="9"/>
      <c r="AQ1799" s="2"/>
      <c r="AR1799" s="2"/>
      <c r="AS1799" s="2"/>
      <c r="AT1799" s="2"/>
      <c r="AU1799" s="2"/>
      <c r="AV1799" s="2"/>
      <c r="AW1799" s="2"/>
      <c r="AX1799" s="9"/>
      <c r="AY1799" s="2"/>
      <c r="AZ1799" s="2"/>
      <c r="BA1799" s="2"/>
      <c r="BB1799" s="9"/>
      <c r="BC1799" s="19"/>
      <c r="BD1799" s="2"/>
      <c r="BE1799" s="2"/>
      <c r="BF1799" s="19"/>
      <c r="BG1799" s="19"/>
      <c r="BH1799" s="19"/>
      <c r="BI1799" s="19"/>
      <c r="BJ1799" s="19"/>
      <c r="BK1799" s="19"/>
      <c r="BL1799" s="19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9"/>
      <c r="BX1799" s="2"/>
      <c r="BY1799" s="2"/>
      <c r="BZ1799" s="9"/>
      <c r="CA1799" s="2"/>
      <c r="CB1799" s="2"/>
      <c r="CC1799" s="2"/>
      <c r="CD1799" s="9"/>
      <c r="CE1799" s="9"/>
      <c r="CF1799" s="9"/>
      <c r="CG1799" s="9"/>
      <c r="CH1799">
        <v>10</v>
      </c>
      <c r="CI1799" s="9"/>
      <c r="CJ1799" s="9"/>
      <c r="CK1799">
        <v>10</v>
      </c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  <c r="EL1799" s="9"/>
      <c r="EM1799" s="9"/>
      <c r="EN1799" s="9"/>
      <c r="EO1799" s="9"/>
      <c r="EP1799" s="9"/>
      <c r="EQ1799" s="9"/>
      <c r="ER1799" s="9"/>
      <c r="ES1799" s="9"/>
      <c r="ET1799" s="9"/>
      <c r="EU1799" s="9"/>
      <c r="EV1799" s="9"/>
    </row>
    <row r="1800" spans="1:152" hidden="1" x14ac:dyDescent="0.45">
      <c r="A1800" t="s">
        <v>71</v>
      </c>
      <c r="B1800" t="s">
        <v>240</v>
      </c>
      <c r="C1800" s="1">
        <v>39043</v>
      </c>
      <c r="D1800" s="2"/>
      <c r="G1800">
        <v>43</v>
      </c>
      <c r="H1800" t="s">
        <v>17</v>
      </c>
      <c r="I1800" s="19">
        <v>11</v>
      </c>
      <c r="J1800">
        <v>1000</v>
      </c>
      <c r="K1800" s="2">
        <f t="shared" si="139"/>
        <v>90.909090909090907</v>
      </c>
      <c r="AC1800" s="2"/>
      <c r="AE1800" s="9"/>
      <c r="AF1800" s="2"/>
      <c r="AG1800" s="9"/>
      <c r="AH1800" s="9"/>
      <c r="AI1800" s="9"/>
      <c r="AJ1800" s="9"/>
      <c r="AK1800" s="9"/>
      <c r="AL1800" s="9"/>
      <c r="AM1800" s="15"/>
      <c r="AO1800" s="9"/>
      <c r="AP1800" s="9"/>
      <c r="AQ1800" s="2"/>
      <c r="AR1800" s="2"/>
      <c r="AS1800" s="2"/>
      <c r="AT1800" s="2"/>
      <c r="AU1800" s="2"/>
      <c r="AV1800" s="2"/>
      <c r="AW1800" s="2"/>
      <c r="AY1800" s="2"/>
      <c r="AZ1800" s="2"/>
      <c r="BA1800" s="2"/>
      <c r="BC1800" s="19"/>
      <c r="BD1800" s="2"/>
      <c r="BE1800" s="2"/>
      <c r="BF1800" s="19"/>
      <c r="BG1800" s="19"/>
      <c r="BH1800" s="19"/>
      <c r="BI1800" s="19"/>
      <c r="BJ1800" s="19"/>
      <c r="BK1800" s="19"/>
      <c r="BL1800" s="19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X1800" s="2">
        <v>167.20729030426901</v>
      </c>
      <c r="BY1800" s="2">
        <f t="shared" ref="BY1800:BY1801" si="159">CE1800+CH1800+CK1800+CN1800+CQ1800+CT1800+CW1800+CZ1800+DC1800</f>
        <v>120</v>
      </c>
      <c r="CA1800" s="2">
        <f t="shared" ref="CA1800:CA1801" si="160">CF1800+CI1800+CL1800+CO1800+CR1800+CU1800+CX1800+DA1800+DD1800</f>
        <v>170.78584517135261</v>
      </c>
      <c r="CB1800" s="2"/>
      <c r="CC1800" s="2"/>
      <c r="CE1800">
        <v>10</v>
      </c>
      <c r="CF1800" s="2">
        <v>1.1529757230872422</v>
      </c>
      <c r="CH1800">
        <v>10</v>
      </c>
      <c r="CI1800" s="2">
        <v>18.819149870407074</v>
      </c>
      <c r="CK1800">
        <v>10</v>
      </c>
      <c r="CL1800" s="2">
        <v>21.53068042793555</v>
      </c>
      <c r="CN1800" s="2">
        <v>10</v>
      </c>
      <c r="CO1800" s="2">
        <v>19.090490825027722</v>
      </c>
      <c r="CQ1800">
        <v>10</v>
      </c>
      <c r="CR1800" s="2">
        <v>18.889063926965484</v>
      </c>
      <c r="CT1800" s="2">
        <v>10</v>
      </c>
      <c r="CU1800" s="2">
        <v>18.435853406325442</v>
      </c>
      <c r="CW1800">
        <v>20</v>
      </c>
      <c r="CX1800" s="2">
        <v>35.725369526080485</v>
      </c>
      <c r="CZ1800">
        <v>20</v>
      </c>
      <c r="DA1800" s="2">
        <v>20.264947830103374</v>
      </c>
      <c r="DC1800">
        <v>20</v>
      </c>
      <c r="DD1800" s="2">
        <v>16.877313635420244</v>
      </c>
    </row>
    <row r="1801" spans="1:152" hidden="1" x14ac:dyDescent="0.45">
      <c r="A1801" t="s">
        <v>71</v>
      </c>
      <c r="B1801" t="s">
        <v>240</v>
      </c>
      <c r="C1801" s="1">
        <v>39051</v>
      </c>
      <c r="D1801" s="2"/>
      <c r="G1801">
        <v>51</v>
      </c>
      <c r="H1801" t="s">
        <v>17</v>
      </c>
      <c r="I1801" s="19">
        <v>11</v>
      </c>
      <c r="J1801">
        <v>1000</v>
      </c>
      <c r="K1801" s="2">
        <f t="shared" si="139"/>
        <v>90.909090909090907</v>
      </c>
      <c r="AC1801" s="2"/>
      <c r="AE1801" s="9"/>
      <c r="AF1801" s="2"/>
      <c r="AG1801" s="9"/>
      <c r="AH1801" s="9"/>
      <c r="AI1801" s="9"/>
      <c r="AJ1801" s="9"/>
      <c r="AK1801" s="9"/>
      <c r="AL1801" s="9"/>
      <c r="AM1801" s="15"/>
      <c r="AO1801" s="9"/>
      <c r="AP1801" s="9"/>
      <c r="AQ1801" s="2"/>
      <c r="AR1801" s="2"/>
      <c r="AS1801" s="2"/>
      <c r="AT1801" s="2"/>
      <c r="AU1801" s="2"/>
      <c r="AV1801" s="2"/>
      <c r="AW1801" s="2"/>
      <c r="AY1801" s="2"/>
      <c r="AZ1801" s="2"/>
      <c r="BA1801" s="2"/>
      <c r="BC1801" s="19"/>
      <c r="BD1801" s="2"/>
      <c r="BE1801" s="2"/>
      <c r="BF1801" s="19"/>
      <c r="BG1801" s="19"/>
      <c r="BH1801" s="19"/>
      <c r="BI1801" s="19"/>
      <c r="BJ1801" s="19"/>
      <c r="BK1801" s="19"/>
      <c r="BL1801" s="19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X1801" s="2">
        <v>167.7472222286591</v>
      </c>
      <c r="BY1801" s="2">
        <f t="shared" si="159"/>
        <v>120</v>
      </c>
      <c r="CA1801" s="2">
        <f t="shared" si="160"/>
        <v>174.88257816595396</v>
      </c>
      <c r="CB1801" s="2"/>
      <c r="CC1801" s="2"/>
      <c r="CE1801">
        <v>10</v>
      </c>
      <c r="CF1801" s="2">
        <v>5.7253280723200541</v>
      </c>
      <c r="CH1801">
        <v>10</v>
      </c>
      <c r="CI1801" s="2">
        <v>16.744754557233492</v>
      </c>
      <c r="CK1801">
        <v>10</v>
      </c>
      <c r="CL1801" s="2">
        <v>19.244185059422755</v>
      </c>
      <c r="CN1801" s="2">
        <v>10</v>
      </c>
      <c r="CO1801" s="2">
        <v>17.34952629787653</v>
      </c>
      <c r="CQ1801">
        <v>10</v>
      </c>
      <c r="CR1801" s="2">
        <v>18.999620123271939</v>
      </c>
      <c r="CT1801" s="2">
        <v>10</v>
      </c>
      <c r="CU1801" s="2">
        <v>19.13254434809545</v>
      </c>
      <c r="CW1801">
        <v>20</v>
      </c>
      <c r="CX1801" s="2">
        <v>38.005750334589152</v>
      </c>
      <c r="CZ1801">
        <v>20</v>
      </c>
      <c r="DA1801" s="2">
        <v>21.118111502763874</v>
      </c>
      <c r="DC1801">
        <v>20</v>
      </c>
      <c r="DD1801" s="2">
        <v>18.562757870380729</v>
      </c>
    </row>
    <row r="1802" spans="1:152" hidden="1" x14ac:dyDescent="0.45">
      <c r="A1802" t="s">
        <v>71</v>
      </c>
      <c r="B1802" t="s">
        <v>240</v>
      </c>
      <c r="C1802" s="1">
        <v>39052</v>
      </c>
      <c r="D1802" s="2">
        <v>4</v>
      </c>
      <c r="E1802" t="s">
        <v>199</v>
      </c>
      <c r="F1802" t="s">
        <v>12</v>
      </c>
      <c r="G1802">
        <v>52</v>
      </c>
      <c r="H1802" t="s">
        <v>17</v>
      </c>
      <c r="I1802" s="19">
        <v>11</v>
      </c>
      <c r="J1802">
        <v>1000</v>
      </c>
      <c r="K1802" s="2">
        <f t="shared" si="139"/>
        <v>90.909090909090907</v>
      </c>
      <c r="L1802" s="2"/>
      <c r="M1802" s="9"/>
      <c r="N1802" s="9"/>
      <c r="O1802" s="9"/>
      <c r="P1802" s="9"/>
      <c r="Q1802" s="2"/>
      <c r="R1802" s="2">
        <v>52</v>
      </c>
      <c r="S1802" s="2"/>
      <c r="T1802" s="2"/>
      <c r="U1802" s="2"/>
      <c r="V1802" s="2"/>
      <c r="W1802" s="2"/>
      <c r="X1802" s="9"/>
      <c r="Y1802" s="9"/>
      <c r="Z1802" s="9"/>
      <c r="AA1802" s="9"/>
      <c r="AB1802" s="9"/>
      <c r="AC1802" s="2"/>
      <c r="AD1802" s="9"/>
      <c r="AE1802" s="9"/>
      <c r="AF1802" s="2"/>
      <c r="AG1802" s="9"/>
      <c r="AH1802" s="9"/>
      <c r="AI1802" s="9"/>
      <c r="AJ1802" s="9"/>
      <c r="AK1802" s="9"/>
      <c r="AL1802" s="9"/>
      <c r="AM1802" s="15"/>
      <c r="AN1802" s="9"/>
      <c r="AO1802" s="9"/>
      <c r="AP1802" s="9"/>
      <c r="AQ1802" s="2"/>
      <c r="AR1802" s="2"/>
      <c r="AS1802" s="2"/>
      <c r="AT1802" s="2"/>
      <c r="AU1802" s="2"/>
      <c r="AV1802" s="2"/>
      <c r="AW1802" s="2"/>
      <c r="AX1802" s="9"/>
      <c r="AY1802" s="2"/>
      <c r="AZ1802" s="2"/>
      <c r="BA1802" s="2"/>
      <c r="BB1802" s="9"/>
      <c r="BC1802" s="19"/>
      <c r="BD1802" s="2"/>
      <c r="BE1802" s="2"/>
      <c r="BF1802" s="19"/>
      <c r="BG1802" s="19"/>
      <c r="BH1802" s="19"/>
      <c r="BI1802" s="19"/>
      <c r="BJ1802" s="19"/>
      <c r="BK1802" s="19"/>
      <c r="BL1802" s="19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9"/>
      <c r="BX1802" s="2"/>
      <c r="BY1802" s="2"/>
      <c r="BZ1802" s="9"/>
      <c r="CA1802" s="2"/>
      <c r="CB1802" s="2"/>
      <c r="CC1802" s="2"/>
      <c r="CD1802" s="9"/>
      <c r="CE1802" s="9"/>
      <c r="CF1802" s="2"/>
      <c r="CH1802">
        <v>10</v>
      </c>
      <c r="CI1802" s="2"/>
      <c r="CK1802">
        <v>10</v>
      </c>
      <c r="CL1802" s="2"/>
      <c r="CO1802" s="2"/>
      <c r="CR1802" s="2"/>
      <c r="CU1802" s="2"/>
      <c r="CX1802" s="2"/>
      <c r="DA1802" s="2"/>
      <c r="DC1802" s="9"/>
      <c r="DD1802" s="2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  <c r="EL1802" s="9"/>
      <c r="EM1802" s="9"/>
      <c r="EN1802" s="9"/>
      <c r="EO1802" s="9"/>
      <c r="EP1802" s="9"/>
      <c r="EQ1802" s="9"/>
      <c r="ER1802" s="9"/>
      <c r="ES1802" s="9"/>
      <c r="ET1802" s="9"/>
      <c r="EU1802" s="9"/>
      <c r="EV1802" s="9"/>
    </row>
    <row r="1803" spans="1:152" hidden="1" x14ac:dyDescent="0.45">
      <c r="A1803" t="s">
        <v>71</v>
      </c>
      <c r="B1803" t="s">
        <v>240</v>
      </c>
      <c r="C1803" s="1">
        <v>39055</v>
      </c>
      <c r="D1803" s="2"/>
      <c r="G1803">
        <v>55</v>
      </c>
      <c r="H1803" t="s">
        <v>17</v>
      </c>
      <c r="I1803" s="19">
        <v>11</v>
      </c>
      <c r="J1803">
        <v>1000</v>
      </c>
      <c r="K1803" s="2">
        <f t="shared" si="139"/>
        <v>90.909090909090907</v>
      </c>
      <c r="AC1803" s="2"/>
      <c r="AE1803" s="9"/>
      <c r="AF1803" s="2"/>
      <c r="AG1803" s="9"/>
      <c r="AH1803" s="9"/>
      <c r="AI1803" s="9"/>
      <c r="AJ1803" s="9"/>
      <c r="AK1803" s="9"/>
      <c r="AL1803" s="9"/>
      <c r="AM1803" s="15"/>
      <c r="AO1803" s="9"/>
      <c r="AP1803" s="9"/>
      <c r="AQ1803" s="2"/>
      <c r="AR1803" s="2"/>
      <c r="AS1803" s="2"/>
      <c r="AT1803" s="2"/>
      <c r="AU1803" s="2"/>
      <c r="AV1803" s="2"/>
      <c r="AW1803" s="2"/>
      <c r="AY1803" s="2"/>
      <c r="AZ1803" s="2"/>
      <c r="BA1803" s="2"/>
      <c r="BC1803" s="19"/>
      <c r="BD1803" s="2"/>
      <c r="BE1803" s="2"/>
      <c r="BF1803" s="19"/>
      <c r="BG1803" s="19"/>
      <c r="BH1803" s="19"/>
      <c r="BI1803" s="19"/>
      <c r="BJ1803" s="19"/>
      <c r="BK1803" s="19"/>
      <c r="BL1803" s="19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X1803" s="2">
        <v>223.1142969381483</v>
      </c>
      <c r="BY1803" s="2">
        <f>CE1803+CH1803+CK1803+CN1803+CQ1803+CT1803+CW1803+CZ1803+DC1803</f>
        <v>120</v>
      </c>
      <c r="CA1803" s="2">
        <f>CF1803+CI1803+CL1803+CO1803+CR1803+CU1803+CX1803+DA1803+DD1803</f>
        <v>226.35653239901634</v>
      </c>
      <c r="CB1803" s="2"/>
      <c r="CC1803" s="2"/>
      <c r="CE1803">
        <v>10</v>
      </c>
      <c r="CF1803" s="2">
        <v>46.366459121573953</v>
      </c>
      <c r="CH1803">
        <v>10</v>
      </c>
      <c r="CI1803" s="2">
        <v>20.997828612277722</v>
      </c>
      <c r="CK1803">
        <v>10</v>
      </c>
      <c r="CL1803" s="2">
        <v>23.450778415691197</v>
      </c>
      <c r="CN1803" s="2">
        <v>10</v>
      </c>
      <c r="CO1803" s="2">
        <v>19.339951974759742</v>
      </c>
      <c r="CQ1803">
        <v>10</v>
      </c>
      <c r="CR1803" s="2">
        <v>19.917484813648137</v>
      </c>
      <c r="CT1803" s="2">
        <v>10</v>
      </c>
      <c r="CU1803" s="2">
        <v>19.209319546915943</v>
      </c>
      <c r="CW1803">
        <v>20</v>
      </c>
      <c r="CX1803" s="2">
        <v>36.561918237368175</v>
      </c>
      <c r="CZ1803">
        <v>20</v>
      </c>
      <c r="DA1803" s="2">
        <v>21.422920501066109</v>
      </c>
      <c r="DC1803">
        <v>20</v>
      </c>
      <c r="DD1803" s="2">
        <v>19.089871175715366</v>
      </c>
    </row>
    <row r="1804" spans="1:152" hidden="1" x14ac:dyDescent="0.45">
      <c r="A1804" t="s">
        <v>71</v>
      </c>
      <c r="B1804" t="s">
        <v>240</v>
      </c>
      <c r="C1804" s="1">
        <v>39057</v>
      </c>
      <c r="G1804">
        <v>57</v>
      </c>
      <c r="H1804" t="s">
        <v>17</v>
      </c>
      <c r="I1804" s="19">
        <v>11</v>
      </c>
      <c r="J1804">
        <v>1000</v>
      </c>
      <c r="K1804" s="2">
        <f t="shared" si="139"/>
        <v>90.909090909090907</v>
      </c>
      <c r="M1804" s="2">
        <v>133.5</v>
      </c>
      <c r="N1804" s="19">
        <v>10.4</v>
      </c>
      <c r="O1804" s="19"/>
      <c r="P1804" s="19"/>
      <c r="AC1804" s="2"/>
      <c r="AE1804" s="9"/>
      <c r="AF1804" s="2"/>
      <c r="AG1804" s="9"/>
      <c r="AH1804" s="9"/>
      <c r="AI1804" s="9"/>
      <c r="AJ1804" s="9"/>
      <c r="AK1804" s="9"/>
      <c r="AL1804" s="9"/>
      <c r="AO1804" s="9"/>
      <c r="AP1804" s="9"/>
      <c r="AQ1804" s="2"/>
      <c r="AR1804" s="2"/>
      <c r="AS1804" s="2"/>
      <c r="AT1804" s="2"/>
      <c r="AU1804" s="2"/>
      <c r="AV1804" s="2"/>
      <c r="AW1804" s="2"/>
      <c r="AY1804" s="2"/>
      <c r="AZ1804" s="2"/>
      <c r="BA1804" s="2"/>
      <c r="BC1804" s="19"/>
      <c r="BD1804" s="2"/>
      <c r="BE1804" s="2"/>
      <c r="BF1804" s="19"/>
      <c r="BG1804" s="19"/>
      <c r="BH1804" s="19"/>
      <c r="BI1804" s="19"/>
      <c r="BJ1804" s="19"/>
      <c r="BK1804" s="19"/>
      <c r="BL1804" s="19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X1804" s="2"/>
      <c r="BY1804" s="2"/>
      <c r="CA1804" s="2"/>
      <c r="CB1804" s="2"/>
      <c r="CC1804" s="2"/>
      <c r="CF1804" s="2"/>
      <c r="CH1804">
        <v>10</v>
      </c>
      <c r="CI1804" s="2"/>
      <c r="CK1804">
        <v>10</v>
      </c>
      <c r="CL1804" s="2"/>
      <c r="CO1804" s="2"/>
      <c r="CR1804" s="2"/>
      <c r="CU1804" s="2"/>
      <c r="CX1804" s="2"/>
      <c r="DA1804" s="2"/>
      <c r="DD1804" s="2"/>
    </row>
    <row r="1805" spans="1:152" hidden="1" x14ac:dyDescent="0.45">
      <c r="A1805" t="s">
        <v>71</v>
      </c>
      <c r="B1805" t="s">
        <v>240</v>
      </c>
      <c r="C1805" s="1">
        <v>39064</v>
      </c>
      <c r="G1805">
        <v>64</v>
      </c>
      <c r="H1805" t="s">
        <v>17</v>
      </c>
      <c r="I1805" s="19">
        <v>11</v>
      </c>
      <c r="J1805">
        <v>1000</v>
      </c>
      <c r="K1805" s="2">
        <f t="shared" si="139"/>
        <v>90.909090909090907</v>
      </c>
      <c r="M1805" s="2">
        <v>222.99999999999997</v>
      </c>
      <c r="N1805" s="19">
        <v>11.849999999999998</v>
      </c>
      <c r="O1805" s="19"/>
      <c r="P1805" s="19"/>
      <c r="AC1805" s="2"/>
      <c r="AE1805" s="9"/>
      <c r="AF1805" s="2"/>
      <c r="AG1805" s="9"/>
      <c r="AH1805" s="9"/>
      <c r="AI1805" s="9"/>
      <c r="AJ1805" s="9"/>
      <c r="AK1805" s="9"/>
      <c r="AL1805" s="9"/>
      <c r="AO1805" s="9"/>
      <c r="AP1805" s="9"/>
      <c r="AQ1805" s="2"/>
      <c r="AR1805" s="2"/>
      <c r="AS1805" s="2"/>
      <c r="AT1805" s="2"/>
      <c r="AU1805" s="2"/>
      <c r="AV1805" s="2"/>
      <c r="AW1805" s="2"/>
      <c r="AY1805" s="2"/>
      <c r="AZ1805" s="2"/>
      <c r="BA1805" s="2"/>
      <c r="BC1805" s="19"/>
      <c r="BD1805" s="2"/>
      <c r="BE1805" s="2"/>
      <c r="BF1805" s="19"/>
      <c r="BG1805" s="19"/>
      <c r="BH1805" s="19"/>
      <c r="BI1805" s="19"/>
      <c r="BJ1805" s="19"/>
      <c r="BK1805" s="19"/>
      <c r="BL1805" s="19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X1805" s="2"/>
      <c r="BY1805" s="2"/>
      <c r="CA1805" s="2"/>
      <c r="CB1805" s="2"/>
      <c r="CC1805" s="2"/>
      <c r="CF1805" s="2"/>
      <c r="CH1805">
        <v>10</v>
      </c>
      <c r="CI1805" s="2"/>
      <c r="CK1805">
        <v>10</v>
      </c>
      <c r="CL1805" s="2"/>
      <c r="CO1805" s="2"/>
      <c r="CR1805" s="2"/>
      <c r="CU1805" s="2"/>
      <c r="CX1805" s="2"/>
      <c r="DA1805" s="2"/>
      <c r="DD1805" s="2"/>
    </row>
    <row r="1806" spans="1:152" hidden="1" x14ac:dyDescent="0.45">
      <c r="A1806" t="s">
        <v>71</v>
      </c>
      <c r="B1806" t="s">
        <v>240</v>
      </c>
      <c r="C1806" s="1">
        <v>39065</v>
      </c>
      <c r="D1806" s="2"/>
      <c r="G1806">
        <v>65</v>
      </c>
      <c r="H1806" t="s">
        <v>17</v>
      </c>
      <c r="I1806" s="19">
        <v>11</v>
      </c>
      <c r="J1806">
        <v>1000</v>
      </c>
      <c r="K1806" s="2">
        <f t="shared" si="139"/>
        <v>90.909090909090907</v>
      </c>
      <c r="AC1806" s="2"/>
      <c r="AE1806" s="9"/>
      <c r="AF1806" s="2"/>
      <c r="AG1806" s="9"/>
      <c r="AH1806" s="9"/>
      <c r="AI1806" s="9"/>
      <c r="AJ1806" s="9"/>
      <c r="AK1806" s="9"/>
      <c r="AL1806" s="9"/>
      <c r="AM1806" s="15"/>
      <c r="AO1806" s="9"/>
      <c r="AP1806" s="9"/>
      <c r="AQ1806" s="2"/>
      <c r="AR1806" s="2"/>
      <c r="AS1806" s="2"/>
      <c r="AT1806" s="2"/>
      <c r="AU1806" s="2"/>
      <c r="AV1806" s="2"/>
      <c r="AW1806" s="2"/>
      <c r="AY1806" s="2"/>
      <c r="AZ1806" s="2"/>
      <c r="BA1806" s="2"/>
      <c r="BC1806" s="19"/>
      <c r="BD1806" s="2"/>
      <c r="BE1806" s="2"/>
      <c r="BF1806" s="19"/>
      <c r="BG1806" s="19"/>
      <c r="BH1806" s="19"/>
      <c r="BI1806" s="19"/>
      <c r="BJ1806" s="19"/>
      <c r="BK1806" s="19"/>
      <c r="BL1806" s="19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X1806" s="2">
        <v>180.67697182900449</v>
      </c>
      <c r="BY1806" s="2">
        <f t="shared" ref="BY1806:BY1807" si="161">CE1806+CH1806+CK1806+CN1806+CQ1806+CT1806+CW1806+CZ1806+DC1806</f>
        <v>120</v>
      </c>
      <c r="CA1806" s="2">
        <f t="shared" ref="CA1806:CA1807" si="162">CF1806+CI1806+CL1806+CO1806+CR1806+CU1806+CX1806+DA1806+DD1806</f>
        <v>187.36996070222102</v>
      </c>
      <c r="CB1806" s="2"/>
      <c r="CC1806" s="2"/>
      <c r="CE1806">
        <v>10</v>
      </c>
      <c r="CF1806" s="2">
        <v>10.353493682038946</v>
      </c>
      <c r="CH1806">
        <v>10</v>
      </c>
      <c r="CI1806" s="2">
        <v>19.941883477794654</v>
      </c>
      <c r="CK1806">
        <v>10</v>
      </c>
      <c r="CL1806" s="2">
        <v>21.259820503082842</v>
      </c>
      <c r="CN1806" s="2">
        <v>10</v>
      </c>
      <c r="CO1806" s="2">
        <v>19.025975788538666</v>
      </c>
      <c r="CQ1806">
        <v>10</v>
      </c>
      <c r="CR1806" s="2">
        <v>19.361724046067046</v>
      </c>
      <c r="CT1806" s="2">
        <v>10</v>
      </c>
      <c r="CU1806" s="2">
        <v>18.794504293587373</v>
      </c>
      <c r="CW1806">
        <v>20</v>
      </c>
      <c r="CX1806" s="2">
        <v>35.562121804967134</v>
      </c>
      <c r="CZ1806">
        <v>20</v>
      </c>
      <c r="DA1806" s="2">
        <v>21.468756440660421</v>
      </c>
      <c r="DC1806">
        <v>20</v>
      </c>
      <c r="DD1806" s="2">
        <v>21.601680665483933</v>
      </c>
    </row>
    <row r="1807" spans="1:152" hidden="1" x14ac:dyDescent="0.45">
      <c r="A1807" t="s">
        <v>71</v>
      </c>
      <c r="B1807" t="s">
        <v>240</v>
      </c>
      <c r="C1807" s="1">
        <v>39069</v>
      </c>
      <c r="D1807" s="2"/>
      <c r="G1807">
        <v>69</v>
      </c>
      <c r="H1807" t="s">
        <v>17</v>
      </c>
      <c r="I1807" s="19">
        <v>11</v>
      </c>
      <c r="J1807">
        <v>1000</v>
      </c>
      <c r="K1807" s="2">
        <f t="shared" si="139"/>
        <v>90.909090909090907</v>
      </c>
      <c r="M1807" s="2">
        <v>258.5</v>
      </c>
      <c r="N1807" s="19">
        <v>12.55</v>
      </c>
      <c r="O1807" s="19"/>
      <c r="P1807" s="19"/>
      <c r="AC1807" s="2"/>
      <c r="AE1807" s="9"/>
      <c r="AF1807" s="2"/>
      <c r="AG1807" s="9"/>
      <c r="AH1807" s="9"/>
      <c r="AI1807" s="9"/>
      <c r="AJ1807" s="9"/>
      <c r="AK1807" s="9"/>
      <c r="AL1807" s="9"/>
      <c r="AM1807" s="15"/>
      <c r="AO1807" s="9"/>
      <c r="AP1807" s="9"/>
      <c r="AQ1807" s="2"/>
      <c r="AR1807" s="2"/>
      <c r="AS1807" s="2"/>
      <c r="AT1807" s="2"/>
      <c r="AU1807" s="2"/>
      <c r="AV1807" s="2"/>
      <c r="AW1807" s="2"/>
      <c r="AY1807" s="2"/>
      <c r="AZ1807" s="2"/>
      <c r="BA1807" s="2"/>
      <c r="BC1807" s="19"/>
      <c r="BD1807" s="2"/>
      <c r="BE1807" s="2"/>
      <c r="BF1807" s="19"/>
      <c r="BG1807" s="19"/>
      <c r="BH1807" s="19"/>
      <c r="BI1807" s="19"/>
      <c r="BJ1807" s="19"/>
      <c r="BK1807" s="19"/>
      <c r="BL1807" s="19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X1807" s="2">
        <v>213.80108171268279</v>
      </c>
      <c r="BY1807" s="2">
        <f t="shared" si="161"/>
        <v>120</v>
      </c>
      <c r="CA1807" s="2">
        <f t="shared" si="162"/>
        <v>218.33338546111364</v>
      </c>
      <c r="CB1807" s="2"/>
      <c r="CC1807" s="2"/>
      <c r="CE1807">
        <v>10</v>
      </c>
      <c r="CF1807" s="2">
        <v>37.045512333345094</v>
      </c>
      <c r="CH1807">
        <v>10</v>
      </c>
      <c r="CI1807" s="2">
        <v>20.796220288624788</v>
      </c>
      <c r="CK1807">
        <v>10</v>
      </c>
      <c r="CL1807" s="2">
        <v>22.924811008846412</v>
      </c>
      <c r="CN1807" s="2">
        <v>10</v>
      </c>
      <c r="CO1807" s="2">
        <v>19.975925636630876</v>
      </c>
      <c r="CQ1807">
        <v>10</v>
      </c>
      <c r="CR1807" s="2">
        <v>19.432769752438233</v>
      </c>
      <c r="CT1807" s="2">
        <v>10</v>
      </c>
      <c r="CU1807" s="2">
        <v>19.232237516713091</v>
      </c>
      <c r="CW1807">
        <v>20</v>
      </c>
      <c r="CX1807" s="2">
        <v>36.536135521346374</v>
      </c>
      <c r="CZ1807">
        <v>20</v>
      </c>
      <c r="DA1807" s="2">
        <v>20.921016962508325</v>
      </c>
      <c r="DC1807">
        <v>20</v>
      </c>
      <c r="DD1807" s="2">
        <v>21.468756440660421</v>
      </c>
    </row>
    <row r="1808" spans="1:152" hidden="1" x14ac:dyDescent="0.45">
      <c r="A1808" t="s">
        <v>71</v>
      </c>
      <c r="B1808" t="s">
        <v>240</v>
      </c>
      <c r="C1808" s="1">
        <v>39071</v>
      </c>
      <c r="D1808" s="2">
        <v>5</v>
      </c>
      <c r="E1808" t="s">
        <v>195</v>
      </c>
      <c r="F1808" t="s">
        <v>13</v>
      </c>
      <c r="G1808">
        <v>71</v>
      </c>
      <c r="H1808" t="s">
        <v>17</v>
      </c>
      <c r="I1808" s="19">
        <v>11</v>
      </c>
      <c r="J1808">
        <v>1000</v>
      </c>
      <c r="K1808" s="2">
        <f t="shared" si="139"/>
        <v>90.909090909090907</v>
      </c>
      <c r="L1808" s="2"/>
      <c r="M1808" s="9"/>
      <c r="N1808" s="9"/>
      <c r="O1808" s="9"/>
      <c r="P1808" s="9"/>
      <c r="Q1808" s="2"/>
      <c r="R1808" s="2"/>
      <c r="S1808" s="2">
        <v>71</v>
      </c>
      <c r="T1808" s="2"/>
      <c r="U1808" s="2"/>
      <c r="V1808" s="2"/>
      <c r="W1808" s="2"/>
      <c r="X1808" s="9"/>
      <c r="Y1808" s="9"/>
      <c r="Z1808" s="9"/>
      <c r="AA1808" s="9"/>
      <c r="AB1808" s="9"/>
      <c r="AC1808" s="2"/>
      <c r="AD1808" s="9"/>
      <c r="AE1808" s="9"/>
      <c r="AF1808" s="2"/>
      <c r="AG1808" s="9"/>
      <c r="AH1808" s="9"/>
      <c r="AI1808" s="9"/>
      <c r="AJ1808" s="9"/>
      <c r="AK1808" s="9"/>
      <c r="AL1808" s="9"/>
      <c r="AM1808" s="15"/>
      <c r="AN1808" s="9"/>
      <c r="AO1808" s="9"/>
      <c r="AP1808" s="9"/>
      <c r="AQ1808" s="2"/>
      <c r="AR1808" s="2"/>
      <c r="AS1808" s="2"/>
      <c r="AT1808" s="2"/>
      <c r="AU1808" s="2"/>
      <c r="AV1808" s="2"/>
      <c r="AW1808" s="2"/>
      <c r="AX1808" s="9"/>
      <c r="AY1808" s="2"/>
      <c r="AZ1808" s="2"/>
      <c r="BA1808" s="2"/>
      <c r="BB1808" s="9"/>
      <c r="BC1808" s="19"/>
      <c r="BD1808" s="2"/>
      <c r="BE1808" s="2"/>
      <c r="BF1808" s="19"/>
      <c r="BG1808" s="19"/>
      <c r="BH1808" s="19"/>
      <c r="BI1808" s="19"/>
      <c r="BJ1808" s="19"/>
      <c r="BK1808" s="19"/>
      <c r="BL1808" s="19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9"/>
      <c r="BX1808" s="2"/>
      <c r="BY1808" s="2"/>
      <c r="BZ1808" s="9"/>
      <c r="CA1808" s="2"/>
      <c r="CB1808" s="2"/>
      <c r="CC1808" s="2"/>
      <c r="CD1808" s="9"/>
      <c r="CE1808" s="9"/>
      <c r="CF1808" s="2"/>
      <c r="CH1808">
        <v>10</v>
      </c>
      <c r="CI1808" s="2"/>
      <c r="CK1808">
        <v>10</v>
      </c>
      <c r="CL1808" s="2"/>
      <c r="CO1808" s="2"/>
      <c r="CR1808" s="2"/>
      <c r="CU1808" s="2"/>
      <c r="CX1808" s="2"/>
      <c r="DA1808" s="2"/>
      <c r="DC1808" s="9"/>
      <c r="DD1808" s="2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  <c r="EL1808" s="9"/>
      <c r="EM1808" s="9"/>
      <c r="EN1808" s="9"/>
      <c r="EO1808" s="9"/>
      <c r="EP1808" s="9"/>
      <c r="EQ1808" s="9"/>
      <c r="ER1808" s="9"/>
      <c r="ES1808" s="9"/>
      <c r="ET1808" s="9"/>
      <c r="EU1808" s="9"/>
      <c r="EV1808" s="9"/>
    </row>
    <row r="1809" spans="1:152" hidden="1" x14ac:dyDescent="0.45">
      <c r="A1809" t="s">
        <v>71</v>
      </c>
      <c r="B1809" t="s">
        <v>240</v>
      </c>
      <c r="C1809" s="1">
        <v>39080</v>
      </c>
      <c r="G1809">
        <v>80</v>
      </c>
      <c r="H1809" t="s">
        <v>17</v>
      </c>
      <c r="I1809" s="19">
        <v>11</v>
      </c>
      <c r="J1809">
        <v>1000</v>
      </c>
      <c r="K1809" s="2">
        <f t="shared" si="139"/>
        <v>90.909090909090907</v>
      </c>
      <c r="M1809" s="2">
        <v>398.5</v>
      </c>
      <c r="N1809" s="19">
        <v>15.5</v>
      </c>
      <c r="O1809" s="19"/>
      <c r="P1809" s="19"/>
      <c r="AC1809" s="2"/>
      <c r="AE1809" s="9"/>
      <c r="AF1809" s="2"/>
      <c r="AG1809" s="9"/>
      <c r="AH1809" s="9"/>
      <c r="AI1809" s="9"/>
      <c r="AJ1809" s="9"/>
      <c r="AK1809" s="9"/>
      <c r="AL1809" s="9"/>
      <c r="AO1809" s="9"/>
      <c r="AP1809" s="9"/>
      <c r="AQ1809" s="2"/>
      <c r="AR1809" s="2"/>
      <c r="AS1809" s="2"/>
      <c r="AT1809" s="2"/>
      <c r="AU1809" s="2"/>
      <c r="AV1809" s="2"/>
      <c r="AW1809" s="2"/>
      <c r="AY1809" s="2"/>
      <c r="AZ1809" s="2"/>
      <c r="BA1809" s="2"/>
      <c r="BC1809" s="19"/>
      <c r="BD1809" s="2"/>
      <c r="BE1809" s="2"/>
      <c r="BF1809" s="19"/>
      <c r="BG1809" s="19"/>
      <c r="BH1809" s="19"/>
      <c r="BI1809" s="19"/>
      <c r="BJ1809" s="19"/>
      <c r="BK1809" s="19"/>
      <c r="BL1809" s="19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X1809" s="2"/>
      <c r="BY1809" s="2"/>
      <c r="CA1809" s="2"/>
      <c r="CB1809" s="2"/>
      <c r="CC1809" s="2"/>
      <c r="CF1809" s="2"/>
      <c r="CH1809">
        <v>10</v>
      </c>
      <c r="CI1809" s="2"/>
      <c r="CK1809">
        <v>10</v>
      </c>
      <c r="CL1809" s="2"/>
      <c r="CO1809" s="2"/>
      <c r="CR1809" s="2"/>
      <c r="CU1809" s="2"/>
      <c r="CX1809" s="2"/>
      <c r="DA1809" s="2"/>
      <c r="DD1809" s="2"/>
    </row>
    <row r="1810" spans="1:152" hidden="1" x14ac:dyDescent="0.45">
      <c r="A1810" t="s">
        <v>71</v>
      </c>
      <c r="B1810" t="s">
        <v>240</v>
      </c>
      <c r="C1810" s="1">
        <v>39081</v>
      </c>
      <c r="D1810" s="2"/>
      <c r="G1810">
        <v>81</v>
      </c>
      <c r="H1810" t="s">
        <v>17</v>
      </c>
      <c r="I1810" s="19">
        <v>11</v>
      </c>
      <c r="J1810">
        <v>1000</v>
      </c>
      <c r="K1810" s="2">
        <f t="shared" si="139"/>
        <v>90.909090909090907</v>
      </c>
      <c r="AC1810" s="2"/>
      <c r="AE1810" s="9"/>
      <c r="AF1810" s="2"/>
      <c r="AG1810" s="9"/>
      <c r="AH1810" s="9"/>
      <c r="AI1810" s="9"/>
      <c r="AJ1810" s="9"/>
      <c r="AK1810" s="9"/>
      <c r="AL1810" s="9"/>
      <c r="AM1810" s="15"/>
      <c r="AO1810" s="9"/>
      <c r="AP1810" s="9"/>
      <c r="AQ1810" s="2"/>
      <c r="AR1810" s="2"/>
      <c r="AS1810" s="2"/>
      <c r="AT1810" s="2"/>
      <c r="AU1810" s="2"/>
      <c r="AV1810" s="2"/>
      <c r="AW1810" s="2"/>
      <c r="AY1810" s="2"/>
      <c r="AZ1810" s="2"/>
      <c r="BA1810" s="2"/>
      <c r="BC1810" s="19"/>
      <c r="BD1810" s="2"/>
      <c r="BE1810" s="2"/>
      <c r="BF1810" s="19"/>
      <c r="BG1810" s="19"/>
      <c r="BH1810" s="19"/>
      <c r="BI1810" s="19"/>
      <c r="BJ1810" s="19"/>
      <c r="BK1810" s="19"/>
      <c r="BL1810" s="19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X1810" s="2">
        <v>173.6237721306758</v>
      </c>
      <c r="BY1810" s="2">
        <f>CE1810+CH1810+CK1810+CN1810+CQ1810+CT1810+CW1810+CZ1810+DC1810</f>
        <v>120</v>
      </c>
      <c r="CA1810" s="2">
        <f>CF1810+CI1810+CL1810+CO1810+CR1810+CU1810+CX1810+DA1810+DD1810</f>
        <v>179.66526394353701</v>
      </c>
      <c r="CB1810" s="2"/>
      <c r="CC1810" s="2"/>
      <c r="CE1810">
        <v>10</v>
      </c>
      <c r="CF1810" s="2">
        <v>15.392022428224999</v>
      </c>
      <c r="CH1810">
        <v>10</v>
      </c>
      <c r="CI1810" s="2">
        <v>16.668936042355462</v>
      </c>
      <c r="CK1810">
        <v>10</v>
      </c>
      <c r="CL1810" s="2">
        <v>16.532989232418913</v>
      </c>
      <c r="CN1810" s="2">
        <v>10</v>
      </c>
      <c r="CO1810" s="2">
        <v>15.723496340768127</v>
      </c>
      <c r="CQ1810">
        <v>10</v>
      </c>
      <c r="CR1810" s="2">
        <v>17.419426105757864</v>
      </c>
      <c r="CT1810" s="2">
        <v>10</v>
      </c>
      <c r="CU1810" s="2">
        <v>18.584804869943362</v>
      </c>
      <c r="CW1810">
        <v>20</v>
      </c>
      <c r="CX1810" s="2">
        <v>37.627603832936025</v>
      </c>
      <c r="CZ1810">
        <v>20</v>
      </c>
      <c r="DA1810" s="2">
        <v>21.956909197339876</v>
      </c>
      <c r="DC1810">
        <v>20</v>
      </c>
      <c r="DD1810" s="2">
        <v>19.759075893792392</v>
      </c>
    </row>
    <row r="1811" spans="1:152" hidden="1" x14ac:dyDescent="0.45">
      <c r="A1811" t="s">
        <v>71</v>
      </c>
      <c r="B1811" t="s">
        <v>240</v>
      </c>
      <c r="C1811" s="1">
        <v>39085</v>
      </c>
      <c r="G1811">
        <v>85</v>
      </c>
      <c r="H1811" t="s">
        <v>17</v>
      </c>
      <c r="I1811" s="19">
        <v>11</v>
      </c>
      <c r="J1811">
        <v>1000</v>
      </c>
      <c r="K1811" s="2">
        <f t="shared" si="139"/>
        <v>90.909090909090907</v>
      </c>
      <c r="M1811" s="2">
        <v>439.00000000000006</v>
      </c>
      <c r="N1811" s="19">
        <v>16.3</v>
      </c>
      <c r="O1811" s="19"/>
      <c r="P1811" s="19"/>
      <c r="AC1811" s="2"/>
      <c r="AE1811" s="9"/>
      <c r="AF1811" s="2"/>
      <c r="AG1811" s="9"/>
      <c r="AH1811" s="9"/>
      <c r="AI1811" s="9"/>
      <c r="AJ1811" s="9"/>
      <c r="AK1811" s="9"/>
      <c r="AL1811" s="9"/>
      <c r="AO1811" s="9"/>
      <c r="AP1811" s="9"/>
      <c r="AQ1811" s="2"/>
      <c r="AR1811" s="2"/>
      <c r="AS1811" s="2"/>
      <c r="AT1811" s="2"/>
      <c r="AU1811" s="2"/>
      <c r="AV1811" s="2"/>
      <c r="AW1811" s="2"/>
      <c r="AY1811" s="2"/>
      <c r="AZ1811" s="2"/>
      <c r="BA1811" s="2"/>
      <c r="BC1811" s="19"/>
      <c r="BD1811" s="2"/>
      <c r="BE1811" s="2"/>
      <c r="BF1811" s="19"/>
      <c r="BG1811" s="19"/>
      <c r="BH1811" s="19"/>
      <c r="BI1811" s="19"/>
      <c r="BJ1811" s="19"/>
      <c r="BK1811" s="19"/>
      <c r="BL1811" s="19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X1811" s="2"/>
      <c r="BY1811" s="2"/>
      <c r="CA1811" s="2"/>
      <c r="CB1811" s="2"/>
      <c r="CC1811" s="2"/>
      <c r="CF1811" s="2"/>
      <c r="CH1811">
        <v>10</v>
      </c>
      <c r="CI1811" s="2"/>
      <c r="CK1811">
        <v>10</v>
      </c>
      <c r="CL1811" s="2"/>
      <c r="CO1811" s="2"/>
      <c r="CR1811" s="2"/>
      <c r="CU1811" s="2"/>
      <c r="CX1811" s="2"/>
      <c r="DA1811" s="2"/>
      <c r="DD1811" s="2"/>
    </row>
    <row r="1812" spans="1:152" hidden="1" x14ac:dyDescent="0.45">
      <c r="A1812" t="s">
        <v>71</v>
      </c>
      <c r="B1812" t="s">
        <v>240</v>
      </c>
      <c r="C1812" s="1">
        <v>39086</v>
      </c>
      <c r="G1812">
        <v>86</v>
      </c>
      <c r="H1812" t="s">
        <v>17</v>
      </c>
      <c r="I1812" s="19">
        <v>11</v>
      </c>
      <c r="J1812">
        <v>1000</v>
      </c>
      <c r="K1812" s="2">
        <f t="shared" si="139"/>
        <v>90.909090909090907</v>
      </c>
      <c r="AC1812" s="2">
        <v>81.325000000000003</v>
      </c>
      <c r="AE1812" s="9"/>
      <c r="AF1812" s="2">
        <v>76.825000000000003</v>
      </c>
      <c r="AG1812" s="9">
        <v>0.99439999999999995</v>
      </c>
      <c r="AH1812" s="9">
        <v>0.25907373789457444</v>
      </c>
      <c r="AI1812" s="9"/>
      <c r="AJ1812" s="9"/>
      <c r="AK1812" s="9"/>
      <c r="AL1812" s="9"/>
      <c r="AM1812" s="15">
        <f>AG1812/AF1812</f>
        <v>1.2943703221607549E-2</v>
      </c>
      <c r="AN1812" s="15">
        <v>4.1362673573512386E-2</v>
      </c>
      <c r="AO1812" s="19">
        <f>AF1812*AN1812</f>
        <v>3.177687397285089</v>
      </c>
      <c r="AP1812" s="9"/>
      <c r="AQ1812" s="2">
        <v>9.625</v>
      </c>
      <c r="AR1812" s="2"/>
      <c r="AS1812" s="2">
        <v>7.55</v>
      </c>
      <c r="AT1812" s="2"/>
      <c r="AU1812" s="2"/>
      <c r="AV1812" s="2">
        <v>0</v>
      </c>
      <c r="AW1812" s="2">
        <v>17.175000000000001</v>
      </c>
      <c r="AY1812" s="2"/>
      <c r="AZ1812" s="2">
        <f>AC1812+AF1812+AW1812</f>
        <v>175.32500000000002</v>
      </c>
      <c r="BA1812" s="2"/>
      <c r="BB1812" s="9">
        <f>AW1812/AZ1812</f>
        <v>9.796092970198203E-2</v>
      </c>
      <c r="BC1812" s="19"/>
      <c r="BD1812" s="2"/>
      <c r="BE1812" s="2"/>
      <c r="BF1812" s="19"/>
      <c r="BG1812" s="19"/>
      <c r="BH1812" s="19"/>
      <c r="BI1812" s="19"/>
      <c r="BJ1812" s="9">
        <f>AC1812/AZ1812</f>
        <v>0.4638528447169542</v>
      </c>
      <c r="BK1812" s="9">
        <f>AF1812/AZ1812</f>
        <v>0.43818622558106374</v>
      </c>
      <c r="BL1812" s="9">
        <f>AW1812/AZ1812</f>
        <v>9.796092970198203E-2</v>
      </c>
      <c r="BM1812" s="2">
        <v>179.75</v>
      </c>
      <c r="BN1812" s="2">
        <v>101</v>
      </c>
      <c r="BO1812" s="2">
        <v>26</v>
      </c>
      <c r="BP1812" s="2">
        <v>0</v>
      </c>
      <c r="BQ1812" s="2"/>
      <c r="BR1812" s="2"/>
      <c r="BS1812" s="2"/>
      <c r="BT1812" s="2"/>
      <c r="BU1812" s="2"/>
      <c r="BV1812" s="2"/>
      <c r="BX1812" s="2">
        <v>170.78024028979161</v>
      </c>
      <c r="BY1812" s="2">
        <f t="shared" ref="BY1812:BY1814" si="163">CE1812+CH1812+CK1812+CN1812+CQ1812+CT1812+CW1812+CZ1812+DC1812</f>
        <v>120</v>
      </c>
      <c r="CA1812" s="2">
        <f t="shared" ref="CA1812:CA1814" si="164">CF1812+CI1812+CL1812+CO1812+CR1812+CU1812+CX1812+DA1812+DD1812</f>
        <v>176.26922011680369</v>
      </c>
      <c r="CB1812" s="2"/>
      <c r="CC1812" s="2"/>
      <c r="CE1812">
        <v>10</v>
      </c>
      <c r="CF1812" s="2">
        <v>21.229402077945966</v>
      </c>
      <c r="CH1812">
        <v>10</v>
      </c>
      <c r="CI1812" s="2">
        <v>15.106730006255026</v>
      </c>
      <c r="CK1812">
        <v>10</v>
      </c>
      <c r="CL1812" s="2">
        <v>11.513953846841218</v>
      </c>
      <c r="CN1812" s="2">
        <v>10</v>
      </c>
      <c r="CO1812" s="2">
        <v>12.065788361141649</v>
      </c>
      <c r="CQ1812">
        <v>10</v>
      </c>
      <c r="CR1812" s="2">
        <v>15.423270936425359</v>
      </c>
      <c r="CT1812" s="2">
        <v>10</v>
      </c>
      <c r="CU1812" s="2">
        <v>17.861742922843021</v>
      </c>
      <c r="CW1812">
        <v>20</v>
      </c>
      <c r="CX1812" s="2">
        <v>39.131595600874547</v>
      </c>
      <c r="CZ1812">
        <v>20</v>
      </c>
      <c r="DA1812" s="2">
        <v>22.8736279892262</v>
      </c>
      <c r="DC1812">
        <v>20</v>
      </c>
      <c r="DD1812" s="2">
        <v>21.063108375250714</v>
      </c>
    </row>
    <row r="1813" spans="1:152" hidden="1" x14ac:dyDescent="0.45">
      <c r="A1813" t="s">
        <v>71</v>
      </c>
      <c r="B1813" t="s">
        <v>240</v>
      </c>
      <c r="C1813" s="1">
        <v>39089</v>
      </c>
      <c r="D1813" s="2"/>
      <c r="G1813">
        <v>89</v>
      </c>
      <c r="H1813" t="s">
        <v>17</v>
      </c>
      <c r="I1813" s="19">
        <v>11</v>
      </c>
      <c r="J1813">
        <v>1000</v>
      </c>
      <c r="K1813" s="2">
        <f t="shared" si="139"/>
        <v>90.909090909090907</v>
      </c>
      <c r="AC1813" s="2"/>
      <c r="AE1813" s="9"/>
      <c r="AF1813" s="2"/>
      <c r="AG1813" s="9"/>
      <c r="AI1813" s="9"/>
      <c r="AJ1813" s="9"/>
      <c r="AK1813" s="9"/>
      <c r="AL1813" s="9"/>
      <c r="AM1813" s="15"/>
      <c r="AO1813" s="9"/>
      <c r="AP1813" s="9"/>
      <c r="AQ1813" s="2"/>
      <c r="AR1813" s="2"/>
      <c r="AS1813" s="2"/>
      <c r="AT1813" s="2"/>
      <c r="AU1813" s="2"/>
      <c r="AV1813" s="2"/>
      <c r="AW1813" s="2"/>
      <c r="AY1813" s="2"/>
      <c r="AZ1813" s="2"/>
      <c r="BA1813" s="2"/>
      <c r="BC1813" s="19"/>
      <c r="BD1813" s="2"/>
      <c r="BE1813" s="2"/>
      <c r="BF1813" s="19"/>
      <c r="BG1813" s="19"/>
      <c r="BH1813" s="19"/>
      <c r="BI1813" s="19"/>
      <c r="BJ1813" s="19"/>
      <c r="BK1813" s="19"/>
      <c r="BL1813" s="19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X1813" s="2">
        <v>145.1840792328197</v>
      </c>
      <c r="BY1813" s="2">
        <f t="shared" si="163"/>
        <v>120</v>
      </c>
      <c r="CA1813" s="2">
        <f t="shared" si="164"/>
        <v>151.88887968581793</v>
      </c>
      <c r="CB1813" s="2"/>
      <c r="CC1813" s="2"/>
      <c r="CE1813">
        <v>10</v>
      </c>
      <c r="CF1813" s="2">
        <v>10.109731381568302</v>
      </c>
      <c r="CH1813">
        <v>10</v>
      </c>
      <c r="CI1813" s="2">
        <v>14.284788379054595</v>
      </c>
      <c r="CK1813">
        <v>10</v>
      </c>
      <c r="CL1813" s="2">
        <v>8.759213877222777</v>
      </c>
      <c r="CN1813" s="2">
        <v>10</v>
      </c>
      <c r="CO1813" s="2">
        <v>9.9733777186610837</v>
      </c>
      <c r="CQ1813">
        <v>10</v>
      </c>
      <c r="CR1813" s="2">
        <v>13.236896617776452</v>
      </c>
      <c r="CT1813" s="2">
        <v>10</v>
      </c>
      <c r="CU1813" s="2">
        <v>16.85564404874777</v>
      </c>
      <c r="CW1813">
        <v>20</v>
      </c>
      <c r="CX1813" s="2">
        <v>37.727869950798627</v>
      </c>
      <c r="CZ1813">
        <v>20</v>
      </c>
      <c r="DA1813" s="2">
        <v>21.267078306445406</v>
      </c>
      <c r="DC1813">
        <v>20</v>
      </c>
      <c r="DD1813" s="2">
        <v>19.674279405542912</v>
      </c>
    </row>
    <row r="1814" spans="1:152" hidden="1" x14ac:dyDescent="0.45">
      <c r="A1814" t="s">
        <v>71</v>
      </c>
      <c r="B1814" t="s">
        <v>240</v>
      </c>
      <c r="C1814" s="1">
        <v>39092</v>
      </c>
      <c r="D1814" s="2"/>
      <c r="G1814">
        <v>92</v>
      </c>
      <c r="H1814" t="s">
        <v>17</v>
      </c>
      <c r="I1814" s="19">
        <v>11</v>
      </c>
      <c r="J1814">
        <v>1000</v>
      </c>
      <c r="K1814" s="2">
        <f t="shared" si="139"/>
        <v>90.909090909090907</v>
      </c>
      <c r="AC1814" s="2"/>
      <c r="AE1814" s="9"/>
      <c r="AF1814" s="2"/>
      <c r="AG1814" s="9"/>
      <c r="AI1814" s="9"/>
      <c r="AJ1814" s="9"/>
      <c r="AK1814" s="9"/>
      <c r="AL1814" s="9"/>
      <c r="AM1814" s="15"/>
      <c r="AO1814" s="9"/>
      <c r="AP1814" s="9"/>
      <c r="AQ1814" s="2"/>
      <c r="AR1814" s="2"/>
      <c r="AS1814" s="2"/>
      <c r="AT1814" s="2"/>
      <c r="AU1814" s="2"/>
      <c r="AV1814" s="2"/>
      <c r="AW1814" s="2"/>
      <c r="AY1814" s="2"/>
      <c r="AZ1814" s="2"/>
      <c r="BA1814" s="2"/>
      <c r="BC1814" s="19"/>
      <c r="BD1814" s="2"/>
      <c r="BE1814" s="2"/>
      <c r="BF1814" s="19"/>
      <c r="BG1814" s="19"/>
      <c r="BH1814" s="19"/>
      <c r="BI1814" s="19"/>
      <c r="BJ1814" s="19"/>
      <c r="BK1814" s="19"/>
      <c r="BL1814" s="19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X1814" s="2">
        <v>226.49105131991371</v>
      </c>
      <c r="BY1814" s="2">
        <f t="shared" si="163"/>
        <v>120</v>
      </c>
      <c r="CA1814" s="2">
        <f t="shared" si="164"/>
        <v>229.87426021617887</v>
      </c>
      <c r="CB1814" s="2"/>
      <c r="CC1814" s="2"/>
      <c r="CE1814">
        <v>10</v>
      </c>
      <c r="CF1814" s="2">
        <v>44.714866474351012</v>
      </c>
      <c r="CH1814">
        <v>10</v>
      </c>
      <c r="CI1814" s="2">
        <v>20.925901122838539</v>
      </c>
      <c r="CK1814">
        <v>10</v>
      </c>
      <c r="CL1814" s="2">
        <v>23.566572423085574</v>
      </c>
      <c r="CN1814" s="2">
        <v>10</v>
      </c>
      <c r="CO1814" s="2">
        <v>19.677921417422866</v>
      </c>
      <c r="CQ1814">
        <v>10</v>
      </c>
      <c r="CR1814" s="2">
        <v>18.573230085736363</v>
      </c>
      <c r="CT1814" s="2">
        <v>10</v>
      </c>
      <c r="CU1814" s="2">
        <v>18.752929614144179</v>
      </c>
      <c r="CW1814">
        <v>20</v>
      </c>
      <c r="CX1814" s="2">
        <v>39.593559957955037</v>
      </c>
      <c r="CZ1814">
        <v>20</v>
      </c>
      <c r="DA1814" s="2">
        <v>23.433070505752688</v>
      </c>
      <c r="DC1814">
        <v>20</v>
      </c>
      <c r="DD1814" s="2">
        <v>20.636208614892588</v>
      </c>
    </row>
    <row r="1815" spans="1:152" hidden="1" x14ac:dyDescent="0.45">
      <c r="A1815" t="s">
        <v>71</v>
      </c>
      <c r="B1815" t="s">
        <v>240</v>
      </c>
      <c r="C1815" s="1">
        <v>39093</v>
      </c>
      <c r="G1815">
        <v>93</v>
      </c>
      <c r="H1815" t="s">
        <v>17</v>
      </c>
      <c r="I1815" s="19">
        <v>11</v>
      </c>
      <c r="J1815">
        <v>1000</v>
      </c>
      <c r="K1815" s="2">
        <f t="shared" si="139"/>
        <v>90.909090909090907</v>
      </c>
      <c r="M1815" s="2">
        <v>508.49999999999994</v>
      </c>
      <c r="N1815" s="19">
        <v>17</v>
      </c>
      <c r="O1815" s="19"/>
      <c r="P1815" s="19"/>
      <c r="AC1815" s="2"/>
      <c r="AE1815" s="9"/>
      <c r="AF1815" s="2"/>
      <c r="AG1815" s="9"/>
      <c r="AI1815" s="9"/>
      <c r="AJ1815" s="9"/>
      <c r="AK1815" s="9"/>
      <c r="AL1815" s="9"/>
      <c r="AO1815" s="9"/>
      <c r="AP1815" s="9"/>
      <c r="AQ1815" s="2"/>
      <c r="AR1815" s="2"/>
      <c r="AS1815" s="2"/>
      <c r="AT1815" s="2"/>
      <c r="AU1815" s="2"/>
      <c r="AV1815" s="2"/>
      <c r="AW1815" s="2"/>
      <c r="AY1815" s="2"/>
      <c r="AZ1815" s="2"/>
      <c r="BA1815" s="2"/>
      <c r="BC1815" s="19"/>
      <c r="BD1815" s="2"/>
      <c r="BE1815" s="2"/>
      <c r="BF1815" s="19"/>
      <c r="BG1815" s="19"/>
      <c r="BH1815" s="19"/>
      <c r="BI1815" s="19"/>
      <c r="BJ1815" s="19"/>
      <c r="BK1815" s="19"/>
      <c r="BL1815" s="19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X1815" s="2"/>
      <c r="BY1815" s="2"/>
      <c r="CA1815" s="2"/>
      <c r="CB1815" s="2"/>
      <c r="CC1815" s="2"/>
      <c r="CF1815" s="2"/>
      <c r="CH1815">
        <v>10</v>
      </c>
      <c r="CI1815" s="2"/>
      <c r="CK1815">
        <v>10</v>
      </c>
      <c r="CL1815" s="2"/>
      <c r="CO1815" s="2"/>
      <c r="CR1815" s="2"/>
      <c r="CU1815" s="2"/>
      <c r="CX1815" s="2"/>
      <c r="DA1815" s="2"/>
      <c r="DD1815" s="2"/>
    </row>
    <row r="1816" spans="1:152" hidden="1" x14ac:dyDescent="0.45">
      <c r="A1816" t="s">
        <v>71</v>
      </c>
      <c r="B1816" t="s">
        <v>240</v>
      </c>
      <c r="C1816" s="1">
        <v>39094</v>
      </c>
      <c r="D1816" s="2"/>
      <c r="G1816">
        <v>94</v>
      </c>
      <c r="H1816" t="s">
        <v>17</v>
      </c>
      <c r="I1816" s="19">
        <v>11</v>
      </c>
      <c r="J1816">
        <v>1000</v>
      </c>
      <c r="K1816" s="2">
        <f t="shared" si="139"/>
        <v>90.909090909090907</v>
      </c>
      <c r="AC1816" s="2"/>
      <c r="AE1816" s="9"/>
      <c r="AF1816" s="2"/>
      <c r="AG1816" s="9"/>
      <c r="AH1816" s="9"/>
      <c r="AI1816" s="9"/>
      <c r="AJ1816" s="9"/>
      <c r="AK1816" s="9"/>
      <c r="AL1816" s="9"/>
      <c r="AM1816" s="15"/>
      <c r="AO1816" s="9"/>
      <c r="AP1816" s="9"/>
      <c r="AQ1816" s="2"/>
      <c r="AR1816" s="2"/>
      <c r="AS1816" s="2"/>
      <c r="AT1816" s="2"/>
      <c r="AU1816" s="2"/>
      <c r="AV1816" s="2"/>
      <c r="AW1816" s="2"/>
      <c r="AY1816" s="2"/>
      <c r="AZ1816" s="2"/>
      <c r="BA1816" s="2"/>
      <c r="BC1816" s="19"/>
      <c r="BD1816" s="2"/>
      <c r="BE1816" s="2"/>
      <c r="BF1816" s="19"/>
      <c r="BG1816" s="19"/>
      <c r="BH1816" s="19"/>
      <c r="BI1816" s="19"/>
      <c r="BJ1816" s="19"/>
      <c r="BK1816" s="19"/>
      <c r="BL1816" s="19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X1816" s="2">
        <v>208.35694149965889</v>
      </c>
      <c r="BY1816" s="2">
        <f>CE1816+CH1816+CK1816+CN1816+CQ1816+CT1816+CW1816+CZ1816+DC1816</f>
        <v>120</v>
      </c>
      <c r="CA1816" s="2">
        <f>CF1816+CI1816+CL1816+CO1816+CR1816+CU1816+CX1816+DA1816+DD1816</f>
        <v>212.43214735521681</v>
      </c>
      <c r="CB1816" s="2"/>
      <c r="CC1816" s="2"/>
      <c r="CE1816">
        <v>10</v>
      </c>
      <c r="CF1816" s="2">
        <v>35.044660746683832</v>
      </c>
      <c r="CH1816">
        <v>10</v>
      </c>
      <c r="CI1816" s="2">
        <v>19.313926759620742</v>
      </c>
      <c r="CK1816">
        <v>10</v>
      </c>
      <c r="CL1816" s="2">
        <v>21.349982710540999</v>
      </c>
      <c r="CN1816" s="2">
        <v>10</v>
      </c>
      <c r="CO1816" s="2">
        <v>17.834000777922171</v>
      </c>
      <c r="CQ1816">
        <v>10</v>
      </c>
      <c r="CR1816" s="2">
        <v>18.013662016070533</v>
      </c>
      <c r="CT1816" s="2">
        <v>10</v>
      </c>
      <c r="CU1816" s="2">
        <v>17.657772557063268</v>
      </c>
      <c r="CW1816">
        <v>20</v>
      </c>
      <c r="CX1816" s="2">
        <v>38.889898703436913</v>
      </c>
      <c r="CZ1816">
        <v>20</v>
      </c>
      <c r="DA1816" s="2">
        <v>23.21348049341713</v>
      </c>
      <c r="DC1816">
        <v>20</v>
      </c>
      <c r="DD1816" s="2">
        <v>21.11476259046119</v>
      </c>
    </row>
    <row r="1817" spans="1:152" hidden="1" x14ac:dyDescent="0.45">
      <c r="A1817" t="s">
        <v>71</v>
      </c>
      <c r="B1817" t="s">
        <v>240</v>
      </c>
      <c r="C1817" s="1">
        <v>39098</v>
      </c>
      <c r="G1817">
        <v>98</v>
      </c>
      <c r="H1817" t="s">
        <v>17</v>
      </c>
      <c r="I1817" s="19">
        <v>11</v>
      </c>
      <c r="J1817">
        <v>1000</v>
      </c>
      <c r="K1817" s="2">
        <f t="shared" si="139"/>
        <v>90.909090909090907</v>
      </c>
      <c r="M1817" s="2">
        <v>537</v>
      </c>
      <c r="N1817" s="19">
        <v>18.349999999999998</v>
      </c>
      <c r="O1817" s="19"/>
      <c r="P1817" s="19"/>
      <c r="AC1817" s="2"/>
      <c r="AE1817" s="9"/>
      <c r="AF1817" s="2"/>
      <c r="AG1817" s="9"/>
      <c r="AH1817" s="9"/>
      <c r="AI1817" s="9"/>
      <c r="AJ1817" s="9"/>
      <c r="AK1817" s="9"/>
      <c r="AL1817" s="9"/>
      <c r="AO1817" s="9"/>
      <c r="AP1817" s="9"/>
      <c r="AQ1817" s="2"/>
      <c r="AR1817" s="2"/>
      <c r="AS1817" s="2"/>
      <c r="AT1817" s="2"/>
      <c r="AU1817" s="2"/>
      <c r="AV1817" s="2"/>
      <c r="AW1817" s="2"/>
      <c r="AY1817" s="2"/>
      <c r="AZ1817" s="2"/>
      <c r="BA1817" s="2"/>
      <c r="BC1817" s="19"/>
      <c r="BD1817" s="2"/>
      <c r="BE1817" s="2"/>
      <c r="BF1817" s="19"/>
      <c r="BG1817" s="19"/>
      <c r="BH1817" s="19"/>
      <c r="BI1817" s="19"/>
      <c r="BJ1817" s="19"/>
      <c r="BK1817" s="19"/>
      <c r="BL1817" s="19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X1817" s="2"/>
      <c r="BY1817" s="2"/>
      <c r="CA1817" s="2"/>
      <c r="CB1817" s="2"/>
      <c r="CC1817" s="2"/>
      <c r="CF1817" s="2"/>
      <c r="CH1817">
        <v>10</v>
      </c>
      <c r="CI1817" s="2"/>
      <c r="CK1817">
        <v>10</v>
      </c>
      <c r="CL1817" s="2"/>
      <c r="CO1817" s="2"/>
      <c r="CR1817" s="2"/>
      <c r="CU1817" s="2"/>
      <c r="CX1817" s="2"/>
      <c r="DA1817" s="2"/>
      <c r="DD1817" s="2"/>
    </row>
    <row r="1818" spans="1:152" hidden="1" x14ac:dyDescent="0.45">
      <c r="A1818" t="s">
        <v>71</v>
      </c>
      <c r="B1818" t="s">
        <v>240</v>
      </c>
      <c r="C1818" s="1">
        <v>39099</v>
      </c>
      <c r="D1818" s="2"/>
      <c r="G1818">
        <v>99</v>
      </c>
      <c r="H1818" t="s">
        <v>17</v>
      </c>
      <c r="I1818" s="19">
        <v>11</v>
      </c>
      <c r="J1818">
        <v>1000</v>
      </c>
      <c r="K1818" s="2">
        <f t="shared" si="139"/>
        <v>90.909090909090907</v>
      </c>
      <c r="AC1818" s="2"/>
      <c r="AE1818" s="9"/>
      <c r="AF1818" s="2"/>
      <c r="AG1818" s="9"/>
      <c r="AH1818" s="9"/>
      <c r="AI1818" s="9"/>
      <c r="AJ1818" s="9"/>
      <c r="AK1818" s="9"/>
      <c r="AL1818" s="9"/>
      <c r="AM1818" s="15"/>
      <c r="AO1818" s="9"/>
      <c r="AP1818" s="9"/>
      <c r="AQ1818" s="2"/>
      <c r="AR1818" s="2"/>
      <c r="AS1818" s="2"/>
      <c r="AT1818" s="2"/>
      <c r="AU1818" s="2"/>
      <c r="AV1818" s="2"/>
      <c r="AW1818" s="2"/>
      <c r="AY1818" s="2"/>
      <c r="AZ1818" s="2"/>
      <c r="BA1818" s="2"/>
      <c r="BC1818" s="19"/>
      <c r="BD1818" s="2"/>
      <c r="BE1818" s="2"/>
      <c r="BF1818" s="19"/>
      <c r="BG1818" s="19"/>
      <c r="BH1818" s="19"/>
      <c r="BI1818" s="19"/>
      <c r="BJ1818" s="19"/>
      <c r="BK1818" s="19"/>
      <c r="BL1818" s="19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X1818" s="2">
        <v>179.42730455267019</v>
      </c>
      <c r="BY1818" s="2">
        <f t="shared" ref="BY1818:BY1819" si="165">CE1818+CH1818+CK1818+CN1818+CQ1818+CT1818+CW1818+CZ1818+DC1818</f>
        <v>120</v>
      </c>
      <c r="CA1818" s="2">
        <f t="shared" ref="CA1818:CA1819" si="166">CF1818+CI1818+CL1818+CO1818+CR1818+CU1818+CX1818+DA1818+DD1818</f>
        <v>183.5401218505134</v>
      </c>
      <c r="CB1818" s="2"/>
      <c r="CC1818" s="2"/>
      <c r="CE1818">
        <v>10</v>
      </c>
      <c r="CF1818" s="2">
        <v>34.166990799621004</v>
      </c>
      <c r="CH1818">
        <v>10</v>
      </c>
      <c r="CI1818" s="2">
        <v>16.372314406110675</v>
      </c>
      <c r="CK1818">
        <v>10</v>
      </c>
      <c r="CL1818" s="2">
        <v>14.134358523921236</v>
      </c>
      <c r="CN1818" s="2">
        <v>10</v>
      </c>
      <c r="CO1818" s="2">
        <v>12.834926076092316</v>
      </c>
      <c r="CQ1818">
        <v>10</v>
      </c>
      <c r="CR1818" s="2">
        <v>13.518167423197653</v>
      </c>
      <c r="CT1818" s="2">
        <v>10</v>
      </c>
      <c r="CU1818" s="2">
        <v>15.303263764132259</v>
      </c>
      <c r="CW1818">
        <v>20</v>
      </c>
      <c r="CX1818" s="2">
        <v>36.025556911647072</v>
      </c>
      <c r="CZ1818">
        <v>20</v>
      </c>
      <c r="DA1818" s="2">
        <v>21.024573259294449</v>
      </c>
      <c r="DC1818">
        <v>20</v>
      </c>
      <c r="DD1818" s="2">
        <v>20.159970686496727</v>
      </c>
    </row>
    <row r="1819" spans="1:152" s="12" customFormat="1" hidden="1" x14ac:dyDescent="0.45">
      <c r="A1819" t="s">
        <v>71</v>
      </c>
      <c r="B1819" t="s">
        <v>240</v>
      </c>
      <c r="C1819" s="1">
        <v>39102</v>
      </c>
      <c r="D1819" s="2"/>
      <c r="E1819"/>
      <c r="F1819"/>
      <c r="G1819">
        <v>102</v>
      </c>
      <c r="H1819" t="s">
        <v>17</v>
      </c>
      <c r="I1819" s="19">
        <v>11</v>
      </c>
      <c r="J1819">
        <v>1000</v>
      </c>
      <c r="K1819" s="2">
        <f t="shared" ref="K1819:K1881" si="167">1000000/I1819/J1819</f>
        <v>90.909090909090907</v>
      </c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 s="2"/>
      <c r="AD1819"/>
      <c r="AE1819" s="9"/>
      <c r="AF1819" s="2"/>
      <c r="AG1819" s="9"/>
      <c r="AH1819" s="9"/>
      <c r="AI1819" s="9"/>
      <c r="AJ1819" s="9"/>
      <c r="AK1819" s="9"/>
      <c r="AL1819" s="9"/>
      <c r="AM1819" s="15"/>
      <c r="AN1819"/>
      <c r="AO1819" s="9"/>
      <c r="AP1819" s="9"/>
      <c r="AQ1819" s="2"/>
      <c r="AR1819" s="2"/>
      <c r="AS1819" s="2"/>
      <c r="AT1819" s="2"/>
      <c r="AU1819" s="2"/>
      <c r="AV1819" s="2"/>
      <c r="AW1819" s="2"/>
      <c r="AX1819"/>
      <c r="AY1819" s="2"/>
      <c r="AZ1819" s="2"/>
      <c r="BA1819" s="2"/>
      <c r="BB1819"/>
      <c r="BC1819" s="19"/>
      <c r="BD1819" s="2"/>
      <c r="BE1819" s="2"/>
      <c r="BF1819" s="19"/>
      <c r="BG1819" s="19"/>
      <c r="BH1819" s="19"/>
      <c r="BI1819" s="19"/>
      <c r="BJ1819" s="19"/>
      <c r="BK1819" s="19"/>
      <c r="BL1819" s="19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/>
      <c r="BX1819" s="2">
        <v>210.63827189155509</v>
      </c>
      <c r="BY1819" s="2">
        <f t="shared" si="165"/>
        <v>120</v>
      </c>
      <c r="BZ1819"/>
      <c r="CA1819" s="2">
        <f t="shared" si="166"/>
        <v>213.91810736071648</v>
      </c>
      <c r="CB1819" s="2"/>
      <c r="CC1819" s="2"/>
      <c r="CD1819"/>
      <c r="CE1819">
        <v>10</v>
      </c>
      <c r="CF1819" s="2">
        <v>45.426384806829404</v>
      </c>
      <c r="CH1819">
        <v>10</v>
      </c>
      <c r="CI1819" s="2">
        <v>19.473270611702127</v>
      </c>
      <c r="CK1819">
        <v>10</v>
      </c>
      <c r="CL1819" s="2">
        <v>21.216678745567378</v>
      </c>
      <c r="CN1819" s="2">
        <v>10</v>
      </c>
      <c r="CO1819" s="2">
        <v>17.799057602457495</v>
      </c>
      <c r="CQ1819">
        <v>10</v>
      </c>
      <c r="CR1819" s="2">
        <v>16.844097496074518</v>
      </c>
      <c r="CT1819" s="2">
        <v>10</v>
      </c>
      <c r="CU1819" s="2">
        <v>16.871382070542602</v>
      </c>
      <c r="CW1819">
        <v>20</v>
      </c>
      <c r="CX1819" s="2">
        <v>34.634233296440186</v>
      </c>
      <c r="CZ1819">
        <v>20</v>
      </c>
      <c r="DA1819" s="2">
        <v>22.007696068565558</v>
      </c>
      <c r="DC1819">
        <v>20</v>
      </c>
      <c r="DD1819" s="2">
        <v>19.645306662537187</v>
      </c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</row>
    <row r="1820" spans="1:152" hidden="1" x14ac:dyDescent="0.45">
      <c r="A1820" t="s">
        <v>71</v>
      </c>
      <c r="B1820" t="s">
        <v>240</v>
      </c>
      <c r="C1820" s="1">
        <v>39104</v>
      </c>
      <c r="G1820">
        <v>104</v>
      </c>
      <c r="H1820" t="s">
        <v>17</v>
      </c>
      <c r="I1820" s="19">
        <v>11</v>
      </c>
      <c r="J1820">
        <v>1000</v>
      </c>
      <c r="K1820" s="2">
        <f t="shared" si="167"/>
        <v>90.909090909090907</v>
      </c>
      <c r="AC1820" s="2">
        <v>138.17500000000001</v>
      </c>
      <c r="AE1820" s="9"/>
      <c r="AF1820" s="2">
        <v>130.52500000000001</v>
      </c>
      <c r="AG1820" s="9">
        <v>1.8303750000000001</v>
      </c>
      <c r="AH1820" s="9">
        <v>0.26043452912072407</v>
      </c>
      <c r="AI1820" s="9"/>
      <c r="AJ1820" s="9"/>
      <c r="AK1820" s="9"/>
      <c r="AL1820" s="9"/>
      <c r="AM1820" s="15">
        <f>AG1820/AF1820</f>
        <v>1.4023175636851178E-2</v>
      </c>
      <c r="AN1820" s="15">
        <v>3.8414438016549479E-2</v>
      </c>
      <c r="AO1820" s="19">
        <f>AF1820*AN1820</f>
        <v>5.0140445221101206</v>
      </c>
      <c r="AP1820" s="9"/>
      <c r="AQ1820" s="2">
        <v>9.5500000000000007</v>
      </c>
      <c r="AR1820" s="2"/>
      <c r="AS1820" s="2">
        <v>139.42500000000001</v>
      </c>
      <c r="AT1820" s="2"/>
      <c r="AU1820" s="2"/>
      <c r="AV1820" s="2">
        <v>0</v>
      </c>
      <c r="AW1820" s="2">
        <v>148.97500000000002</v>
      </c>
      <c r="AY1820" s="2"/>
      <c r="AZ1820" s="2">
        <f>AC1820+AF1820+AW1820</f>
        <v>417.67500000000007</v>
      </c>
      <c r="BA1820" s="2"/>
      <c r="BB1820" s="9">
        <f>AW1820/AZ1820</f>
        <v>0.35667684204225775</v>
      </c>
      <c r="BC1820" s="19"/>
      <c r="BD1820" s="2"/>
      <c r="BE1820" s="2"/>
      <c r="BF1820" s="19"/>
      <c r="BG1820" s="19"/>
      <c r="BH1820" s="19"/>
      <c r="BI1820" s="19"/>
      <c r="BJ1820" s="9">
        <f>AC1820/AZ1820</f>
        <v>0.33081941701083378</v>
      </c>
      <c r="BK1820" s="9">
        <f>AF1820/AZ1820</f>
        <v>0.31250374094690847</v>
      </c>
      <c r="BL1820" s="9">
        <f>AW1820/AZ1820</f>
        <v>0.35667684204225775</v>
      </c>
      <c r="BM1820" s="2">
        <v>294.875</v>
      </c>
      <c r="BN1820" s="2">
        <v>73.5</v>
      </c>
      <c r="BO1820" s="2">
        <v>118.5</v>
      </c>
      <c r="BP1820" s="2">
        <v>0</v>
      </c>
      <c r="BQ1820" s="2"/>
      <c r="BR1820" s="2"/>
      <c r="BS1820" s="2"/>
      <c r="BT1820" s="2"/>
      <c r="BU1820" s="2"/>
      <c r="BV1820" s="2"/>
      <c r="BX1820" s="2"/>
      <c r="BY1820" s="2"/>
      <c r="CA1820" s="2"/>
      <c r="CB1820" s="2"/>
      <c r="CC1820" s="2"/>
      <c r="CF1820" s="2"/>
      <c r="CH1820">
        <v>10</v>
      </c>
      <c r="CI1820" s="2"/>
      <c r="CK1820">
        <v>10</v>
      </c>
      <c r="CL1820" s="2"/>
      <c r="CO1820" s="2"/>
      <c r="CR1820" s="2"/>
      <c r="CU1820" s="2"/>
      <c r="CX1820" s="2"/>
      <c r="DA1820" s="2"/>
      <c r="DD1820" s="2"/>
    </row>
    <row r="1821" spans="1:152" hidden="1" x14ac:dyDescent="0.45">
      <c r="A1821" t="s">
        <v>71</v>
      </c>
      <c r="B1821" t="s">
        <v>240</v>
      </c>
      <c r="C1821" s="1">
        <v>39107</v>
      </c>
      <c r="D1821" s="2"/>
      <c r="G1821">
        <v>107</v>
      </c>
      <c r="H1821" t="s">
        <v>17</v>
      </c>
      <c r="I1821" s="19">
        <v>11</v>
      </c>
      <c r="J1821">
        <v>1000</v>
      </c>
      <c r="K1821" s="2">
        <f t="shared" si="167"/>
        <v>90.909090909090907</v>
      </c>
      <c r="AC1821" s="2"/>
      <c r="AE1821" s="9"/>
      <c r="AF1821" s="2"/>
      <c r="AG1821" s="9"/>
      <c r="AI1821" s="9"/>
      <c r="AJ1821" s="9"/>
      <c r="AK1821" s="9"/>
      <c r="AL1821" s="9"/>
      <c r="AM1821" s="15"/>
      <c r="AO1821" s="9"/>
      <c r="AP1821" s="9"/>
      <c r="AQ1821" s="2"/>
      <c r="AR1821" s="2"/>
      <c r="AS1821" s="2"/>
      <c r="AT1821" s="2"/>
      <c r="AU1821" s="2"/>
      <c r="AV1821" s="2"/>
      <c r="AW1821" s="2"/>
      <c r="AY1821" s="2"/>
      <c r="AZ1821" s="2"/>
      <c r="BA1821" s="2"/>
      <c r="BC1821" s="19"/>
      <c r="BD1821" s="2"/>
      <c r="BE1821" s="2"/>
      <c r="BF1821" s="19"/>
      <c r="BG1821" s="19"/>
      <c r="BH1821" s="19"/>
      <c r="BI1821" s="19"/>
      <c r="BJ1821" s="19"/>
      <c r="BK1821" s="19"/>
      <c r="BL1821" s="19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X1821" s="2">
        <v>164.90182609030219</v>
      </c>
      <c r="BY1821" s="2">
        <f t="shared" ref="BY1821:BY1822" si="168">CE1821+CH1821+CK1821+CN1821+CQ1821+CT1821+CW1821+CZ1821+DC1821</f>
        <v>120</v>
      </c>
      <c r="CA1821" s="2">
        <f t="shared" ref="CA1821:CA1822" si="169">CF1821+CI1821+CL1821+CO1821+CR1821+CU1821+CX1821+DA1821+DD1821</f>
        <v>170.14362269693129</v>
      </c>
      <c r="CB1821" s="2"/>
      <c r="CC1821" s="2"/>
      <c r="CE1821">
        <v>10</v>
      </c>
      <c r="CF1821" s="2">
        <v>22.750258366741924</v>
      </c>
      <c r="CH1821">
        <v>10</v>
      </c>
      <c r="CI1821" s="2">
        <v>16.653660630375036</v>
      </c>
      <c r="CK1821">
        <v>10</v>
      </c>
      <c r="CL1821" s="2">
        <v>14.926255762922253</v>
      </c>
      <c r="CN1821" s="2">
        <v>10</v>
      </c>
      <c r="CO1821" s="2">
        <v>12.546678037491311</v>
      </c>
      <c r="CQ1821">
        <v>10</v>
      </c>
      <c r="CR1821" s="2">
        <v>13.483531481945613</v>
      </c>
      <c r="CT1821" s="2">
        <v>10</v>
      </c>
      <c r="CU1821" s="2">
        <v>14.768294093879291</v>
      </c>
      <c r="CW1821">
        <v>20</v>
      </c>
      <c r="CX1821" s="2">
        <v>34.382023391011799</v>
      </c>
      <c r="CZ1821">
        <v>20</v>
      </c>
      <c r="DA1821" s="2">
        <v>20.537030330631701</v>
      </c>
      <c r="DC1821">
        <v>20</v>
      </c>
      <c r="DD1821" s="2">
        <v>20.095890601932346</v>
      </c>
    </row>
    <row r="1822" spans="1:152" hidden="1" x14ac:dyDescent="0.45">
      <c r="A1822" t="s">
        <v>71</v>
      </c>
      <c r="B1822" t="s">
        <v>240</v>
      </c>
      <c r="C1822" s="1">
        <v>39110</v>
      </c>
      <c r="D1822" s="2"/>
      <c r="G1822">
        <v>110</v>
      </c>
      <c r="H1822" t="s">
        <v>17</v>
      </c>
      <c r="I1822" s="19">
        <v>11</v>
      </c>
      <c r="J1822">
        <v>1000</v>
      </c>
      <c r="K1822" s="2">
        <f t="shared" si="167"/>
        <v>90.909090909090907</v>
      </c>
      <c r="AC1822" s="2"/>
      <c r="AE1822" s="9"/>
      <c r="AF1822" s="2"/>
      <c r="AG1822" s="9"/>
      <c r="AI1822" s="9"/>
      <c r="AJ1822" s="9"/>
      <c r="AK1822" s="9"/>
      <c r="AL1822" s="9"/>
      <c r="AM1822" s="15"/>
      <c r="AO1822" s="9"/>
      <c r="AP1822" s="9"/>
      <c r="AQ1822" s="2"/>
      <c r="AR1822" s="2"/>
      <c r="AS1822" s="2"/>
      <c r="AT1822" s="2"/>
      <c r="AU1822" s="2"/>
      <c r="AV1822" s="2"/>
      <c r="AW1822" s="2"/>
      <c r="AY1822" s="2"/>
      <c r="AZ1822" s="2"/>
      <c r="BA1822" s="2"/>
      <c r="BC1822" s="19"/>
      <c r="BD1822" s="2"/>
      <c r="BE1822" s="2"/>
      <c r="BF1822" s="19"/>
      <c r="BG1822" s="19"/>
      <c r="BH1822" s="19"/>
      <c r="BI1822" s="19"/>
      <c r="BJ1822" s="19"/>
      <c r="BK1822" s="19"/>
      <c r="BL1822" s="19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X1822" s="2">
        <v>146.8869433243253</v>
      </c>
      <c r="BY1822" s="2">
        <f t="shared" si="168"/>
        <v>120</v>
      </c>
      <c r="CA1822" s="2">
        <f t="shared" si="169"/>
        <v>152.50709576699285</v>
      </c>
      <c r="CB1822" s="2"/>
      <c r="CC1822" s="2"/>
      <c r="CE1822">
        <v>10</v>
      </c>
      <c r="CF1822" s="2">
        <v>22.457061226457345</v>
      </c>
      <c r="CH1822">
        <v>10</v>
      </c>
      <c r="CI1822" s="2">
        <v>13.850655894513352</v>
      </c>
      <c r="CK1822">
        <v>10</v>
      </c>
      <c r="CL1822" s="2">
        <v>9.9132392446083379</v>
      </c>
      <c r="CN1822" s="2">
        <v>10</v>
      </c>
      <c r="CO1822" s="2">
        <v>8.694451362205406</v>
      </c>
      <c r="CQ1822">
        <v>10</v>
      </c>
      <c r="CR1822" s="2">
        <v>9.8202015018858191</v>
      </c>
      <c r="CT1822" s="2">
        <v>10</v>
      </c>
      <c r="CU1822" s="2">
        <v>12.409885377179144</v>
      </c>
      <c r="CW1822">
        <v>20</v>
      </c>
      <c r="CX1822" s="2">
        <v>32.72528587220269</v>
      </c>
      <c r="CZ1822">
        <v>20</v>
      </c>
      <c r="DA1822" s="2">
        <v>21.75722312614716</v>
      </c>
      <c r="DC1822">
        <v>20</v>
      </c>
      <c r="DD1822" s="2">
        <v>20.879092161793615</v>
      </c>
    </row>
    <row r="1823" spans="1:152" hidden="1" x14ac:dyDescent="0.45">
      <c r="A1823" t="s">
        <v>71</v>
      </c>
      <c r="B1823" t="s">
        <v>240</v>
      </c>
      <c r="C1823" s="1">
        <v>39111</v>
      </c>
      <c r="G1823">
        <v>111</v>
      </c>
      <c r="H1823" t="s">
        <v>17</v>
      </c>
      <c r="I1823" s="19">
        <v>11</v>
      </c>
      <c r="J1823">
        <v>1000</v>
      </c>
      <c r="K1823" s="2">
        <f t="shared" si="167"/>
        <v>90.909090909090907</v>
      </c>
      <c r="M1823" s="2">
        <v>596.49999999999989</v>
      </c>
      <c r="N1823" s="19">
        <v>19.850000000000001</v>
      </c>
      <c r="O1823" s="19"/>
      <c r="P1823" s="19"/>
      <c r="AC1823" s="2"/>
      <c r="AE1823" s="9"/>
      <c r="AF1823" s="2"/>
      <c r="AG1823" s="9"/>
      <c r="AH1823" s="9"/>
      <c r="AI1823" s="9"/>
      <c r="AJ1823" s="9"/>
      <c r="AK1823" s="9"/>
      <c r="AL1823" s="9"/>
      <c r="AO1823" s="9"/>
      <c r="AP1823" s="9"/>
      <c r="AQ1823" s="2"/>
      <c r="AR1823" s="2"/>
      <c r="AS1823" s="2"/>
      <c r="AT1823" s="2"/>
      <c r="AU1823" s="2"/>
      <c r="AV1823" s="2"/>
      <c r="AW1823" s="2"/>
      <c r="AY1823" s="2"/>
      <c r="AZ1823" s="2"/>
      <c r="BA1823" s="2"/>
      <c r="BC1823" s="19"/>
      <c r="BD1823" s="2"/>
      <c r="BE1823" s="2"/>
      <c r="BF1823" s="19"/>
      <c r="BG1823" s="19"/>
      <c r="BH1823" s="19"/>
      <c r="BI1823" s="19"/>
      <c r="BJ1823" s="19"/>
      <c r="BK1823" s="19"/>
      <c r="BL1823" s="19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X1823" s="2"/>
      <c r="BY1823" s="2"/>
      <c r="CA1823" s="2"/>
      <c r="CB1823" s="2"/>
      <c r="CC1823" s="2"/>
      <c r="CF1823" s="2"/>
      <c r="CH1823">
        <v>10</v>
      </c>
      <c r="CI1823" s="2"/>
      <c r="CK1823">
        <v>10</v>
      </c>
      <c r="CL1823" s="2"/>
      <c r="CO1823" s="2"/>
      <c r="CR1823" s="2"/>
      <c r="CU1823" s="2"/>
      <c r="CX1823" s="2"/>
      <c r="DA1823" s="2"/>
      <c r="DD1823" s="2"/>
    </row>
    <row r="1824" spans="1:152" hidden="1" x14ac:dyDescent="0.45">
      <c r="A1824" t="s">
        <v>71</v>
      </c>
      <c r="B1824" t="s">
        <v>240</v>
      </c>
      <c r="C1824" s="1">
        <v>39113</v>
      </c>
      <c r="D1824" s="2"/>
      <c r="G1824">
        <v>113</v>
      </c>
      <c r="H1824" t="s">
        <v>17</v>
      </c>
      <c r="I1824" s="19">
        <v>11</v>
      </c>
      <c r="J1824">
        <v>1000</v>
      </c>
      <c r="K1824" s="2">
        <f t="shared" si="167"/>
        <v>90.909090909090907</v>
      </c>
      <c r="AC1824" s="2"/>
      <c r="AE1824" s="9"/>
      <c r="AF1824" s="2"/>
      <c r="AG1824" s="9"/>
      <c r="AH1824" s="9"/>
      <c r="AI1824" s="9"/>
      <c r="AJ1824" s="9"/>
      <c r="AK1824" s="9"/>
      <c r="AL1824" s="9"/>
      <c r="AM1824" s="15"/>
      <c r="AO1824" s="9"/>
      <c r="AP1824" s="9"/>
      <c r="AQ1824" s="2"/>
      <c r="AR1824" s="2"/>
      <c r="AS1824" s="2"/>
      <c r="AT1824" s="2"/>
      <c r="AU1824" s="2"/>
      <c r="AV1824" s="2"/>
      <c r="AW1824" s="2"/>
      <c r="AY1824" s="2"/>
      <c r="AZ1824" s="2"/>
      <c r="BA1824" s="2"/>
      <c r="BC1824" s="19"/>
      <c r="BD1824" s="2"/>
      <c r="BE1824" s="2"/>
      <c r="BF1824" s="19"/>
      <c r="BG1824" s="19"/>
      <c r="BH1824" s="19"/>
      <c r="BI1824" s="19"/>
      <c r="BJ1824" s="19"/>
      <c r="BK1824" s="19"/>
      <c r="BL1824" s="19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X1824" s="2">
        <v>213.2817598672008</v>
      </c>
      <c r="BY1824" s="2">
        <f>CE1824+CH1824+CK1824+CN1824+CQ1824+CT1824+CW1824+CZ1824+DC1824</f>
        <v>120</v>
      </c>
      <c r="CA1824" s="2">
        <f>CF1824+CI1824+CL1824+CO1824+CR1824+CU1824+CX1824+DA1824+DD1824</f>
        <v>217.07246349179323</v>
      </c>
      <c r="CB1824" s="2"/>
      <c r="CC1824" s="2"/>
      <c r="CE1824">
        <v>10</v>
      </c>
      <c r="CF1824" s="2">
        <v>37.409241629628411</v>
      </c>
      <c r="CH1824">
        <v>10</v>
      </c>
      <c r="CI1824" s="2">
        <v>20.430323252354981</v>
      </c>
      <c r="CK1824">
        <v>10</v>
      </c>
      <c r="CL1824" s="2">
        <v>23.313068914229056</v>
      </c>
      <c r="CN1824" s="2">
        <v>10</v>
      </c>
      <c r="CO1824" s="2">
        <v>18.121168050306572</v>
      </c>
      <c r="CQ1824">
        <v>10</v>
      </c>
      <c r="CR1824" s="2">
        <v>18.025222564211113</v>
      </c>
      <c r="CT1824" s="2">
        <v>10</v>
      </c>
      <c r="CU1824" s="2">
        <v>18.034470321907051</v>
      </c>
      <c r="CW1824">
        <v>20</v>
      </c>
      <c r="CX1824" s="2">
        <v>37.075007107642548</v>
      </c>
      <c r="CZ1824">
        <v>20</v>
      </c>
      <c r="DA1824" s="2">
        <v>22.983947743321103</v>
      </c>
      <c r="DC1824">
        <v>20</v>
      </c>
      <c r="DD1824" s="2">
        <v>21.680013908192429</v>
      </c>
    </row>
    <row r="1825" spans="1:152" hidden="1" x14ac:dyDescent="0.45">
      <c r="A1825" t="s">
        <v>71</v>
      </c>
      <c r="B1825" t="s">
        <v>240</v>
      </c>
      <c r="C1825" s="1">
        <v>39114</v>
      </c>
      <c r="D1825" s="2">
        <v>6</v>
      </c>
      <c r="E1825" t="s">
        <v>229</v>
      </c>
      <c r="F1825" t="s">
        <v>78</v>
      </c>
      <c r="G1825">
        <v>114</v>
      </c>
      <c r="H1825" t="s">
        <v>17</v>
      </c>
      <c r="I1825" s="19">
        <v>11</v>
      </c>
      <c r="J1825">
        <v>1000</v>
      </c>
      <c r="K1825" s="2">
        <f t="shared" si="167"/>
        <v>90.909090909090907</v>
      </c>
      <c r="T1825" s="2">
        <v>114.4</v>
      </c>
      <c r="AC1825" s="2"/>
      <c r="AE1825" s="9"/>
      <c r="AF1825" s="2"/>
      <c r="AG1825" s="9"/>
      <c r="AH1825" s="9"/>
      <c r="AI1825" s="9"/>
      <c r="AJ1825" s="9"/>
      <c r="AK1825" s="9"/>
      <c r="AL1825" s="9"/>
      <c r="AO1825" s="9"/>
      <c r="AP1825" s="9"/>
      <c r="AQ1825" s="2"/>
      <c r="AR1825" s="2"/>
      <c r="AS1825" s="2"/>
      <c r="AT1825" s="2"/>
      <c r="AU1825" s="2"/>
      <c r="AV1825" s="2"/>
      <c r="AW1825" s="2"/>
      <c r="AY1825" s="2"/>
      <c r="AZ1825" s="2"/>
      <c r="BA1825" s="2"/>
      <c r="BC1825" s="19"/>
      <c r="BD1825" s="2"/>
      <c r="BE1825" s="2"/>
      <c r="BF1825" s="19"/>
      <c r="BG1825" s="19"/>
      <c r="BH1825" s="19"/>
      <c r="BI1825" s="19"/>
      <c r="BJ1825" s="19"/>
      <c r="BK1825" s="19"/>
      <c r="BL1825" s="19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X1825" s="2"/>
      <c r="BY1825" s="2"/>
      <c r="CA1825" s="2"/>
      <c r="CB1825" s="2"/>
      <c r="CC1825" s="2"/>
      <c r="CF1825" s="2"/>
      <c r="CH1825">
        <v>10</v>
      </c>
      <c r="CI1825" s="2"/>
      <c r="CK1825">
        <v>10</v>
      </c>
      <c r="CL1825" s="2"/>
      <c r="CO1825" s="2"/>
      <c r="CR1825" s="2"/>
      <c r="CU1825" s="2"/>
      <c r="CX1825" s="2"/>
      <c r="DA1825" s="2"/>
      <c r="DD1825" s="2"/>
    </row>
    <row r="1826" spans="1:152" hidden="1" x14ac:dyDescent="0.45">
      <c r="A1826" t="s">
        <v>71</v>
      </c>
      <c r="B1826" t="s">
        <v>240</v>
      </c>
      <c r="C1826" s="1">
        <v>39120</v>
      </c>
      <c r="D1826" s="2"/>
      <c r="G1826">
        <v>120</v>
      </c>
      <c r="H1826" t="s">
        <v>17</v>
      </c>
      <c r="I1826" s="19">
        <v>11</v>
      </c>
      <c r="J1826">
        <v>1000</v>
      </c>
      <c r="K1826" s="2">
        <f t="shared" si="167"/>
        <v>90.909090909090907</v>
      </c>
      <c r="AC1826" s="2"/>
      <c r="AE1826" s="9"/>
      <c r="AF1826" s="2"/>
      <c r="AG1826" s="9"/>
      <c r="AH1826" s="9"/>
      <c r="AI1826" s="9"/>
      <c r="AJ1826" s="9"/>
      <c r="AK1826" s="9"/>
      <c r="AL1826" s="9"/>
      <c r="AM1826" s="15"/>
      <c r="AO1826" s="9"/>
      <c r="AP1826" s="9"/>
      <c r="AQ1826" s="2"/>
      <c r="AR1826" s="2"/>
      <c r="AS1826" s="2"/>
      <c r="AT1826" s="2"/>
      <c r="AU1826" s="2"/>
      <c r="AV1826" s="2"/>
      <c r="AW1826" s="2"/>
      <c r="AY1826" s="2"/>
      <c r="AZ1826" s="2"/>
      <c r="BA1826" s="2"/>
      <c r="BC1826" s="19"/>
      <c r="BD1826" s="2"/>
      <c r="BE1826" s="2"/>
      <c r="BF1826" s="19"/>
      <c r="BG1826" s="19"/>
      <c r="BH1826" s="19"/>
      <c r="BI1826" s="19"/>
      <c r="BJ1826" s="19"/>
      <c r="BK1826" s="19"/>
      <c r="BL1826" s="19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X1826" s="2">
        <v>157.87171212410669</v>
      </c>
      <c r="BY1826" s="2">
        <f>CE1826+CH1826+CK1826+CN1826+CQ1826+CT1826+CW1826+CZ1826+DC1826</f>
        <v>120</v>
      </c>
      <c r="CA1826" s="2">
        <f>CF1826+CI1826+CL1826+CO1826+CR1826+CU1826+CX1826+DA1826+DD1826</f>
        <v>162.66686015235527</v>
      </c>
      <c r="CB1826" s="2"/>
      <c r="CC1826" s="2"/>
      <c r="CE1826">
        <v>10</v>
      </c>
      <c r="CF1826" s="2">
        <v>25.655091160596157</v>
      </c>
      <c r="CH1826">
        <v>10</v>
      </c>
      <c r="CI1826" s="2">
        <v>16.513683980170605</v>
      </c>
      <c r="CK1826">
        <v>10</v>
      </c>
      <c r="CL1826" s="2">
        <v>13.898132731901214</v>
      </c>
      <c r="CN1826" s="2">
        <v>10</v>
      </c>
      <c r="CO1826" s="2">
        <v>10.999455021516525</v>
      </c>
      <c r="CQ1826">
        <v>10</v>
      </c>
      <c r="CR1826" s="2">
        <v>12.099075404706198</v>
      </c>
      <c r="CT1826" s="2">
        <v>10</v>
      </c>
      <c r="CU1826" s="2">
        <v>13.505673144869661</v>
      </c>
      <c r="CW1826">
        <v>20</v>
      </c>
      <c r="CX1826" s="2">
        <v>31.000877497583083</v>
      </c>
      <c r="CZ1826">
        <v>20</v>
      </c>
      <c r="DA1826" s="2">
        <v>19.861684857437488</v>
      </c>
      <c r="DC1826">
        <v>20</v>
      </c>
      <c r="DD1826" s="2">
        <v>19.133186353574324</v>
      </c>
    </row>
    <row r="1827" spans="1:152" hidden="1" x14ac:dyDescent="0.45">
      <c r="A1827" t="s">
        <v>71</v>
      </c>
      <c r="B1827" t="s">
        <v>240</v>
      </c>
      <c r="C1827" s="1">
        <v>39122</v>
      </c>
      <c r="G1827">
        <v>122</v>
      </c>
      <c r="H1827" t="s">
        <v>17</v>
      </c>
      <c r="I1827" s="19">
        <v>11</v>
      </c>
      <c r="J1827">
        <v>1000</v>
      </c>
      <c r="K1827" s="2">
        <f t="shared" si="167"/>
        <v>90.909090909090907</v>
      </c>
      <c r="M1827" s="2">
        <v>634</v>
      </c>
      <c r="N1827" s="19">
        <v>20.350000000000001</v>
      </c>
      <c r="O1827" s="19"/>
      <c r="P1827" s="19"/>
      <c r="AC1827" s="2"/>
      <c r="AE1827" s="9"/>
      <c r="AF1827" s="2"/>
      <c r="AG1827" s="9"/>
      <c r="AH1827" s="9"/>
      <c r="AI1827" s="9"/>
      <c r="AJ1827" s="9"/>
      <c r="AK1827" s="9"/>
      <c r="AL1827" s="9"/>
      <c r="AO1827" s="9"/>
      <c r="AP1827" s="9"/>
      <c r="AQ1827" s="2"/>
      <c r="AR1827" s="2"/>
      <c r="AS1827" s="2"/>
      <c r="AT1827" s="2"/>
      <c r="AU1827" s="2"/>
      <c r="AV1827" s="2"/>
      <c r="AW1827" s="2"/>
      <c r="AY1827" s="2"/>
      <c r="AZ1827" s="2"/>
      <c r="BA1827" s="2"/>
      <c r="BC1827" s="19"/>
      <c r="BD1827" s="2"/>
      <c r="BE1827" s="2"/>
      <c r="BF1827" s="19"/>
      <c r="BG1827" s="19"/>
      <c r="BH1827" s="19"/>
      <c r="BI1827" s="19"/>
      <c r="BJ1827" s="19"/>
      <c r="BK1827" s="19"/>
      <c r="BL1827" s="19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X1827" s="2"/>
      <c r="BY1827" s="2"/>
      <c r="CA1827" s="2"/>
      <c r="CB1827" s="2"/>
      <c r="CC1827" s="2"/>
      <c r="CF1827" s="2"/>
      <c r="CH1827">
        <v>10</v>
      </c>
      <c r="CI1827" s="2"/>
      <c r="CK1827">
        <v>10</v>
      </c>
      <c r="CL1827" s="2"/>
      <c r="CO1827" s="2"/>
      <c r="CR1827" s="2"/>
      <c r="CU1827" s="2"/>
      <c r="CX1827" s="2"/>
      <c r="DA1827" s="2"/>
      <c r="DD1827" s="2"/>
    </row>
    <row r="1828" spans="1:152" hidden="1" x14ac:dyDescent="0.45">
      <c r="A1828" t="s">
        <v>71</v>
      </c>
      <c r="B1828" t="s">
        <v>240</v>
      </c>
      <c r="C1828" s="1">
        <v>39123</v>
      </c>
      <c r="D1828" s="2"/>
      <c r="G1828">
        <v>123</v>
      </c>
      <c r="H1828" t="s">
        <v>17</v>
      </c>
      <c r="I1828" s="19">
        <v>11</v>
      </c>
      <c r="J1828">
        <v>1000</v>
      </c>
      <c r="K1828" s="2">
        <f t="shared" si="167"/>
        <v>90.909090909090907</v>
      </c>
      <c r="AC1828" s="2"/>
      <c r="AE1828" s="9"/>
      <c r="AF1828" s="2"/>
      <c r="AG1828" s="9"/>
      <c r="AH1828" s="9"/>
      <c r="AI1828" s="9"/>
      <c r="AJ1828" s="9"/>
      <c r="AK1828" s="9"/>
      <c r="AL1828" s="9"/>
      <c r="AM1828" s="15"/>
      <c r="AO1828" s="9"/>
      <c r="AP1828" s="9"/>
      <c r="AQ1828" s="2"/>
      <c r="AR1828" s="2"/>
      <c r="AS1828" s="2"/>
      <c r="AT1828" s="2"/>
      <c r="AU1828" s="2"/>
      <c r="AV1828" s="2"/>
      <c r="AW1828" s="2"/>
      <c r="AY1828" s="2"/>
      <c r="AZ1828" s="2"/>
      <c r="BA1828" s="2"/>
      <c r="BC1828" s="19"/>
      <c r="BD1828" s="2"/>
      <c r="BE1828" s="2"/>
      <c r="BF1828" s="19"/>
      <c r="BG1828" s="19"/>
      <c r="BH1828" s="19"/>
      <c r="BI1828" s="19"/>
      <c r="BJ1828" s="19"/>
      <c r="BK1828" s="19"/>
      <c r="BL1828" s="19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X1828" s="2">
        <v>209.48222599269849</v>
      </c>
      <c r="BY1828" s="2">
        <f>CE1828+CH1828+CK1828+CN1828+CQ1828+CT1828+CW1828+CZ1828+DC1828</f>
        <v>120</v>
      </c>
      <c r="CA1828" s="2">
        <f>CF1828+CI1828+CL1828+CO1828+CR1828+CU1828+CX1828+DA1828+DD1828</f>
        <v>212.92249836444711</v>
      </c>
      <c r="CB1828" s="2"/>
      <c r="CC1828" s="2"/>
      <c r="CE1828">
        <v>10</v>
      </c>
      <c r="CF1828" s="2">
        <v>43.397340834882684</v>
      </c>
      <c r="CH1828">
        <v>10</v>
      </c>
      <c r="CI1828" s="2">
        <v>20.376807065338753</v>
      </c>
      <c r="CK1828">
        <v>10</v>
      </c>
      <c r="CL1828" s="2">
        <v>22.488916975570547</v>
      </c>
      <c r="CN1828" s="2">
        <v>10</v>
      </c>
      <c r="CO1828" s="2">
        <v>18.047334415022831</v>
      </c>
      <c r="CQ1828">
        <v>10</v>
      </c>
      <c r="CR1828" s="2">
        <v>16.220360965869169</v>
      </c>
      <c r="CT1828" s="2">
        <v>10</v>
      </c>
      <c r="CU1828" s="2">
        <v>16.94656859393401</v>
      </c>
      <c r="CW1828">
        <v>20</v>
      </c>
      <c r="CX1828" s="2">
        <v>33.850154271733402</v>
      </c>
      <c r="CZ1828">
        <v>20</v>
      </c>
      <c r="DA1828" s="2">
        <v>21.398862518104714</v>
      </c>
      <c r="DC1828">
        <v>20</v>
      </c>
      <c r="DD1828" s="2">
        <v>20.196152723990998</v>
      </c>
    </row>
    <row r="1829" spans="1:152" hidden="1" x14ac:dyDescent="0.45">
      <c r="A1829" t="s">
        <v>71</v>
      </c>
      <c r="B1829" t="s">
        <v>240</v>
      </c>
      <c r="C1829" s="1">
        <v>39126</v>
      </c>
      <c r="D1829" s="2">
        <v>8</v>
      </c>
      <c r="E1829" t="s">
        <v>197</v>
      </c>
      <c r="F1829" t="s">
        <v>14</v>
      </c>
      <c r="G1829">
        <v>126</v>
      </c>
      <c r="H1829" t="s">
        <v>17</v>
      </c>
      <c r="I1829" s="19">
        <v>11</v>
      </c>
      <c r="J1829">
        <v>1000</v>
      </c>
      <c r="K1829" s="2">
        <f t="shared" si="167"/>
        <v>90.909090909090907</v>
      </c>
      <c r="U1829" s="2">
        <v>126</v>
      </c>
      <c r="AC1829" s="2">
        <v>196.07002315502027</v>
      </c>
      <c r="AE1829" s="9"/>
      <c r="AF1829" s="2">
        <v>183.22961526397532</v>
      </c>
      <c r="AG1829" s="9">
        <v>2.4700145704742371</v>
      </c>
      <c r="AH1829" s="9">
        <v>0.25708034717723349</v>
      </c>
      <c r="AI1829" s="9"/>
      <c r="AJ1829" s="9"/>
      <c r="AK1829" s="9"/>
      <c r="AL1829" s="9"/>
      <c r="AM1829" s="15">
        <f>AG1829/AF1829</f>
        <v>1.3480433099833428E-2</v>
      </c>
      <c r="AN1829" s="15">
        <v>3.3811923979588404E-2</v>
      </c>
      <c r="AO1829" s="19">
        <f>AF1829*AN1829</f>
        <v>6.1953458221147644</v>
      </c>
      <c r="AP1829" s="9"/>
      <c r="AQ1829" s="2">
        <v>0.87632160736963649</v>
      </c>
      <c r="AR1829" s="2"/>
      <c r="AS1829" s="2">
        <v>478.36383700443048</v>
      </c>
      <c r="AT1829" s="2"/>
      <c r="AU1829" s="2"/>
      <c r="AV1829" s="2">
        <v>0</v>
      </c>
      <c r="AW1829" s="2">
        <v>479.2401586118001</v>
      </c>
      <c r="AY1829" s="2"/>
      <c r="AZ1829" s="2">
        <f>AC1829+AF1829+AW1829</f>
        <v>858.53979703079563</v>
      </c>
      <c r="BA1829" s="2"/>
      <c r="BB1829" s="9">
        <f>AW1829/AZ1829</f>
        <v>0.55820377840284308</v>
      </c>
      <c r="BC1829" s="19"/>
      <c r="BD1829" s="2"/>
      <c r="BE1829" s="2"/>
      <c r="BF1829" s="19"/>
      <c r="BG1829" s="19"/>
      <c r="BH1829" s="19"/>
      <c r="BI1829" s="19"/>
      <c r="BJ1829" s="9">
        <f>AC1829/AZ1829</f>
        <v>0.2283761612835139</v>
      </c>
      <c r="BK1829" s="9">
        <f>AF1829/AZ1829</f>
        <v>0.21342006031364311</v>
      </c>
      <c r="BL1829" s="9">
        <f>AW1829/AZ1829</f>
        <v>0.55820377840284308</v>
      </c>
      <c r="BM1829" s="2">
        <v>285.73079539421599</v>
      </c>
      <c r="BN1829" s="2">
        <v>7.0722882251270605</v>
      </c>
      <c r="BO1829" s="2">
        <v>140.58614091752719</v>
      </c>
      <c r="BP1829" s="2">
        <v>0</v>
      </c>
      <c r="BQ1829" s="2"/>
      <c r="BR1829" s="2"/>
      <c r="BS1829" s="2"/>
      <c r="BT1829" s="2"/>
      <c r="BU1829" s="2"/>
      <c r="BV1829" s="2"/>
      <c r="BX1829" s="2"/>
      <c r="BY1829" s="2"/>
      <c r="CA1829" s="2"/>
      <c r="CB1829" s="2"/>
      <c r="CC1829" s="2"/>
      <c r="CF1829" s="2"/>
      <c r="CH1829">
        <v>10</v>
      </c>
      <c r="CI1829" s="2"/>
      <c r="CK1829">
        <v>10</v>
      </c>
      <c r="CL1829" s="2"/>
      <c r="CO1829" s="2"/>
      <c r="CR1829" s="2"/>
      <c r="CU1829" s="2"/>
      <c r="CX1829" s="2"/>
      <c r="DA1829" s="2"/>
      <c r="DD1829" s="2"/>
    </row>
    <row r="1830" spans="1:152" hidden="1" x14ac:dyDescent="0.45">
      <c r="A1830" t="s">
        <v>71</v>
      </c>
      <c r="B1830" t="s">
        <v>240</v>
      </c>
      <c r="C1830" s="1">
        <v>39129</v>
      </c>
      <c r="D1830" s="2"/>
      <c r="G1830">
        <v>129</v>
      </c>
      <c r="H1830" t="s">
        <v>17</v>
      </c>
      <c r="I1830" s="19">
        <v>11</v>
      </c>
      <c r="J1830">
        <v>1000</v>
      </c>
      <c r="K1830" s="2">
        <f t="shared" si="167"/>
        <v>90.909090909090907</v>
      </c>
      <c r="AC1830" s="2"/>
      <c r="AE1830" s="9"/>
      <c r="AF1830" s="2"/>
      <c r="AG1830" s="9"/>
      <c r="AI1830" s="9"/>
      <c r="AJ1830" s="9"/>
      <c r="AK1830" s="9"/>
      <c r="AL1830" s="9"/>
      <c r="AM1830" s="15"/>
      <c r="AO1830" s="9"/>
      <c r="AP1830" s="9"/>
      <c r="AQ1830" s="2"/>
      <c r="AR1830" s="2"/>
      <c r="AS1830" s="2"/>
      <c r="AT1830" s="2"/>
      <c r="AU1830" s="2"/>
      <c r="AV1830" s="2"/>
      <c r="AW1830" s="2"/>
      <c r="AY1830" s="2"/>
      <c r="AZ1830" s="2"/>
      <c r="BA1830" s="2"/>
      <c r="BC1830" s="19"/>
      <c r="BD1830" s="2"/>
      <c r="BE1830" s="2"/>
      <c r="BF1830" s="19"/>
      <c r="BG1830" s="19"/>
      <c r="BH1830" s="19"/>
      <c r="BI1830" s="19"/>
      <c r="BJ1830" s="19"/>
      <c r="BK1830" s="19"/>
      <c r="BL1830" s="19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X1830" s="2">
        <v>179.25332953840541</v>
      </c>
      <c r="BY1830" s="2">
        <f t="shared" ref="BY1830:BY1836" si="170">CE1830+CH1830+CK1830+CN1830+CQ1830+CT1830+CW1830+CZ1830+DC1830</f>
        <v>120</v>
      </c>
      <c r="CA1830" s="2">
        <f t="shared" ref="CA1830:CA1836" si="171">CF1830+CI1830+CL1830+CO1830+CR1830+CU1830+CX1830+DA1830+DD1830</f>
        <v>183.52566760182535</v>
      </c>
      <c r="CB1830" s="2"/>
      <c r="CC1830" s="2"/>
      <c r="CE1830">
        <v>10</v>
      </c>
      <c r="CF1830" s="2">
        <v>32.135988166137878</v>
      </c>
      <c r="CH1830">
        <v>10</v>
      </c>
      <c r="CI1830" s="2">
        <v>18.637127059979456</v>
      </c>
      <c r="CK1830">
        <v>10</v>
      </c>
      <c r="CL1830" s="2">
        <v>19.147674623732755</v>
      </c>
      <c r="CN1830" s="2">
        <v>10</v>
      </c>
      <c r="CO1830" s="2">
        <v>14.707237501084217</v>
      </c>
      <c r="CQ1830">
        <v>10</v>
      </c>
      <c r="CR1830" s="2">
        <v>13.842431887221489</v>
      </c>
      <c r="CT1830" s="2">
        <v>10</v>
      </c>
      <c r="CU1830" s="2">
        <v>14.407132771505365</v>
      </c>
      <c r="CW1830">
        <v>20</v>
      </c>
      <c r="CX1830" s="2">
        <v>30.757471944012462</v>
      </c>
      <c r="CZ1830">
        <v>20</v>
      </c>
      <c r="DA1830" s="2">
        <v>19.412673200968349</v>
      </c>
      <c r="DC1830">
        <v>20</v>
      </c>
      <c r="DD1830" s="2">
        <v>20.477930447183375</v>
      </c>
    </row>
    <row r="1831" spans="1:152" hidden="1" x14ac:dyDescent="0.45">
      <c r="A1831" t="s">
        <v>71</v>
      </c>
      <c r="B1831" t="s">
        <v>240</v>
      </c>
      <c r="C1831" s="1">
        <v>39132</v>
      </c>
      <c r="D1831" s="2"/>
      <c r="G1831">
        <v>132</v>
      </c>
      <c r="H1831" t="s">
        <v>17</v>
      </c>
      <c r="I1831" s="19">
        <v>11</v>
      </c>
      <c r="J1831">
        <v>1000</v>
      </c>
      <c r="K1831" s="2">
        <f t="shared" si="167"/>
        <v>90.909090909090907</v>
      </c>
      <c r="AC1831" s="2"/>
      <c r="AE1831" s="9"/>
      <c r="AF1831" s="2"/>
      <c r="AG1831" s="9"/>
      <c r="AH1831" s="9"/>
      <c r="AI1831" s="9"/>
      <c r="AJ1831" s="9"/>
      <c r="AK1831" s="9"/>
      <c r="AL1831" s="9"/>
      <c r="AM1831" s="15"/>
      <c r="AO1831" s="9"/>
      <c r="AP1831" s="9"/>
      <c r="AQ1831" s="2"/>
      <c r="AR1831" s="2"/>
      <c r="AS1831" s="2"/>
      <c r="AT1831" s="2"/>
      <c r="AU1831" s="2"/>
      <c r="AV1831" s="2"/>
      <c r="AW1831" s="2"/>
      <c r="AY1831" s="2"/>
      <c r="AZ1831" s="2"/>
      <c r="BA1831" s="2"/>
      <c r="BC1831" s="19"/>
      <c r="BD1831" s="2"/>
      <c r="BE1831" s="2"/>
      <c r="BF1831" s="19"/>
      <c r="BG1831" s="19"/>
      <c r="BH1831" s="19"/>
      <c r="BI1831" s="19"/>
      <c r="BJ1831" s="19"/>
      <c r="BK1831" s="19"/>
      <c r="BL1831" s="19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X1831" s="2">
        <v>152.65634144605289</v>
      </c>
      <c r="BY1831" s="2">
        <f t="shared" si="170"/>
        <v>120</v>
      </c>
      <c r="CA1831" s="2">
        <f t="shared" si="171"/>
        <v>157.67911747318033</v>
      </c>
      <c r="CB1831" s="2"/>
      <c r="CC1831" s="2"/>
      <c r="CE1831">
        <v>10</v>
      </c>
      <c r="CF1831" s="2">
        <v>24.455328191259817</v>
      </c>
      <c r="CH1831">
        <v>10</v>
      </c>
      <c r="CI1831" s="2">
        <v>16.361324290446774</v>
      </c>
      <c r="CK1831">
        <v>10</v>
      </c>
      <c r="CL1831" s="2">
        <v>14.385991695765062</v>
      </c>
      <c r="CN1831" s="2">
        <v>10</v>
      </c>
      <c r="CO1831" s="2">
        <v>11.083265201961161</v>
      </c>
      <c r="CQ1831">
        <v>10</v>
      </c>
      <c r="CR1831" s="2">
        <v>11.501193843737504</v>
      </c>
      <c r="CT1831" s="2">
        <v>10</v>
      </c>
      <c r="CU1831" s="2">
        <v>11.898455684546889</v>
      </c>
      <c r="CW1831">
        <v>20</v>
      </c>
      <c r="CX1831" s="2">
        <v>27.988727714986005</v>
      </c>
      <c r="CZ1831">
        <v>20</v>
      </c>
      <c r="DA1831" s="2">
        <v>19.457041510832632</v>
      </c>
      <c r="DC1831">
        <v>20</v>
      </c>
      <c r="DD1831" s="2">
        <v>20.547789339644517</v>
      </c>
    </row>
    <row r="1832" spans="1:152" hidden="1" x14ac:dyDescent="0.45">
      <c r="A1832" t="s">
        <v>71</v>
      </c>
      <c r="B1832" t="s">
        <v>240</v>
      </c>
      <c r="C1832" s="1">
        <v>39136</v>
      </c>
      <c r="D1832" s="2"/>
      <c r="G1832">
        <v>136</v>
      </c>
      <c r="H1832" t="s">
        <v>17</v>
      </c>
      <c r="I1832" s="19">
        <v>11</v>
      </c>
      <c r="J1832">
        <v>1000</v>
      </c>
      <c r="K1832" s="2">
        <f t="shared" si="167"/>
        <v>90.909090909090907</v>
      </c>
      <c r="AC1832" s="2"/>
      <c r="AE1832" s="9"/>
      <c r="AF1832" s="2"/>
      <c r="AG1832" s="9"/>
      <c r="AH1832" s="9"/>
      <c r="AI1832" s="9"/>
      <c r="AJ1832" s="9"/>
      <c r="AK1832" s="9"/>
      <c r="AL1832" s="9"/>
      <c r="AM1832" s="15"/>
      <c r="AO1832" s="9"/>
      <c r="AP1832" s="9"/>
      <c r="AQ1832" s="2"/>
      <c r="AR1832" s="2"/>
      <c r="AS1832" s="2"/>
      <c r="AT1832" s="2"/>
      <c r="AU1832" s="2"/>
      <c r="AV1832" s="2"/>
      <c r="AW1832" s="2"/>
      <c r="AY1832" s="2"/>
      <c r="AZ1832" s="2"/>
      <c r="BA1832" s="2"/>
      <c r="BC1832" s="19"/>
      <c r="BD1832" s="2"/>
      <c r="BE1832" s="2"/>
      <c r="BF1832" s="19"/>
      <c r="BG1832" s="19"/>
      <c r="BH1832" s="19"/>
      <c r="BI1832" s="19"/>
      <c r="BJ1832" s="19"/>
      <c r="BK1832" s="19"/>
      <c r="BL1832" s="19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X1832" s="2">
        <v>118.4088784825981</v>
      </c>
      <c r="BY1832" s="2">
        <f t="shared" si="170"/>
        <v>120</v>
      </c>
      <c r="CA1832" s="2">
        <f t="shared" si="171"/>
        <v>123.79317725446185</v>
      </c>
      <c r="CB1832" s="2"/>
      <c r="CC1832" s="2"/>
      <c r="CE1832">
        <v>10</v>
      </c>
      <c r="CF1832" s="2">
        <v>22.014026592829644</v>
      </c>
      <c r="CH1832">
        <v>10</v>
      </c>
      <c r="CI1832" s="2">
        <v>13.790502932223115</v>
      </c>
      <c r="CK1832">
        <v>10</v>
      </c>
      <c r="CL1832" s="2">
        <v>7.5992438893365559</v>
      </c>
      <c r="CN1832" s="2">
        <v>10</v>
      </c>
      <c r="CO1832" s="2">
        <v>5.7764899758889925</v>
      </c>
      <c r="CQ1832">
        <v>10</v>
      </c>
      <c r="CR1832" s="2">
        <v>7.0658687251055765</v>
      </c>
      <c r="CT1832" s="2">
        <v>10</v>
      </c>
      <c r="CU1832" s="2">
        <v>7.9671708783869803</v>
      </c>
      <c r="CW1832">
        <v>20</v>
      </c>
      <c r="CX1832" s="2">
        <v>23.579810175367417</v>
      </c>
      <c r="CZ1832">
        <v>20</v>
      </c>
      <c r="DA1832" s="2">
        <v>17.195174960559548</v>
      </c>
      <c r="DC1832">
        <v>20</v>
      </c>
      <c r="DD1832" s="2">
        <v>18.804889124764038</v>
      </c>
    </row>
    <row r="1833" spans="1:152" hidden="1" x14ac:dyDescent="0.45">
      <c r="A1833" t="s">
        <v>71</v>
      </c>
      <c r="B1833" t="s">
        <v>240</v>
      </c>
      <c r="C1833" s="1">
        <v>39140</v>
      </c>
      <c r="D1833" s="2"/>
      <c r="G1833">
        <v>140</v>
      </c>
      <c r="H1833" t="s">
        <v>17</v>
      </c>
      <c r="I1833" s="19">
        <v>11</v>
      </c>
      <c r="J1833">
        <v>1000</v>
      </c>
      <c r="K1833" s="2">
        <f t="shared" si="167"/>
        <v>90.909090909090907</v>
      </c>
      <c r="AC1833" s="2"/>
      <c r="AE1833" s="9"/>
      <c r="AF1833" s="2"/>
      <c r="AG1833" s="9"/>
      <c r="AH1833" s="9"/>
      <c r="AI1833" s="9"/>
      <c r="AJ1833" s="9"/>
      <c r="AK1833" s="9"/>
      <c r="AL1833" s="9"/>
      <c r="AM1833" s="15"/>
      <c r="AO1833" s="9"/>
      <c r="AP1833" s="9"/>
      <c r="AQ1833" s="2"/>
      <c r="AR1833" s="2"/>
      <c r="AS1833" s="2"/>
      <c r="AT1833" s="2"/>
      <c r="AU1833" s="2"/>
      <c r="AV1833" s="2"/>
      <c r="AW1833" s="2"/>
      <c r="AY1833" s="2"/>
      <c r="AZ1833" s="2"/>
      <c r="BA1833" s="2"/>
      <c r="BC1833" s="19"/>
      <c r="BD1833" s="2"/>
      <c r="BE1833" s="2"/>
      <c r="BF1833" s="19"/>
      <c r="BG1833" s="19"/>
      <c r="BH1833" s="19"/>
      <c r="BI1833" s="19"/>
      <c r="BJ1833" s="19"/>
      <c r="BK1833" s="19"/>
      <c r="BL1833" s="19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X1833" s="2">
        <v>217.4975605272337</v>
      </c>
      <c r="BY1833" s="2">
        <f t="shared" si="170"/>
        <v>120</v>
      </c>
      <c r="CA1833" s="2">
        <f t="shared" si="171"/>
        <v>220.78205854972504</v>
      </c>
      <c r="CB1833" s="2"/>
      <c r="CC1833" s="2"/>
      <c r="CE1833">
        <v>10</v>
      </c>
      <c r="CF1833" s="2">
        <v>46.822998887734705</v>
      </c>
      <c r="CH1833">
        <v>10</v>
      </c>
      <c r="CI1833" s="2">
        <v>20.306818560300833</v>
      </c>
      <c r="CK1833">
        <v>10</v>
      </c>
      <c r="CL1833" s="2">
        <v>23.962757632733464</v>
      </c>
      <c r="CN1833" s="2">
        <v>10</v>
      </c>
      <c r="CO1833" s="2">
        <v>20.30754736688192</v>
      </c>
      <c r="CQ1833">
        <v>10</v>
      </c>
      <c r="CR1833" s="2">
        <v>19.119206311281594</v>
      </c>
      <c r="CT1833" s="2">
        <v>10</v>
      </c>
      <c r="CU1833" s="2">
        <v>17.39352843054025</v>
      </c>
      <c r="CW1833">
        <v>20</v>
      </c>
      <c r="CX1833" s="2">
        <v>33.00903811654387</v>
      </c>
      <c r="CZ1833">
        <v>20</v>
      </c>
      <c r="DA1833" s="2">
        <v>20.338825018756346</v>
      </c>
      <c r="DC1833">
        <v>20</v>
      </c>
      <c r="DD1833" s="2">
        <v>19.521338224952054</v>
      </c>
    </row>
    <row r="1834" spans="1:152" hidden="1" x14ac:dyDescent="0.45">
      <c r="A1834" t="s">
        <v>71</v>
      </c>
      <c r="B1834" t="s">
        <v>240</v>
      </c>
      <c r="C1834" s="1">
        <v>39146</v>
      </c>
      <c r="D1834" s="2"/>
      <c r="G1834">
        <v>146</v>
      </c>
      <c r="H1834" t="s">
        <v>17</v>
      </c>
      <c r="I1834" s="19">
        <v>11</v>
      </c>
      <c r="J1834">
        <v>1000</v>
      </c>
      <c r="K1834" s="2">
        <f t="shared" si="167"/>
        <v>90.909090909090907</v>
      </c>
      <c r="AC1834" s="2"/>
      <c r="AE1834" s="9"/>
      <c r="AF1834" s="2"/>
      <c r="AG1834" s="9"/>
      <c r="AH1834" s="9"/>
      <c r="AI1834" s="9"/>
      <c r="AJ1834" s="9"/>
      <c r="AK1834" s="9"/>
      <c r="AL1834" s="9"/>
      <c r="AM1834" s="15"/>
      <c r="AO1834" s="9"/>
      <c r="AP1834" s="9"/>
      <c r="AQ1834" s="2"/>
      <c r="AR1834" s="2"/>
      <c r="AS1834" s="2"/>
      <c r="AT1834" s="2"/>
      <c r="AU1834" s="2"/>
      <c r="AV1834" s="2"/>
      <c r="AW1834" s="2"/>
      <c r="AY1834" s="2"/>
      <c r="AZ1834" s="2"/>
      <c r="BA1834" s="2"/>
      <c r="BC1834" s="19"/>
      <c r="BD1834" s="2"/>
      <c r="BE1834" s="2"/>
      <c r="BF1834" s="19"/>
      <c r="BG1834" s="19"/>
      <c r="BH1834" s="19"/>
      <c r="BI1834" s="19"/>
      <c r="BJ1834" s="19"/>
      <c r="BK1834" s="19"/>
      <c r="BL1834" s="19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X1834" s="2">
        <v>192.75353054099551</v>
      </c>
      <c r="BY1834" s="2">
        <f t="shared" si="170"/>
        <v>120</v>
      </c>
      <c r="CA1834" s="2">
        <f t="shared" si="171"/>
        <v>196.36281911931979</v>
      </c>
      <c r="CB1834" s="2"/>
      <c r="CC1834" s="2"/>
      <c r="CE1834">
        <v>10</v>
      </c>
      <c r="CF1834" s="2">
        <v>41.247018751318194</v>
      </c>
      <c r="CH1834">
        <v>10</v>
      </c>
      <c r="CI1834" s="2">
        <v>18.723924657534248</v>
      </c>
      <c r="CK1834">
        <v>10</v>
      </c>
      <c r="CL1834" s="2">
        <v>20.600389540850479</v>
      </c>
      <c r="CN1834" s="2">
        <v>10</v>
      </c>
      <c r="CO1834" s="2">
        <v>16.783420231310359</v>
      </c>
      <c r="CQ1834">
        <v>10</v>
      </c>
      <c r="CR1834" s="2">
        <v>16.359986426482379</v>
      </c>
      <c r="CT1834" s="2">
        <v>10</v>
      </c>
      <c r="CU1834" s="2">
        <v>15.45246478532402</v>
      </c>
      <c r="CW1834">
        <v>20</v>
      </c>
      <c r="CX1834" s="2">
        <v>30.624502172185306</v>
      </c>
      <c r="CZ1834">
        <v>20</v>
      </c>
      <c r="DA1834" s="2">
        <v>18.072694959054679</v>
      </c>
      <c r="DC1834">
        <v>20</v>
      </c>
      <c r="DD1834" s="2">
        <v>18.498417595260115</v>
      </c>
    </row>
    <row r="1835" spans="1:152" hidden="1" x14ac:dyDescent="0.45">
      <c r="A1835" t="s">
        <v>71</v>
      </c>
      <c r="B1835" t="s">
        <v>240</v>
      </c>
      <c r="C1835" s="1">
        <v>39150</v>
      </c>
      <c r="D1835" s="2"/>
      <c r="G1835">
        <v>150</v>
      </c>
      <c r="H1835" t="s">
        <v>17</v>
      </c>
      <c r="I1835" s="19">
        <v>11</v>
      </c>
      <c r="J1835">
        <v>1000</v>
      </c>
      <c r="K1835" s="2">
        <f t="shared" si="167"/>
        <v>90.909090909090907</v>
      </c>
      <c r="AC1835" s="2"/>
      <c r="AE1835" s="9"/>
      <c r="AF1835" s="2"/>
      <c r="AG1835" s="9"/>
      <c r="AH1835" s="9"/>
      <c r="AI1835" s="9"/>
      <c r="AJ1835" s="9"/>
      <c r="AK1835" s="9"/>
      <c r="AL1835" s="9"/>
      <c r="AM1835" s="15"/>
      <c r="AO1835" s="9"/>
      <c r="AP1835" s="9"/>
      <c r="AQ1835" s="2"/>
      <c r="AR1835" s="2"/>
      <c r="AS1835" s="2"/>
      <c r="AT1835" s="2"/>
      <c r="AU1835" s="2"/>
      <c r="AV1835" s="2"/>
      <c r="AW1835" s="2"/>
      <c r="AY1835" s="2"/>
      <c r="AZ1835" s="2"/>
      <c r="BA1835" s="2"/>
      <c r="BC1835" s="19"/>
      <c r="BD1835" s="2"/>
      <c r="BE1835" s="2"/>
      <c r="BF1835" s="19"/>
      <c r="BG1835" s="19"/>
      <c r="BH1835" s="19"/>
      <c r="BI1835" s="19"/>
      <c r="BJ1835" s="19"/>
      <c r="BK1835" s="19"/>
      <c r="BL1835" s="19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X1835" s="2">
        <v>177.96559392027859</v>
      </c>
      <c r="BY1835" s="2">
        <f t="shared" si="170"/>
        <v>120</v>
      </c>
      <c r="CA1835" s="2">
        <f t="shared" si="171"/>
        <v>181.6128029138921</v>
      </c>
      <c r="CB1835" s="2"/>
      <c r="CC1835" s="2"/>
      <c r="CE1835">
        <v>10</v>
      </c>
      <c r="CF1835" s="2">
        <v>39.234715036767355</v>
      </c>
      <c r="CH1835">
        <v>10</v>
      </c>
      <c r="CI1835" s="2">
        <v>17.489250240379242</v>
      </c>
      <c r="CK1835">
        <v>10</v>
      </c>
      <c r="CL1835" s="2">
        <v>17.267395295275165</v>
      </c>
      <c r="CN1835" s="2">
        <v>10</v>
      </c>
      <c r="CO1835" s="2">
        <v>14.564426334414184</v>
      </c>
      <c r="CQ1835">
        <v>10</v>
      </c>
      <c r="CR1835" s="2">
        <v>14.682567364355373</v>
      </c>
      <c r="CT1835" s="2">
        <v>10</v>
      </c>
      <c r="CU1835" s="2">
        <v>14.39467029139189</v>
      </c>
      <c r="CW1835">
        <v>20</v>
      </c>
      <c r="CX1835" s="2">
        <v>27.684947668718365</v>
      </c>
      <c r="CZ1835">
        <v>20</v>
      </c>
      <c r="DA1835" s="2">
        <v>17.392689150020452</v>
      </c>
      <c r="DC1835">
        <v>20</v>
      </c>
      <c r="DD1835" s="2">
        <v>18.902141532570063</v>
      </c>
    </row>
    <row r="1836" spans="1:152" hidden="1" x14ac:dyDescent="0.45">
      <c r="A1836" t="s">
        <v>71</v>
      </c>
      <c r="B1836" t="s">
        <v>240</v>
      </c>
      <c r="C1836" s="1">
        <v>39157</v>
      </c>
      <c r="D1836" s="2"/>
      <c r="G1836">
        <v>157</v>
      </c>
      <c r="H1836" t="s">
        <v>17</v>
      </c>
      <c r="I1836" s="19">
        <v>11</v>
      </c>
      <c r="J1836">
        <v>1000</v>
      </c>
      <c r="K1836" s="2">
        <f t="shared" si="167"/>
        <v>90.909090909090907</v>
      </c>
      <c r="AC1836" s="2"/>
      <c r="AE1836" s="9"/>
      <c r="AF1836" s="2"/>
      <c r="AG1836" s="9"/>
      <c r="AH1836" s="9"/>
      <c r="AI1836" s="9"/>
      <c r="AJ1836" s="9"/>
      <c r="AK1836" s="9"/>
      <c r="AL1836" s="9"/>
      <c r="AM1836" s="15"/>
      <c r="AO1836" s="9"/>
      <c r="AP1836" s="9"/>
      <c r="AQ1836" s="2"/>
      <c r="AR1836" s="2"/>
      <c r="AS1836" s="2"/>
      <c r="AT1836" s="2"/>
      <c r="AU1836" s="2"/>
      <c r="AV1836" s="2"/>
      <c r="AW1836" s="2"/>
      <c r="AY1836" s="2"/>
      <c r="AZ1836" s="2"/>
      <c r="BA1836" s="2"/>
      <c r="BC1836" s="19"/>
      <c r="BD1836" s="2"/>
      <c r="BE1836" s="2"/>
      <c r="BF1836" s="19"/>
      <c r="BG1836" s="19"/>
      <c r="BH1836" s="19"/>
      <c r="BI1836" s="19"/>
      <c r="BJ1836" s="19"/>
      <c r="BK1836" s="19"/>
      <c r="BL1836" s="19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X1836" s="2">
        <v>117.8592365598563</v>
      </c>
      <c r="BY1836" s="2">
        <f t="shared" si="170"/>
        <v>120</v>
      </c>
      <c r="CA1836" s="2">
        <f t="shared" si="171"/>
        <v>123.27390565721745</v>
      </c>
      <c r="CB1836" s="2"/>
      <c r="CC1836" s="2"/>
      <c r="CE1836">
        <v>10</v>
      </c>
      <c r="CF1836" s="2">
        <v>20.030398332896077</v>
      </c>
      <c r="CH1836">
        <v>10</v>
      </c>
      <c r="CI1836" s="2">
        <v>14.318018242940383</v>
      </c>
      <c r="CK1836">
        <v>10</v>
      </c>
      <c r="CL1836" s="2">
        <v>9.6129233527566029</v>
      </c>
      <c r="CN1836" s="2">
        <v>10</v>
      </c>
      <c r="CO1836" s="2">
        <v>8.1106193096118346</v>
      </c>
      <c r="CQ1836">
        <v>10</v>
      </c>
      <c r="CR1836" s="2">
        <v>9.2176808291098311</v>
      </c>
      <c r="CT1836" s="2">
        <v>10</v>
      </c>
      <c r="CU1836" s="2">
        <v>9.6280868129735637</v>
      </c>
      <c r="CW1836">
        <v>20</v>
      </c>
      <c r="CX1836" s="2">
        <v>19.461185074491684</v>
      </c>
      <c r="CZ1836">
        <v>20</v>
      </c>
      <c r="DA1836" s="2">
        <v>14.449497971792487</v>
      </c>
      <c r="DC1836">
        <v>20</v>
      </c>
      <c r="DD1836" s="2">
        <v>18.445495730645014</v>
      </c>
    </row>
    <row r="1837" spans="1:152" hidden="1" x14ac:dyDescent="0.45">
      <c r="A1837" t="s">
        <v>71</v>
      </c>
      <c r="B1837" t="s">
        <v>240</v>
      </c>
      <c r="C1837" s="1">
        <v>39159</v>
      </c>
      <c r="D1837" s="2">
        <v>9</v>
      </c>
      <c r="E1837" s="1" t="s">
        <v>196</v>
      </c>
      <c r="F1837" t="s">
        <v>15</v>
      </c>
      <c r="G1837">
        <v>159</v>
      </c>
      <c r="H1837" t="s">
        <v>17</v>
      </c>
      <c r="I1837" s="19">
        <v>11</v>
      </c>
      <c r="J1837">
        <v>1000</v>
      </c>
      <c r="K1837" s="2">
        <f t="shared" si="167"/>
        <v>90.909090909090907</v>
      </c>
      <c r="L1837" s="2"/>
      <c r="M1837" s="9"/>
      <c r="N1837" s="9"/>
      <c r="O1837" s="9"/>
      <c r="P1837" s="9"/>
      <c r="Q1837" s="2"/>
      <c r="R1837" s="2"/>
      <c r="S1837" s="2"/>
      <c r="T1837" s="2"/>
      <c r="U1837" s="2"/>
      <c r="V1837" s="2">
        <v>159</v>
      </c>
      <c r="W1837" s="2"/>
      <c r="X1837" s="9"/>
      <c r="Y1837" s="9"/>
      <c r="Z1837" s="9"/>
      <c r="AA1837" s="9"/>
      <c r="AB1837" s="9"/>
      <c r="AC1837" s="2"/>
      <c r="AD1837" s="9"/>
      <c r="AE1837" s="9"/>
      <c r="AF1837" s="2"/>
      <c r="AG1837" s="9"/>
      <c r="AH1837" s="9"/>
      <c r="AI1837" s="9"/>
      <c r="AJ1837" s="9"/>
      <c r="AK1837" s="9"/>
      <c r="AL1837" s="9"/>
      <c r="AM1837" s="15"/>
      <c r="AN1837" s="9"/>
      <c r="AO1837" s="9"/>
      <c r="AP1837" s="9"/>
      <c r="AQ1837" s="2"/>
      <c r="AR1837" s="2"/>
      <c r="AS1837" s="2"/>
      <c r="AT1837" s="2"/>
      <c r="AU1837" s="2"/>
      <c r="AV1837" s="2"/>
      <c r="AW1837" s="2"/>
      <c r="AX1837" s="9"/>
      <c r="AY1837" s="2"/>
      <c r="AZ1837" s="2"/>
      <c r="BA1837" s="2"/>
      <c r="BB1837" s="9"/>
      <c r="BC1837" s="19"/>
      <c r="BD1837" s="2"/>
      <c r="BE1837" s="2"/>
      <c r="BF1837" s="19"/>
      <c r="BG1837" s="19"/>
      <c r="BH1837" s="19"/>
      <c r="BI1837" s="19"/>
      <c r="BJ1837" s="19"/>
      <c r="BK1837" s="19"/>
      <c r="BL1837" s="19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9"/>
      <c r="BX1837" s="2"/>
      <c r="BY1837" s="2"/>
      <c r="BZ1837" s="9"/>
      <c r="CA1837" s="2"/>
      <c r="CB1837" s="2"/>
      <c r="CC1837" s="2"/>
      <c r="CD1837" s="9"/>
      <c r="CE1837" s="9"/>
      <c r="CF1837" s="2"/>
      <c r="CI1837" s="2"/>
      <c r="CL1837" s="2"/>
      <c r="CO1837" s="2"/>
      <c r="CR1837" s="2"/>
      <c r="CU1837" s="2"/>
      <c r="CX1837" s="2"/>
      <c r="DA1837" s="2"/>
      <c r="DC1837" s="9"/>
      <c r="DD1837" s="2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  <c r="EL1837" s="9"/>
      <c r="EM1837" s="9"/>
      <c r="EN1837" s="9"/>
      <c r="EO1837" s="9"/>
      <c r="EP1837" s="9"/>
      <c r="EQ1837" s="9"/>
      <c r="ER1837" s="9"/>
      <c r="ES1837" s="9"/>
      <c r="ET1837" s="9"/>
      <c r="EU1837" s="9"/>
      <c r="EV1837" s="9"/>
    </row>
    <row r="1838" spans="1:152" hidden="1" x14ac:dyDescent="0.45">
      <c r="A1838" t="s">
        <v>71</v>
      </c>
      <c r="B1838" t="s">
        <v>240</v>
      </c>
      <c r="C1838" s="1">
        <v>39161</v>
      </c>
      <c r="D1838" s="2"/>
      <c r="E1838" s="1"/>
      <c r="G1838">
        <v>161</v>
      </c>
      <c r="H1838" t="s">
        <v>17</v>
      </c>
      <c r="I1838" s="19">
        <v>11</v>
      </c>
      <c r="J1838">
        <v>1000</v>
      </c>
      <c r="K1838" s="2">
        <f t="shared" si="167"/>
        <v>90.909090909090907</v>
      </c>
      <c r="L1838" s="2"/>
      <c r="M1838" s="9"/>
      <c r="N1838" s="9"/>
      <c r="O1838" s="9"/>
      <c r="P1838" s="9"/>
      <c r="Q1838" s="2"/>
      <c r="R1838" s="2"/>
      <c r="S1838" s="2"/>
      <c r="T1838" s="2"/>
      <c r="U1838" s="2"/>
      <c r="V1838" s="2"/>
      <c r="W1838" s="2"/>
      <c r="X1838" s="9"/>
      <c r="Y1838" s="9"/>
      <c r="Z1838" s="9"/>
      <c r="AA1838" s="9"/>
      <c r="AB1838" s="9"/>
      <c r="AC1838" s="2"/>
      <c r="AD1838" s="9"/>
      <c r="AE1838" s="9"/>
      <c r="AF1838" s="2"/>
      <c r="AG1838" s="9"/>
      <c r="AH1838" s="9"/>
      <c r="AI1838" s="9"/>
      <c r="AJ1838" s="9"/>
      <c r="AK1838" s="9"/>
      <c r="AL1838" s="9"/>
      <c r="AM1838" s="15"/>
      <c r="AN1838" s="9"/>
      <c r="AO1838" s="9"/>
      <c r="AP1838" s="9"/>
      <c r="AQ1838" s="2"/>
      <c r="AR1838" s="2"/>
      <c r="AS1838" s="2"/>
      <c r="AT1838" s="2"/>
      <c r="AU1838" s="2"/>
      <c r="AV1838" s="2"/>
      <c r="AW1838" s="2"/>
      <c r="AX1838" s="9"/>
      <c r="AY1838" s="2"/>
      <c r="AZ1838" s="2"/>
      <c r="BA1838" s="2"/>
      <c r="BB1838" s="9"/>
      <c r="BC1838" s="19"/>
      <c r="BD1838" s="2"/>
      <c r="BE1838" s="2"/>
      <c r="BF1838" s="19"/>
      <c r="BG1838" s="19"/>
      <c r="BH1838" s="19"/>
      <c r="BI1838" s="19"/>
      <c r="BJ1838" s="19"/>
      <c r="BK1838" s="19"/>
      <c r="BL1838" s="19"/>
      <c r="BM1838" s="2"/>
      <c r="BN1838" s="2">
        <v>0</v>
      </c>
      <c r="BO1838" s="2">
        <v>134.52000000000001</v>
      </c>
      <c r="BP1838" s="2">
        <v>106.52486110897132</v>
      </c>
      <c r="BQ1838" s="2"/>
      <c r="BR1838" s="2"/>
      <c r="BS1838" s="2"/>
      <c r="BT1838" s="2"/>
      <c r="BU1838" s="2"/>
      <c r="BV1838" s="2"/>
      <c r="BW1838" s="9"/>
      <c r="BX1838" s="2"/>
      <c r="BY1838" s="2"/>
      <c r="BZ1838" s="9"/>
      <c r="CA1838" s="2"/>
      <c r="CB1838" s="2"/>
      <c r="CC1838" s="2"/>
      <c r="CD1838" s="9"/>
      <c r="CE1838" s="9"/>
      <c r="CF1838" s="2"/>
      <c r="CI1838" s="2"/>
      <c r="CL1838" s="2"/>
      <c r="CO1838" s="2"/>
      <c r="CR1838" s="2"/>
      <c r="CU1838" s="2"/>
      <c r="CX1838" s="2"/>
      <c r="DA1838" s="2"/>
      <c r="DC1838" s="9"/>
      <c r="DD1838" s="2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  <c r="EL1838" s="9"/>
      <c r="EM1838" s="9"/>
      <c r="EN1838" s="9"/>
      <c r="EO1838" s="9"/>
      <c r="EP1838" s="9"/>
      <c r="EQ1838" s="9"/>
      <c r="ER1838" s="9"/>
      <c r="ES1838" s="9"/>
      <c r="ET1838" s="9"/>
      <c r="EU1838" s="9"/>
      <c r="EV1838" s="9"/>
    </row>
    <row r="1839" spans="1:152" hidden="1" x14ac:dyDescent="0.45">
      <c r="A1839" t="s">
        <v>71</v>
      </c>
      <c r="B1839" t="s">
        <v>240</v>
      </c>
      <c r="C1839" s="1">
        <v>39162</v>
      </c>
      <c r="D1839" s="2"/>
      <c r="G1839">
        <v>162</v>
      </c>
      <c r="H1839" t="s">
        <v>17</v>
      </c>
      <c r="I1839" s="19">
        <v>11</v>
      </c>
      <c r="J1839">
        <v>1000</v>
      </c>
      <c r="K1839" s="2">
        <f t="shared" si="167"/>
        <v>90.909090909090907</v>
      </c>
      <c r="AC1839" s="2"/>
      <c r="AE1839" s="9"/>
      <c r="AF1839" s="2"/>
      <c r="AG1839" s="9"/>
      <c r="AH1839" s="9"/>
      <c r="AI1839" s="9"/>
      <c r="AJ1839" s="9"/>
      <c r="AK1839" s="9"/>
      <c r="AL1839" s="9"/>
      <c r="AM1839" s="15"/>
      <c r="AO1839" s="9"/>
      <c r="AP1839" s="9"/>
      <c r="AQ1839" s="2"/>
      <c r="AR1839" s="2"/>
      <c r="AS1839" s="2"/>
      <c r="AT1839" s="2"/>
      <c r="AU1839" s="2"/>
      <c r="AV1839" s="2"/>
      <c r="AW1839" s="2"/>
      <c r="AY1839" s="2"/>
      <c r="AZ1839" s="2"/>
      <c r="BA1839" s="2"/>
      <c r="BC1839" s="19"/>
      <c r="BD1839" s="2"/>
      <c r="BE1839" s="2"/>
      <c r="BF1839" s="19"/>
      <c r="BG1839" s="19"/>
      <c r="BH1839" s="19"/>
      <c r="BI1839" s="19"/>
      <c r="BJ1839" s="19"/>
      <c r="BK1839" s="19"/>
      <c r="BL1839" s="19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X1839" s="2">
        <v>80.055211524219089</v>
      </c>
      <c r="BY1839" s="2">
        <f>CE1839+CH1839+CK1839+CN1839+CQ1839+CT1839+CW1839+CZ1839+DC1839</f>
        <v>120</v>
      </c>
      <c r="CA1839" s="2">
        <f>CF1839+CI1839+CL1839+CO1839+CR1839+CU1839+CX1839+DA1839+DD1839</f>
        <v>85.37629170009447</v>
      </c>
      <c r="CB1839" s="2"/>
      <c r="CC1839" s="2"/>
      <c r="CE1839">
        <v>10</v>
      </c>
      <c r="CF1839" s="2">
        <v>17.934145166051231</v>
      </c>
      <c r="CH1839">
        <v>10</v>
      </c>
      <c r="CI1839" s="2">
        <v>12.372400623066923</v>
      </c>
      <c r="CK1839">
        <v>10</v>
      </c>
      <c r="CL1839" s="2">
        <v>3.0383254516114633</v>
      </c>
      <c r="CN1839" s="2">
        <v>10</v>
      </c>
      <c r="CO1839" s="2">
        <v>2.9409776268135843</v>
      </c>
      <c r="CQ1839">
        <v>10</v>
      </c>
      <c r="CR1839" s="2">
        <v>4.4447173731043144</v>
      </c>
      <c r="CT1839" s="2">
        <v>10</v>
      </c>
      <c r="CU1839" s="2">
        <v>6.2772564828806381</v>
      </c>
      <c r="CW1839">
        <v>20</v>
      </c>
      <c r="CX1839" s="2">
        <v>12.265530638096118</v>
      </c>
      <c r="CZ1839">
        <v>20</v>
      </c>
      <c r="DA1839" s="2">
        <v>10.672847200522931</v>
      </c>
      <c r="DC1839">
        <v>20</v>
      </c>
      <c r="DD1839" s="2">
        <v>15.430091137947278</v>
      </c>
    </row>
    <row r="1840" spans="1:152" hidden="1" x14ac:dyDescent="0.45">
      <c r="A1840" t="s">
        <v>71</v>
      </c>
      <c r="B1840" t="s">
        <v>240</v>
      </c>
      <c r="C1840" s="1">
        <v>39167</v>
      </c>
      <c r="G1840">
        <v>167</v>
      </c>
      <c r="H1840" t="s">
        <v>17</v>
      </c>
      <c r="I1840" s="19">
        <v>11</v>
      </c>
      <c r="J1840">
        <v>1000</v>
      </c>
      <c r="K1840" s="2">
        <f t="shared" si="167"/>
        <v>90.909090909090907</v>
      </c>
      <c r="AC1840" s="2">
        <v>298.36872928519347</v>
      </c>
      <c r="AE1840" s="9"/>
      <c r="AF1840" s="2">
        <v>193.30647229867952</v>
      </c>
      <c r="AG1840" s="9">
        <v>1.9061730164455555</v>
      </c>
      <c r="AH1840" s="9">
        <v>0.26943673165293547</v>
      </c>
      <c r="AI1840" s="9"/>
      <c r="AJ1840" s="9"/>
      <c r="AK1840" s="9"/>
      <c r="AL1840" s="9"/>
      <c r="AM1840" s="15">
        <f>AG1840/AF1840</f>
        <v>9.860885638119302E-3</v>
      </c>
      <c r="AN1840" s="15">
        <v>2.7060355226279861E-2</v>
      </c>
      <c r="AO1840" s="19">
        <f>AF1840*AN1840</f>
        <v>5.2309418079412957</v>
      </c>
      <c r="AP1840" s="9"/>
      <c r="AQ1840" s="2">
        <v>0</v>
      </c>
      <c r="AR1840" s="2"/>
      <c r="AS1840" s="2">
        <v>151.80706489026969</v>
      </c>
      <c r="AT1840" s="2"/>
      <c r="AU1840" s="2"/>
      <c r="AV1840" s="2">
        <v>502.12759767922353</v>
      </c>
      <c r="AW1840" s="2">
        <v>684.37154996359675</v>
      </c>
      <c r="AY1840" s="2"/>
      <c r="AZ1840" s="2">
        <f>AC1840+AF1840+AW1840</f>
        <v>1176.0467515474697</v>
      </c>
      <c r="BA1840" s="2"/>
      <c r="BB1840" s="9">
        <f>AW1840/AZ1840</f>
        <v>0.58192546262560119</v>
      </c>
      <c r="BC1840" s="19"/>
      <c r="BD1840" s="2"/>
      <c r="BE1840" s="2"/>
      <c r="BF1840" s="19"/>
      <c r="BG1840" s="19"/>
      <c r="BH1840" s="19"/>
      <c r="BI1840" s="19"/>
      <c r="BJ1840" s="9">
        <f>AC1840/AZ1840</f>
        <v>0.25370481989138011</v>
      </c>
      <c r="BK1840" s="9">
        <f>AF1840/AZ1840</f>
        <v>0.16436971748301873</v>
      </c>
      <c r="BL1840" s="9">
        <f>AW1840/AZ1840</f>
        <v>0.58192546262560119</v>
      </c>
      <c r="BM1840" s="2"/>
      <c r="BN1840" s="2">
        <v>0</v>
      </c>
      <c r="BO1840" s="2">
        <v>31.721136659106012</v>
      </c>
      <c r="BP1840" s="2">
        <v>81.225435472942365</v>
      </c>
      <c r="BQ1840" s="2"/>
      <c r="BR1840" s="2"/>
      <c r="BS1840" s="2"/>
      <c r="BT1840" s="2"/>
      <c r="BU1840" s="2"/>
      <c r="BV1840" s="2"/>
      <c r="BX1840" s="2"/>
      <c r="BY1840" s="2"/>
      <c r="CA1840" s="2"/>
      <c r="CB1840" s="2"/>
      <c r="CC1840" s="2"/>
      <c r="CF1840" s="2"/>
      <c r="CI1840" s="2"/>
      <c r="CL1840" s="2"/>
      <c r="CO1840" s="2"/>
      <c r="CR1840" s="2"/>
      <c r="CU1840" s="2"/>
      <c r="CX1840" s="2"/>
      <c r="DA1840" s="2"/>
      <c r="DD1840" s="2"/>
    </row>
    <row r="1841" spans="1:152" hidden="1" x14ac:dyDescent="0.45">
      <c r="A1841" t="s">
        <v>71</v>
      </c>
      <c r="B1841" t="s">
        <v>240</v>
      </c>
      <c r="C1841" s="1">
        <v>39168</v>
      </c>
      <c r="D1841" s="2">
        <v>10</v>
      </c>
      <c r="E1841" t="s">
        <v>97</v>
      </c>
      <c r="F1841" t="s">
        <v>18</v>
      </c>
      <c r="G1841">
        <v>168</v>
      </c>
      <c r="H1841" t="s">
        <v>17</v>
      </c>
      <c r="I1841" s="19">
        <v>11</v>
      </c>
      <c r="J1841">
        <v>1000</v>
      </c>
      <c r="K1841" s="2">
        <f t="shared" si="167"/>
        <v>90.909090909090907</v>
      </c>
      <c r="AC1841" s="2"/>
      <c r="AE1841" s="9"/>
      <c r="AF1841" s="2"/>
      <c r="AG1841" s="9"/>
      <c r="AH1841" s="9"/>
      <c r="AI1841" s="9"/>
      <c r="AJ1841" s="9"/>
      <c r="AK1841" s="9"/>
      <c r="AL1841" s="9"/>
      <c r="AM1841" s="15"/>
      <c r="AO1841" s="9"/>
      <c r="AP1841" s="9"/>
      <c r="AQ1841" s="2"/>
      <c r="AR1841" s="2"/>
      <c r="AS1841" s="2"/>
      <c r="AT1841" s="2"/>
      <c r="AU1841" s="2"/>
      <c r="AV1841" s="2"/>
      <c r="AW1841" s="2"/>
      <c r="AY1841" s="2"/>
      <c r="AZ1841" s="2"/>
      <c r="BA1841" s="2"/>
      <c r="BC1841" s="19">
        <v>40.477494947929806</v>
      </c>
      <c r="BD1841" s="2">
        <v>245.16000000000003</v>
      </c>
      <c r="BE1841" s="2"/>
      <c r="BF1841" s="19">
        <v>10.8</v>
      </c>
      <c r="BG1841" s="19"/>
      <c r="BH1841" s="19"/>
      <c r="BI1841" s="19"/>
      <c r="BJ1841" s="19"/>
      <c r="BK1841" s="19"/>
      <c r="BL1841" s="19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X1841" s="2">
        <v>41.018164428168923</v>
      </c>
      <c r="BY1841" s="2">
        <f t="shared" ref="BY1841:BY1842" si="172">CE1841+CH1841+CK1841+CN1841+CQ1841+CT1841+CW1841+CZ1841+DC1841</f>
        <v>120</v>
      </c>
      <c r="CA1841" s="2">
        <f t="shared" ref="CA1841:CA1842" si="173">CF1841+CI1841+CL1841+CO1841+CR1841+CU1841+CX1841+DA1841+DD1841</f>
        <v>44.565906578044931</v>
      </c>
      <c r="CB1841" s="2"/>
      <c r="CC1841" s="2"/>
      <c r="CE1841">
        <v>10</v>
      </c>
      <c r="CF1841" s="2">
        <v>6.9490401648925939</v>
      </c>
      <c r="CH1841">
        <v>10</v>
      </c>
      <c r="CI1841" s="2">
        <v>11.084268468710775</v>
      </c>
      <c r="CK1841">
        <v>10</v>
      </c>
      <c r="CL1841" s="2">
        <v>0</v>
      </c>
      <c r="CN1841" s="2">
        <v>10</v>
      </c>
      <c r="CO1841" s="2">
        <v>0</v>
      </c>
      <c r="CQ1841">
        <v>10</v>
      </c>
      <c r="CR1841" s="2">
        <v>1.0314206991092014</v>
      </c>
      <c r="CT1841" s="2">
        <v>10</v>
      </c>
      <c r="CU1841" s="2">
        <v>3.3710595058153245</v>
      </c>
      <c r="CW1841">
        <v>20</v>
      </c>
      <c r="CX1841" s="2">
        <v>3.9511481642757396</v>
      </c>
      <c r="CZ1841">
        <v>20</v>
      </c>
      <c r="DA1841" s="2">
        <v>4.8126020549686714</v>
      </c>
      <c r="DC1841">
        <v>20</v>
      </c>
      <c r="DD1841" s="2">
        <v>13.366367520272627</v>
      </c>
    </row>
    <row r="1842" spans="1:152" hidden="1" x14ac:dyDescent="0.45">
      <c r="A1842" t="s">
        <v>71</v>
      </c>
      <c r="B1842" t="s">
        <v>240</v>
      </c>
      <c r="C1842" s="1">
        <v>39175</v>
      </c>
      <c r="D1842" s="2"/>
      <c r="G1842">
        <v>175</v>
      </c>
      <c r="H1842" t="s">
        <v>17</v>
      </c>
      <c r="I1842" s="19">
        <v>11</v>
      </c>
      <c r="J1842">
        <v>1000</v>
      </c>
      <c r="K1842" s="2">
        <f t="shared" si="167"/>
        <v>90.909090909090907</v>
      </c>
      <c r="AC1842" s="2"/>
      <c r="AE1842" s="9"/>
      <c r="AF1842" s="2"/>
      <c r="AG1842" s="9"/>
      <c r="AH1842" s="9"/>
      <c r="AI1842" s="9"/>
      <c r="AJ1842" s="9"/>
      <c r="AK1842" s="9"/>
      <c r="AL1842" s="9"/>
      <c r="AM1842" s="15"/>
      <c r="AO1842" s="9"/>
      <c r="AP1842" s="9"/>
      <c r="AQ1842" s="2"/>
      <c r="AR1842" s="2"/>
      <c r="AS1842" s="2"/>
      <c r="AT1842" s="2"/>
      <c r="AU1842" s="2"/>
      <c r="AV1842" s="2"/>
      <c r="AW1842" s="2"/>
      <c r="AY1842" s="2"/>
      <c r="AZ1842" s="2"/>
      <c r="BA1842" s="2"/>
      <c r="BC1842" s="19"/>
      <c r="BD1842" s="2"/>
      <c r="BE1842" s="2"/>
      <c r="BF1842" s="19"/>
      <c r="BG1842" s="19"/>
      <c r="BH1842" s="19"/>
      <c r="BI1842" s="19"/>
      <c r="BJ1842" s="19"/>
      <c r="BK1842" s="19"/>
      <c r="BL1842" s="19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X1842" s="2">
        <v>30.00594745188479</v>
      </c>
      <c r="BY1842" s="2">
        <f t="shared" si="172"/>
        <v>120</v>
      </c>
      <c r="CA1842" s="2">
        <f t="shared" si="173"/>
        <v>32.738897004564862</v>
      </c>
      <c r="CB1842" s="2"/>
      <c r="CC1842" s="2"/>
      <c r="CE1842">
        <v>10</v>
      </c>
      <c r="CF1842" s="2">
        <v>13.713881880940686</v>
      </c>
      <c r="CH1842">
        <v>10</v>
      </c>
      <c r="CI1842" s="2">
        <v>9.8839852077636827</v>
      </c>
      <c r="CK1842">
        <v>10</v>
      </c>
      <c r="CL1842" s="2">
        <v>0</v>
      </c>
      <c r="CN1842" s="2">
        <v>10</v>
      </c>
      <c r="CO1842" s="2">
        <v>0</v>
      </c>
      <c r="CQ1842">
        <v>10</v>
      </c>
      <c r="CR1842" s="2">
        <v>0</v>
      </c>
      <c r="CT1842" s="2">
        <v>10</v>
      </c>
      <c r="CU1842" s="2">
        <v>0</v>
      </c>
      <c r="CW1842">
        <v>20</v>
      </c>
      <c r="CX1842" s="2">
        <v>0</v>
      </c>
      <c r="CZ1842">
        <v>20</v>
      </c>
      <c r="DA1842" s="2">
        <v>0.41108804502513863</v>
      </c>
      <c r="DC1842">
        <v>20</v>
      </c>
      <c r="DD1842" s="2">
        <v>8.7299418708353542</v>
      </c>
    </row>
    <row r="1843" spans="1:152" hidden="1" x14ac:dyDescent="0.45">
      <c r="A1843" t="s">
        <v>74</v>
      </c>
      <c r="B1843" t="s">
        <v>241</v>
      </c>
      <c r="C1843" s="1">
        <v>39000</v>
      </c>
      <c r="D1843" s="2">
        <v>1</v>
      </c>
      <c r="E1843" s="1" t="s">
        <v>198</v>
      </c>
      <c r="F1843" t="s">
        <v>10</v>
      </c>
      <c r="G1843">
        <v>0</v>
      </c>
      <c r="H1843" t="s">
        <v>17</v>
      </c>
      <c r="I1843" s="19">
        <v>11</v>
      </c>
      <c r="J1843">
        <v>1000</v>
      </c>
      <c r="K1843" s="2">
        <f t="shared" si="167"/>
        <v>90.909090909090907</v>
      </c>
      <c r="L1843" s="2"/>
      <c r="M1843" s="9"/>
      <c r="N1843" s="9"/>
      <c r="O1843" s="9"/>
      <c r="P1843" s="9"/>
      <c r="Q1843" s="2"/>
      <c r="R1843" s="2"/>
      <c r="S1843" s="2"/>
      <c r="T1843" s="2"/>
      <c r="U1843" s="2"/>
      <c r="V1843" s="2"/>
      <c r="W1843" s="2"/>
      <c r="X1843" s="9"/>
      <c r="Y1843" s="9"/>
      <c r="Z1843" s="9"/>
      <c r="AA1843" s="9"/>
      <c r="AB1843" s="9"/>
      <c r="AC1843" s="2"/>
      <c r="AD1843" s="9"/>
      <c r="AE1843" s="9"/>
      <c r="AF1843" s="2"/>
      <c r="AG1843" s="9"/>
      <c r="AH1843" s="9"/>
      <c r="AI1843" s="9"/>
      <c r="AJ1843" s="9"/>
      <c r="AK1843" s="9"/>
      <c r="AL1843" s="9"/>
      <c r="AM1843" s="15"/>
      <c r="AN1843" s="9"/>
      <c r="AO1843" s="9"/>
      <c r="AP1843" s="9"/>
      <c r="AQ1843" s="2"/>
      <c r="AR1843" s="2"/>
      <c r="AS1843" s="2"/>
      <c r="AT1843" s="2"/>
      <c r="AU1843" s="2"/>
      <c r="AV1843" s="2"/>
      <c r="AW1843" s="2"/>
      <c r="AX1843" s="9"/>
      <c r="AY1843" s="2"/>
      <c r="AZ1843" s="2"/>
      <c r="BA1843" s="2"/>
      <c r="BB1843" s="9"/>
      <c r="BC1843" s="19"/>
      <c r="BD1843" s="2"/>
      <c r="BE1843" s="2"/>
      <c r="BF1843" s="19"/>
      <c r="BG1843" s="19"/>
      <c r="BH1843" s="19"/>
      <c r="BI1843" s="19"/>
      <c r="BJ1843" s="19"/>
      <c r="BK1843" s="19"/>
      <c r="BL1843" s="19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9"/>
      <c r="BX1843" s="2"/>
      <c r="BY1843" s="2"/>
      <c r="BZ1843" s="9"/>
      <c r="CA1843" s="2"/>
      <c r="CB1843" s="2"/>
      <c r="CC1843" s="2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</row>
    <row r="1844" spans="1:152" hidden="1" x14ac:dyDescent="0.45">
      <c r="A1844" t="s">
        <v>74</v>
      </c>
      <c r="B1844" t="s">
        <v>241</v>
      </c>
      <c r="C1844" s="1">
        <v>39009</v>
      </c>
      <c r="D1844" s="2">
        <v>3</v>
      </c>
      <c r="E1844" s="1" t="s">
        <v>194</v>
      </c>
      <c r="F1844" t="s">
        <v>77</v>
      </c>
      <c r="G1844">
        <v>9</v>
      </c>
      <c r="H1844" t="s">
        <v>17</v>
      </c>
      <c r="I1844" s="19">
        <v>11</v>
      </c>
      <c r="J1844">
        <v>1000</v>
      </c>
      <c r="K1844" s="2">
        <f t="shared" si="167"/>
        <v>90.909090909090907</v>
      </c>
      <c r="L1844" s="2"/>
      <c r="M1844" s="9"/>
      <c r="N1844" s="9"/>
      <c r="O1844" s="9"/>
      <c r="P1844" s="9"/>
      <c r="Q1844" s="2">
        <v>9</v>
      </c>
      <c r="R1844" s="2"/>
      <c r="S1844" s="2"/>
      <c r="T1844" s="2"/>
      <c r="U1844" s="2"/>
      <c r="V1844" s="2"/>
      <c r="W1844" s="2"/>
      <c r="X1844" s="9"/>
      <c r="Y1844" s="9"/>
      <c r="Z1844" s="9"/>
      <c r="AA1844" s="9"/>
      <c r="AB1844" s="9"/>
      <c r="AC1844" s="2"/>
      <c r="AD1844" s="9"/>
      <c r="AE1844" s="9"/>
      <c r="AF1844" s="2"/>
      <c r="AG1844" s="9"/>
      <c r="AH1844" s="9"/>
      <c r="AI1844" s="9"/>
      <c r="AJ1844" s="9"/>
      <c r="AK1844" s="9"/>
      <c r="AL1844" s="9"/>
      <c r="AM1844" s="15"/>
      <c r="AN1844" s="9"/>
      <c r="AO1844" s="9"/>
      <c r="AP1844" s="9"/>
      <c r="AQ1844" s="2"/>
      <c r="AR1844" s="2"/>
      <c r="AS1844" s="2"/>
      <c r="AT1844" s="2"/>
      <c r="AU1844" s="2"/>
      <c r="AV1844" s="2"/>
      <c r="AW1844" s="2"/>
      <c r="AX1844" s="9"/>
      <c r="AY1844" s="2"/>
      <c r="AZ1844" s="2"/>
      <c r="BA1844" s="2"/>
      <c r="BB1844" s="9"/>
      <c r="BC1844" s="19"/>
      <c r="BD1844" s="2"/>
      <c r="BE1844" s="2"/>
      <c r="BF1844" s="19"/>
      <c r="BG1844" s="19"/>
      <c r="BH1844" s="19"/>
      <c r="BI1844" s="19"/>
      <c r="BJ1844" s="19"/>
      <c r="BK1844" s="19"/>
      <c r="BL1844" s="19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9"/>
      <c r="BX1844" s="2"/>
      <c r="BY1844" s="2"/>
      <c r="BZ1844" s="9"/>
      <c r="CA1844" s="2"/>
      <c r="CB1844" s="2"/>
      <c r="CC1844" s="2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  <c r="EL1844" s="9"/>
      <c r="EM1844" s="9"/>
      <c r="EN1844" s="9"/>
      <c r="EO1844" s="9"/>
      <c r="EP1844" s="9"/>
      <c r="EQ1844" s="9"/>
      <c r="ER1844" s="9"/>
      <c r="ES1844" s="9"/>
      <c r="ET1844" s="9"/>
      <c r="EU1844" s="9"/>
      <c r="EV1844" s="9"/>
    </row>
    <row r="1845" spans="1:152" x14ac:dyDescent="0.45">
      <c r="A1845" t="s">
        <v>74</v>
      </c>
      <c r="B1845" t="s">
        <v>241</v>
      </c>
      <c r="C1845" s="1">
        <v>39043</v>
      </c>
      <c r="D1845" s="2"/>
      <c r="G1845">
        <v>43</v>
      </c>
      <c r="H1845" t="s">
        <v>17</v>
      </c>
      <c r="I1845" s="19">
        <v>11</v>
      </c>
      <c r="J1845">
        <v>1000</v>
      </c>
      <c r="K1845" s="2">
        <f t="shared" si="167"/>
        <v>90.909090909090907</v>
      </c>
      <c r="AC1845" s="2"/>
      <c r="AE1845" s="9"/>
      <c r="AF1845" s="2"/>
      <c r="AG1845" s="9"/>
      <c r="AH1845" s="9"/>
      <c r="AI1845" s="9"/>
      <c r="AJ1845" s="9"/>
      <c r="AK1845" s="9"/>
      <c r="AL1845" s="9"/>
      <c r="AM1845" s="15"/>
      <c r="AO1845" s="9"/>
      <c r="AP1845" s="9"/>
      <c r="AQ1845" s="2"/>
      <c r="AR1845" s="2"/>
      <c r="AS1845" s="2"/>
      <c r="AT1845" s="2"/>
      <c r="AU1845" s="2"/>
      <c r="AV1845" s="2"/>
      <c r="AW1845" s="2"/>
      <c r="AY1845" s="2"/>
      <c r="AZ1845" s="2"/>
      <c r="BA1845" s="2"/>
      <c r="BC1845" s="19"/>
      <c r="BD1845" s="2"/>
      <c r="BE1845" s="2"/>
      <c r="BF1845" s="19"/>
      <c r="BG1845" s="19"/>
      <c r="BH1845" s="19"/>
      <c r="BI1845" s="19"/>
      <c r="BJ1845" s="19"/>
      <c r="BK1845" s="19"/>
      <c r="BL1845" s="19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X1845" s="2">
        <v>186.23840691467589</v>
      </c>
      <c r="BY1845" s="2">
        <f t="shared" ref="BY1845:BY1846" si="174">CE1845+CH1845+CK1845+CN1845+CQ1845+CT1845+CW1845+CZ1845+DC1845</f>
        <v>1300</v>
      </c>
      <c r="CA1845" s="2">
        <f>CF1845+CI1845+CL1845+CO1845+CR1845+CU1845+CX1845+DA1845+DD1845</f>
        <v>191.06520401262171</v>
      </c>
      <c r="CB1845" s="2"/>
      <c r="CC1845" s="2"/>
      <c r="CD1845" s="30">
        <f>CF1845/CE1845</f>
        <v>6.0703088985909481E-2</v>
      </c>
      <c r="CE1845">
        <v>150</v>
      </c>
      <c r="CF1845" s="2">
        <v>9.1054633478864222</v>
      </c>
      <c r="CG1845" s="30">
        <f t="shared" ref="CG1845:CG1846" si="175">CI1845/CH1845</f>
        <v>0.19504066476733142</v>
      </c>
      <c r="CH1845">
        <v>100</v>
      </c>
      <c r="CI1845" s="2">
        <v>19.504066476733144</v>
      </c>
      <c r="CJ1845" s="30">
        <f t="shared" ref="CJ1845:CJ1846" si="176">CL1845/CK1845</f>
        <v>0.21253298810122354</v>
      </c>
      <c r="CK1845">
        <v>100</v>
      </c>
      <c r="CL1845" s="2">
        <v>21.253298810122352</v>
      </c>
      <c r="CM1845" s="30">
        <f t="shared" ref="CM1845:CM1846" si="177">CO1845/CN1845</f>
        <v>0.19145841558757631</v>
      </c>
      <c r="CN1845">
        <v>100</v>
      </c>
      <c r="CO1845" s="2">
        <v>19.145841558757631</v>
      </c>
      <c r="CP1845" s="30">
        <f t="shared" ref="CP1845:CP1846" si="178">CR1845/CQ1845</f>
        <v>0.19536693354746681</v>
      </c>
      <c r="CQ1845">
        <v>100</v>
      </c>
      <c r="CR1845" s="2">
        <v>19.536693354746681</v>
      </c>
      <c r="CS1845" s="30">
        <f t="shared" ref="CS1845:CS1846" si="179">CU1845/CT1845</f>
        <v>0.19768224330669817</v>
      </c>
      <c r="CT1845">
        <v>100</v>
      </c>
      <c r="CU1845" s="2">
        <v>19.768224330669817</v>
      </c>
      <c r="CV1845" s="30">
        <f t="shared" ref="CV1845:CV1846" si="180">CX1845/CW1845</f>
        <v>0.15084757322173142</v>
      </c>
      <c r="CW1845">
        <v>250</v>
      </c>
      <c r="CX1845" s="2">
        <v>37.711893305432859</v>
      </c>
      <c r="CY1845" s="30">
        <f t="shared" ref="CY1845:CY1846" si="181">DA1845/CZ1845</f>
        <v>0.11501204323067317</v>
      </c>
      <c r="CZ1845">
        <v>200</v>
      </c>
      <c r="DA1845" s="2">
        <v>23.002408646134633</v>
      </c>
      <c r="DB1845" s="30">
        <f t="shared" ref="DB1845:DB1846" si="182">DD1845/DC1845</f>
        <v>0.11018657091069091</v>
      </c>
      <c r="DC1845">
        <v>200</v>
      </c>
      <c r="DD1845" s="2">
        <v>22.037314182138182</v>
      </c>
    </row>
    <row r="1846" spans="1:152" x14ac:dyDescent="0.45">
      <c r="A1846" t="s">
        <v>74</v>
      </c>
      <c r="B1846" t="s">
        <v>241</v>
      </c>
      <c r="C1846" s="1">
        <v>39051</v>
      </c>
      <c r="D1846" s="2"/>
      <c r="G1846">
        <v>51</v>
      </c>
      <c r="H1846" t="s">
        <v>17</v>
      </c>
      <c r="I1846" s="19">
        <v>11</v>
      </c>
      <c r="J1846">
        <v>1000</v>
      </c>
      <c r="K1846" s="2">
        <f t="shared" si="167"/>
        <v>90.909090909090907</v>
      </c>
      <c r="AC1846" s="2"/>
      <c r="AE1846" s="9"/>
      <c r="AF1846" s="2"/>
      <c r="AG1846" s="9"/>
      <c r="AH1846" s="9"/>
      <c r="AI1846" s="9"/>
      <c r="AJ1846" s="9"/>
      <c r="AK1846" s="9"/>
      <c r="AL1846" s="9"/>
      <c r="AM1846" s="15"/>
      <c r="AO1846" s="9"/>
      <c r="AP1846" s="9"/>
      <c r="AQ1846" s="2"/>
      <c r="AR1846" s="2"/>
      <c r="AS1846" s="2"/>
      <c r="AT1846" s="2"/>
      <c r="AU1846" s="2"/>
      <c r="AV1846" s="2"/>
      <c r="AW1846" s="2"/>
      <c r="AY1846" s="2"/>
      <c r="AZ1846" s="2"/>
      <c r="BA1846" s="2"/>
      <c r="BC1846" s="19"/>
      <c r="BD1846" s="2"/>
      <c r="BE1846" s="2"/>
      <c r="BF1846" s="19"/>
      <c r="BG1846" s="19"/>
      <c r="BH1846" s="19"/>
      <c r="BI1846" s="19"/>
      <c r="BJ1846" s="19"/>
      <c r="BK1846" s="19"/>
      <c r="BL1846" s="19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X1846" s="2">
        <v>178.31814702864349</v>
      </c>
      <c r="BY1846" s="2">
        <f t="shared" si="174"/>
        <v>1300</v>
      </c>
      <c r="CA1846" s="2">
        <f>CF1846+CI1846+CL1846+CO1846+CR1846+CU1846+CX1846+DA1846+DD1846</f>
        <v>186.26045705053556</v>
      </c>
      <c r="CB1846" s="2"/>
      <c r="CC1846" s="2"/>
      <c r="CD1846" s="30">
        <f t="shared" ref="CD1846" si="183">CF1846/CE1846</f>
        <v>4.8923104834054751E-2</v>
      </c>
      <c r="CE1846">
        <v>150</v>
      </c>
      <c r="CF1846" s="2">
        <v>7.3384657251082128</v>
      </c>
      <c r="CG1846" s="30">
        <f t="shared" si="175"/>
        <v>0.17604145675096056</v>
      </c>
      <c r="CH1846">
        <v>100</v>
      </c>
      <c r="CI1846" s="2">
        <v>17.604145675096056</v>
      </c>
      <c r="CJ1846" s="30">
        <f t="shared" si="176"/>
        <v>0.19919119269949065</v>
      </c>
      <c r="CK1846">
        <v>100</v>
      </c>
      <c r="CL1846" s="2">
        <v>19.919119269949064</v>
      </c>
      <c r="CM1846" s="30">
        <f t="shared" si="177"/>
        <v>0.1858251307296365</v>
      </c>
      <c r="CN1846">
        <v>100</v>
      </c>
      <c r="CO1846" s="2">
        <v>18.58251307296365</v>
      </c>
      <c r="CP1846" s="30">
        <f t="shared" si="178"/>
        <v>0.19412143579620789</v>
      </c>
      <c r="CQ1846">
        <v>100</v>
      </c>
      <c r="CR1846" s="2">
        <v>19.412143579620789</v>
      </c>
      <c r="CS1846" s="30">
        <f t="shared" si="179"/>
        <v>0.19663095348899673</v>
      </c>
      <c r="CT1846">
        <v>100</v>
      </c>
      <c r="CU1846" s="2">
        <v>19.663095348899674</v>
      </c>
      <c r="CV1846" s="30">
        <f t="shared" si="180"/>
        <v>0.15347829242047628</v>
      </c>
      <c r="CW1846">
        <v>250</v>
      </c>
      <c r="CX1846" s="2">
        <v>38.369573105119073</v>
      </c>
      <c r="CY1846" s="30">
        <f t="shared" si="181"/>
        <v>0.11444835284042117</v>
      </c>
      <c r="CZ1846">
        <v>200</v>
      </c>
      <c r="DA1846" s="2">
        <v>22.889670568084235</v>
      </c>
      <c r="DB1846" s="30">
        <f t="shared" si="182"/>
        <v>0.11240865352847404</v>
      </c>
      <c r="DC1846">
        <v>200</v>
      </c>
      <c r="DD1846" s="2">
        <v>22.481730705694808</v>
      </c>
    </row>
    <row r="1847" spans="1:152" hidden="1" x14ac:dyDescent="0.45">
      <c r="A1847" t="s">
        <v>74</v>
      </c>
      <c r="B1847" t="s">
        <v>241</v>
      </c>
      <c r="C1847" s="1">
        <v>39052</v>
      </c>
      <c r="D1847" s="2">
        <v>4</v>
      </c>
      <c r="E1847" t="s">
        <v>199</v>
      </c>
      <c r="F1847" t="s">
        <v>12</v>
      </c>
      <c r="G1847">
        <v>52</v>
      </c>
      <c r="H1847" t="s">
        <v>17</v>
      </c>
      <c r="I1847" s="19">
        <v>11</v>
      </c>
      <c r="J1847">
        <v>1000</v>
      </c>
      <c r="K1847" s="2">
        <f t="shared" si="167"/>
        <v>90.909090909090907</v>
      </c>
      <c r="L1847" s="2"/>
      <c r="M1847" s="9"/>
      <c r="N1847" s="9"/>
      <c r="O1847" s="9"/>
      <c r="P1847" s="9"/>
      <c r="Q1847" s="2"/>
      <c r="R1847" s="2">
        <v>52</v>
      </c>
      <c r="S1847" s="2"/>
      <c r="T1847" s="2"/>
      <c r="U1847" s="2"/>
      <c r="V1847" s="2"/>
      <c r="W1847" s="2"/>
      <c r="X1847" s="9"/>
      <c r="Y1847" s="9"/>
      <c r="Z1847" s="9"/>
      <c r="AA1847" s="9"/>
      <c r="AB1847" s="9"/>
      <c r="AC1847" s="2"/>
      <c r="AD1847" s="9"/>
      <c r="AE1847" s="9"/>
      <c r="AF1847" s="2"/>
      <c r="AG1847" s="9"/>
      <c r="AH1847" s="9"/>
      <c r="AI1847" s="9"/>
      <c r="AJ1847" s="9"/>
      <c r="AK1847" s="9"/>
      <c r="AL1847" s="9"/>
      <c r="AM1847" s="15"/>
      <c r="AN1847" s="9"/>
      <c r="AO1847" s="9"/>
      <c r="AP1847" s="9"/>
      <c r="AQ1847" s="2"/>
      <c r="AR1847" s="2"/>
      <c r="AS1847" s="2"/>
      <c r="AT1847" s="2"/>
      <c r="AU1847" s="2"/>
      <c r="AV1847" s="2"/>
      <c r="AW1847" s="2"/>
      <c r="AX1847" s="9"/>
      <c r="AY1847" s="2"/>
      <c r="AZ1847" s="2"/>
      <c r="BA1847" s="2"/>
      <c r="BB1847" s="9"/>
      <c r="BC1847" s="19"/>
      <c r="BD1847" s="2"/>
      <c r="BE1847" s="2"/>
      <c r="BF1847" s="19"/>
      <c r="BG1847" s="19"/>
      <c r="BH1847" s="19"/>
      <c r="BI1847" s="19"/>
      <c r="BJ1847" s="19"/>
      <c r="BK1847" s="19"/>
      <c r="BL1847" s="19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9"/>
      <c r="BX1847" s="2"/>
      <c r="BY1847" s="2"/>
      <c r="BZ1847" s="9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  <c r="EL1847" s="9"/>
      <c r="EM1847" s="9"/>
      <c r="EN1847" s="9"/>
      <c r="EO1847" s="9"/>
      <c r="EP1847" s="9"/>
      <c r="EQ1847" s="9"/>
      <c r="ER1847" s="9"/>
      <c r="ES1847" s="9"/>
      <c r="ET1847" s="9"/>
      <c r="EU1847" s="9"/>
      <c r="EV1847" s="9"/>
    </row>
    <row r="1848" spans="1:152" x14ac:dyDescent="0.45">
      <c r="A1848" t="s">
        <v>74</v>
      </c>
      <c r="B1848" t="s">
        <v>241</v>
      </c>
      <c r="C1848" s="1">
        <v>39055</v>
      </c>
      <c r="D1848" s="2"/>
      <c r="G1848">
        <v>55</v>
      </c>
      <c r="H1848" t="s">
        <v>17</v>
      </c>
      <c r="I1848" s="19">
        <v>11</v>
      </c>
      <c r="J1848">
        <v>1000</v>
      </c>
      <c r="K1848" s="2">
        <f t="shared" si="167"/>
        <v>90.909090909090907</v>
      </c>
      <c r="AC1848" s="2"/>
      <c r="AE1848" s="9"/>
      <c r="AF1848" s="2"/>
      <c r="AG1848" s="9"/>
      <c r="AH1848" s="9"/>
      <c r="AI1848" s="9"/>
      <c r="AJ1848" s="9"/>
      <c r="AK1848" s="9"/>
      <c r="AL1848" s="9"/>
      <c r="AM1848" s="15"/>
      <c r="AO1848" s="9"/>
      <c r="AP1848" s="9"/>
      <c r="AQ1848" s="2"/>
      <c r="AR1848" s="2"/>
      <c r="AS1848" s="2"/>
      <c r="AT1848" s="2"/>
      <c r="AU1848" s="2"/>
      <c r="AV1848" s="2"/>
      <c r="AW1848" s="2"/>
      <c r="AY1848" s="2"/>
      <c r="AZ1848" s="2"/>
      <c r="BA1848" s="2"/>
      <c r="BC1848" s="19"/>
      <c r="BD1848" s="2"/>
      <c r="BE1848" s="2"/>
      <c r="BF1848" s="19"/>
      <c r="BG1848" s="19"/>
      <c r="BH1848" s="19"/>
      <c r="BI1848" s="19"/>
      <c r="BJ1848" s="19"/>
      <c r="BK1848" s="19"/>
      <c r="BL1848" s="19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X1848" s="2">
        <v>231.944927430131</v>
      </c>
      <c r="BY1848" s="2">
        <f>CE1848+CH1848+CK1848+CN1848+CQ1848+CT1848+CW1848+CZ1848+DC1848</f>
        <v>1300</v>
      </c>
      <c r="CA1848" s="2">
        <f>CF1848+CI1848+CL1848+CO1848+CR1848+CU1848+CX1848+DA1848+DD1848</f>
        <v>236.2719075087806</v>
      </c>
      <c r="CB1848" s="2"/>
      <c r="CC1848" s="2"/>
      <c r="CD1848" s="30">
        <f>CF1848/CE1848</f>
        <v>0.3000041170779531</v>
      </c>
      <c r="CE1848">
        <v>150</v>
      </c>
      <c r="CF1848" s="2">
        <v>45.00061756169297</v>
      </c>
      <c r="CG1848" s="30">
        <f>CI1848/CH1848</f>
        <v>0.21992314538468413</v>
      </c>
      <c r="CH1848">
        <v>100</v>
      </c>
      <c r="CI1848" s="2">
        <v>21.992314538468413</v>
      </c>
      <c r="CJ1848" s="30">
        <f t="shared" ref="CJ1848" si="184">CL1848/CK1848</f>
        <v>0.22939707689214558</v>
      </c>
      <c r="CK1848">
        <v>100</v>
      </c>
      <c r="CL1848" s="2">
        <v>22.939707689214558</v>
      </c>
      <c r="CM1848" s="30">
        <f t="shared" ref="CM1848" si="185">CO1848/CN1848</f>
        <v>0.20075618805248524</v>
      </c>
      <c r="CN1848">
        <v>100</v>
      </c>
      <c r="CO1848" s="2">
        <v>20.075618805248524</v>
      </c>
      <c r="CP1848" s="30">
        <f t="shared" ref="CP1848" si="186">CR1848/CQ1848</f>
        <v>0.20575230546826589</v>
      </c>
      <c r="CQ1848">
        <v>100</v>
      </c>
      <c r="CR1848" s="2">
        <v>20.575230546826589</v>
      </c>
      <c r="CS1848" s="30">
        <f t="shared" ref="CS1848" si="187">CU1848/CT1848</f>
        <v>0.1951871213917758</v>
      </c>
      <c r="CT1848">
        <v>100</v>
      </c>
      <c r="CU1848" s="2">
        <v>19.51871213917758</v>
      </c>
      <c r="CV1848" s="30">
        <f t="shared" ref="CV1848" si="188">CX1848/CW1848</f>
        <v>0.15424604440868103</v>
      </c>
      <c r="CW1848">
        <v>250</v>
      </c>
      <c r="CX1848" s="2">
        <v>38.561511102170257</v>
      </c>
      <c r="CY1848" s="30">
        <f t="shared" ref="CY1848" si="189">DA1848/CZ1848</f>
        <v>0.11759957368753039</v>
      </c>
      <c r="CZ1848">
        <v>200</v>
      </c>
      <c r="DA1848" s="2">
        <v>23.519914737506078</v>
      </c>
      <c r="DB1848" s="30">
        <f t="shared" ref="DB1848" si="190">DD1848/DC1848</f>
        <v>0.12044140194237815</v>
      </c>
      <c r="DC1848">
        <v>200</v>
      </c>
      <c r="DD1848" s="2">
        <v>24.088280388475631</v>
      </c>
    </row>
    <row r="1849" spans="1:152" s="12" customFormat="1" hidden="1" x14ac:dyDescent="0.45">
      <c r="A1849" t="s">
        <v>74</v>
      </c>
      <c r="B1849" t="s">
        <v>241</v>
      </c>
      <c r="C1849" s="1">
        <v>39057</v>
      </c>
      <c r="D1849"/>
      <c r="E1849"/>
      <c r="F1849"/>
      <c r="G1849">
        <v>57</v>
      </c>
      <c r="H1849" t="s">
        <v>17</v>
      </c>
      <c r="I1849" s="19">
        <v>11</v>
      </c>
      <c r="J1849">
        <v>1000</v>
      </c>
      <c r="K1849" s="2">
        <f t="shared" si="167"/>
        <v>90.909090909090907</v>
      </c>
      <c r="L1849"/>
      <c r="M1849" s="2">
        <v>150</v>
      </c>
      <c r="N1849" s="19">
        <v>10.85</v>
      </c>
      <c r="O1849" s="19"/>
      <c r="P1849" s="19"/>
      <c r="Q1849"/>
      <c r="R1849"/>
      <c r="S1849"/>
      <c r="T1849"/>
      <c r="U1849"/>
      <c r="V1849"/>
      <c r="W1849"/>
      <c r="X1849"/>
      <c r="Y1849"/>
      <c r="Z1849"/>
      <c r="AA1849"/>
      <c r="AB1849"/>
      <c r="AC1849" s="2"/>
      <c r="AD1849"/>
      <c r="AE1849" s="9"/>
      <c r="AF1849" s="2"/>
      <c r="AG1849" s="9"/>
      <c r="AH1849" s="9"/>
      <c r="AI1849" s="9"/>
      <c r="AJ1849" s="9"/>
      <c r="AK1849" s="9"/>
      <c r="AL1849" s="9"/>
      <c r="AM1849"/>
      <c r="AN1849"/>
      <c r="AO1849" s="9"/>
      <c r="AP1849" s="9"/>
      <c r="AQ1849" s="2"/>
      <c r="AR1849" s="2"/>
      <c r="AS1849" s="2"/>
      <c r="AT1849" s="2"/>
      <c r="AU1849" s="2"/>
      <c r="AV1849" s="2"/>
      <c r="AW1849" s="2"/>
      <c r="AX1849"/>
      <c r="AY1849" s="2"/>
      <c r="AZ1849" s="2"/>
      <c r="BA1849" s="2"/>
      <c r="BB1849"/>
      <c r="BC1849" s="19"/>
      <c r="BD1849" s="2"/>
      <c r="BE1849" s="2"/>
      <c r="BF1849" s="19"/>
      <c r="BG1849" s="19"/>
      <c r="BH1849" s="19"/>
      <c r="BI1849" s="19"/>
      <c r="BJ1849" s="19"/>
      <c r="BK1849" s="19"/>
      <c r="BL1849" s="19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/>
      <c r="BX1849" s="2"/>
      <c r="BY1849" s="2"/>
      <c r="BZ1849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</row>
    <row r="1850" spans="1:152" x14ac:dyDescent="0.45">
      <c r="A1850" t="s">
        <v>74</v>
      </c>
      <c r="B1850" t="s">
        <v>241</v>
      </c>
      <c r="C1850" s="1">
        <v>39063</v>
      </c>
      <c r="D1850" s="2"/>
      <c r="G1850">
        <v>63</v>
      </c>
      <c r="H1850" t="s">
        <v>17</v>
      </c>
      <c r="I1850" s="19">
        <v>11</v>
      </c>
      <c r="J1850">
        <v>1000</v>
      </c>
      <c r="K1850" s="2">
        <f t="shared" si="167"/>
        <v>90.909090909090907</v>
      </c>
      <c r="AC1850" s="2"/>
      <c r="AE1850" s="9"/>
      <c r="AF1850" s="2"/>
      <c r="AG1850" s="9"/>
      <c r="AH1850" s="9"/>
      <c r="AI1850" s="9"/>
      <c r="AJ1850" s="9"/>
      <c r="AK1850" s="9"/>
      <c r="AL1850" s="9"/>
      <c r="AM1850" s="15"/>
      <c r="AO1850" s="9"/>
      <c r="AP1850" s="9"/>
      <c r="AQ1850" s="2"/>
      <c r="AR1850" s="2"/>
      <c r="AS1850" s="2"/>
      <c r="AT1850" s="2"/>
      <c r="AU1850" s="2"/>
      <c r="AV1850" s="2"/>
      <c r="AW1850" s="2"/>
      <c r="AY1850" s="2"/>
      <c r="AZ1850" s="2"/>
      <c r="BA1850" s="2"/>
      <c r="BC1850" s="19"/>
      <c r="BD1850" s="2"/>
      <c r="BE1850" s="2"/>
      <c r="BF1850" s="19"/>
      <c r="BG1850" s="19"/>
      <c r="BH1850" s="19"/>
      <c r="BI1850" s="19"/>
      <c r="BJ1850" s="19"/>
      <c r="BK1850" s="19"/>
      <c r="BL1850" s="19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X1850" s="2">
        <v>186.26702524103229</v>
      </c>
      <c r="BY1850" s="2">
        <f>CE1850+CH1850+CK1850+CN1850+CQ1850+CT1850+CW1850+CZ1850+DC1850</f>
        <v>1300</v>
      </c>
      <c r="CA1850" s="2">
        <f>CF1850+CI1850+CL1850+CO1850+CR1850+CU1850+CX1850+DA1850+DD1850</f>
        <v>210.69260438502874</v>
      </c>
      <c r="CB1850" s="2"/>
      <c r="CC1850" s="2"/>
      <c r="CD1850" s="30">
        <f>CF1850/CE1850</f>
        <v>0.14000000000000001</v>
      </c>
      <c r="CE1850">
        <v>150</v>
      </c>
      <c r="CF1850" s="2">
        <v>21</v>
      </c>
      <c r="CG1850" s="30">
        <f>CI1850/CH1850</f>
        <v>0.20851935148780265</v>
      </c>
      <c r="CH1850">
        <v>100</v>
      </c>
      <c r="CI1850" s="2">
        <v>20.851935148780264</v>
      </c>
      <c r="CJ1850" s="30">
        <f t="shared" ref="CJ1850" si="191">CL1850/CK1850</f>
        <v>0.2229800453489412</v>
      </c>
      <c r="CK1850">
        <v>100</v>
      </c>
      <c r="CL1850" s="2">
        <v>22.298004534894119</v>
      </c>
      <c r="CM1850" s="30">
        <f t="shared" ref="CM1850" si="192">CO1850/CN1850</f>
        <v>0.19254009588020396</v>
      </c>
      <c r="CN1850">
        <v>100</v>
      </c>
      <c r="CO1850" s="2">
        <v>19.254009588020395</v>
      </c>
      <c r="CP1850" s="30">
        <f t="shared" ref="CP1850" si="193">CR1850/CQ1850</f>
        <v>0.20048117241491936</v>
      </c>
      <c r="CQ1850">
        <v>100</v>
      </c>
      <c r="CR1850" s="2">
        <v>20.048117241491937</v>
      </c>
      <c r="CS1850" s="30">
        <f t="shared" ref="CS1850" si="194">CU1850/CT1850</f>
        <v>0.19860189889155236</v>
      </c>
      <c r="CT1850">
        <v>100</v>
      </c>
      <c r="CU1850" s="2">
        <v>19.860189889155237</v>
      </c>
      <c r="CV1850" s="30">
        <f t="shared" ref="CV1850" si="195">CX1850/CW1850</f>
        <v>0.14774879997118653</v>
      </c>
      <c r="CW1850">
        <v>250</v>
      </c>
      <c r="CX1850" s="2">
        <v>36.937199992796636</v>
      </c>
      <c r="CY1850" s="30">
        <f t="shared" ref="CY1850" si="196">DA1850/CZ1850</f>
        <v>0.11457440167430551</v>
      </c>
      <c r="CZ1850">
        <v>200</v>
      </c>
      <c r="DA1850" s="2">
        <v>22.914880334861103</v>
      </c>
      <c r="DB1850" s="30">
        <f t="shared" ref="DB1850" si="197">DD1850/DC1850</f>
        <v>0.13764133827514546</v>
      </c>
      <c r="DC1850">
        <v>200</v>
      </c>
      <c r="DD1850" s="2">
        <v>27.52826765502909</v>
      </c>
    </row>
    <row r="1851" spans="1:152" hidden="1" x14ac:dyDescent="0.45">
      <c r="A1851" t="s">
        <v>74</v>
      </c>
      <c r="B1851" t="s">
        <v>241</v>
      </c>
      <c r="C1851" s="1">
        <v>39064</v>
      </c>
      <c r="G1851">
        <v>64</v>
      </c>
      <c r="H1851" t="s">
        <v>17</v>
      </c>
      <c r="I1851" s="19">
        <v>11</v>
      </c>
      <c r="J1851">
        <v>1000</v>
      </c>
      <c r="K1851" s="2">
        <f t="shared" si="167"/>
        <v>90.909090909090907</v>
      </c>
      <c r="M1851" s="2">
        <v>257</v>
      </c>
      <c r="N1851" s="19">
        <v>12.600000000000001</v>
      </c>
      <c r="O1851" s="19"/>
      <c r="P1851" s="19"/>
      <c r="AC1851" s="2"/>
      <c r="AE1851" s="9"/>
      <c r="AF1851" s="2"/>
      <c r="AG1851" s="9"/>
      <c r="AH1851" s="9"/>
      <c r="AI1851" s="9"/>
      <c r="AJ1851" s="9"/>
      <c r="AK1851" s="9"/>
      <c r="AL1851" s="9"/>
      <c r="AO1851" s="9"/>
      <c r="AP1851" s="9"/>
      <c r="AQ1851" s="2"/>
      <c r="AR1851" s="2"/>
      <c r="AS1851" s="2"/>
      <c r="AT1851" s="2"/>
      <c r="AU1851" s="2"/>
      <c r="AV1851" s="2"/>
      <c r="AW1851" s="2"/>
      <c r="AY1851" s="2"/>
      <c r="AZ1851" s="2"/>
      <c r="BA1851" s="2"/>
      <c r="BC1851" s="19"/>
      <c r="BD1851" s="2"/>
      <c r="BE1851" s="2"/>
      <c r="BF1851" s="19"/>
      <c r="BG1851" s="19"/>
      <c r="BH1851" s="19"/>
      <c r="BI1851" s="19"/>
      <c r="BJ1851" s="19"/>
      <c r="BK1851" s="19"/>
      <c r="BL1851" s="19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X1851" s="2"/>
      <c r="BY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</row>
    <row r="1852" spans="1:152" x14ac:dyDescent="0.45">
      <c r="A1852" t="s">
        <v>74</v>
      </c>
      <c r="B1852" t="s">
        <v>241</v>
      </c>
      <c r="C1852" s="1">
        <v>39065</v>
      </c>
      <c r="D1852" s="2"/>
      <c r="G1852">
        <v>65</v>
      </c>
      <c r="H1852" t="s">
        <v>17</v>
      </c>
      <c r="I1852" s="19">
        <v>11</v>
      </c>
      <c r="J1852">
        <v>1000</v>
      </c>
      <c r="K1852" s="2">
        <f t="shared" si="167"/>
        <v>90.909090909090907</v>
      </c>
      <c r="AC1852" s="2"/>
      <c r="AE1852" s="9"/>
      <c r="AF1852" s="2"/>
      <c r="AG1852" s="9"/>
      <c r="AH1852" s="9"/>
      <c r="AI1852" s="9"/>
      <c r="AJ1852" s="9"/>
      <c r="AK1852" s="9"/>
      <c r="AL1852" s="9"/>
      <c r="AM1852" s="15"/>
      <c r="AO1852" s="9"/>
      <c r="AP1852" s="9"/>
      <c r="AQ1852" s="2"/>
      <c r="AR1852" s="2"/>
      <c r="AS1852" s="2"/>
      <c r="AT1852" s="2"/>
      <c r="AU1852" s="2"/>
      <c r="AV1852" s="2"/>
      <c r="AW1852" s="2"/>
      <c r="AY1852" s="2"/>
      <c r="AZ1852" s="2"/>
      <c r="BA1852" s="2"/>
      <c r="BC1852" s="19"/>
      <c r="BD1852" s="2"/>
      <c r="BE1852" s="2"/>
      <c r="BF1852" s="19"/>
      <c r="BG1852" s="19"/>
      <c r="BH1852" s="19"/>
      <c r="BI1852" s="19"/>
      <c r="BJ1852" s="19"/>
      <c r="BK1852" s="19"/>
      <c r="BL1852" s="19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X1852" s="2">
        <v>194.6859098115429</v>
      </c>
      <c r="BY1852" s="2">
        <f t="shared" ref="BY1852:BY1853" si="198">CE1852+CH1852+CK1852+CN1852+CQ1852+CT1852+CW1852+CZ1852+DC1852</f>
        <v>1300</v>
      </c>
      <c r="CA1852" s="2">
        <f t="shared" ref="CA1852:CA1853" si="199">CF1852+CI1852+CL1852+CO1852+CR1852+CU1852+CX1852+DA1852+DD1852</f>
        <v>202.13594717610175</v>
      </c>
      <c r="CB1852" s="2"/>
      <c r="CC1852" s="2"/>
      <c r="CD1852" s="30">
        <f t="shared" ref="CD1852:CD1853" si="200">CF1852/CE1852</f>
        <v>8.9725312408719657E-2</v>
      </c>
      <c r="CE1852">
        <v>150</v>
      </c>
      <c r="CF1852" s="2">
        <v>13.458796861307949</v>
      </c>
      <c r="CG1852" s="30">
        <f t="shared" ref="CG1852:CG1853" si="201">CI1852/CH1852</f>
        <v>0.20501102202662858</v>
      </c>
      <c r="CH1852">
        <v>100</v>
      </c>
      <c r="CI1852" s="2">
        <v>20.501102202662857</v>
      </c>
      <c r="CJ1852" s="30">
        <f t="shared" ref="CJ1852:CJ1853" si="202">CL1852/CK1852</f>
        <v>0.21703283218657859</v>
      </c>
      <c r="CK1852">
        <v>100</v>
      </c>
      <c r="CL1852" s="2">
        <v>21.703283218657859</v>
      </c>
      <c r="CM1852" s="30">
        <f t="shared" ref="CM1852:CM1853" si="203">CO1852/CN1852</f>
        <v>0.19309012715533583</v>
      </c>
      <c r="CN1852">
        <v>100</v>
      </c>
      <c r="CO1852" s="2">
        <v>19.309012715533584</v>
      </c>
      <c r="CP1852" s="30">
        <f t="shared" ref="CP1852:CP1853" si="204">CR1852/CQ1852</f>
        <v>0.19617259409305354</v>
      </c>
      <c r="CQ1852">
        <v>100</v>
      </c>
      <c r="CR1852" s="2">
        <v>19.617259409305355</v>
      </c>
      <c r="CS1852" s="30">
        <f t="shared" ref="CS1852:CS1853" si="205">CU1852/CT1852</f>
        <v>0.19339951974759742</v>
      </c>
      <c r="CT1852">
        <v>100</v>
      </c>
      <c r="CU1852" s="2">
        <v>19.339951974759742</v>
      </c>
      <c r="CV1852" s="30">
        <f t="shared" ref="CV1852:CV1853" si="206">CX1852/CW1852</f>
        <v>0.15395956978621644</v>
      </c>
      <c r="CW1852">
        <v>250</v>
      </c>
      <c r="CX1852" s="2">
        <v>38.489892446554109</v>
      </c>
      <c r="CY1852" s="30">
        <f t="shared" ref="CY1852:CY1853" si="207">DA1852/CZ1852</f>
        <v>0.11534215366251029</v>
      </c>
      <c r="CZ1852">
        <v>200</v>
      </c>
      <c r="DA1852" s="2">
        <v>23.068430732502058</v>
      </c>
      <c r="DB1852" s="30">
        <f t="shared" ref="DB1852:DB1853" si="208">DD1852/DC1852</f>
        <v>0.13324108807409116</v>
      </c>
      <c r="DC1852">
        <v>200</v>
      </c>
      <c r="DD1852" s="2">
        <v>26.648217614818229</v>
      </c>
    </row>
    <row r="1853" spans="1:152" x14ac:dyDescent="0.45">
      <c r="A1853" t="s">
        <v>74</v>
      </c>
      <c r="B1853" t="s">
        <v>241</v>
      </c>
      <c r="C1853" s="1">
        <v>39069</v>
      </c>
      <c r="D1853" s="2"/>
      <c r="G1853">
        <v>69</v>
      </c>
      <c r="H1853" t="s">
        <v>17</v>
      </c>
      <c r="I1853" s="19">
        <v>11</v>
      </c>
      <c r="J1853">
        <v>1000</v>
      </c>
      <c r="K1853" s="2">
        <f t="shared" si="167"/>
        <v>90.909090909090907</v>
      </c>
      <c r="M1853" s="2">
        <v>310</v>
      </c>
      <c r="N1853" s="19">
        <v>13.850000000000001</v>
      </c>
      <c r="O1853" s="19"/>
      <c r="P1853" s="19"/>
      <c r="AC1853" s="2"/>
      <c r="AE1853" s="9"/>
      <c r="AF1853" s="2"/>
      <c r="AG1853" s="9"/>
      <c r="AH1853" s="9"/>
      <c r="AI1853" s="9"/>
      <c r="AJ1853" s="9"/>
      <c r="AK1853" s="9"/>
      <c r="AL1853" s="9"/>
      <c r="AM1853" s="15"/>
      <c r="AO1853" s="9"/>
      <c r="AP1853" s="9"/>
      <c r="AQ1853" s="2"/>
      <c r="AR1853" s="2"/>
      <c r="AS1853" s="2"/>
      <c r="AT1853" s="2"/>
      <c r="AU1853" s="2"/>
      <c r="AV1853" s="2"/>
      <c r="AW1853" s="2"/>
      <c r="AY1853" s="2"/>
      <c r="AZ1853" s="2"/>
      <c r="BA1853" s="2"/>
      <c r="BC1853" s="19"/>
      <c r="BD1853" s="2"/>
      <c r="BE1853" s="2"/>
      <c r="BF1853" s="19"/>
      <c r="BG1853" s="19"/>
      <c r="BH1853" s="19"/>
      <c r="BI1853" s="19"/>
      <c r="BJ1853" s="19"/>
      <c r="BK1853" s="19"/>
      <c r="BL1853" s="19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X1853" s="2">
        <v>230.76665826928749</v>
      </c>
      <c r="BY1853" s="2">
        <f t="shared" si="198"/>
        <v>1300</v>
      </c>
      <c r="CA1853" s="2">
        <f t="shared" si="199"/>
        <v>235.72841808294322</v>
      </c>
      <c r="CB1853" s="2"/>
      <c r="CC1853" s="2"/>
      <c r="CD1853" s="30">
        <f t="shared" si="200"/>
        <v>0.25934767452617286</v>
      </c>
      <c r="CE1853">
        <v>150</v>
      </c>
      <c r="CF1853" s="2">
        <v>38.902151178925926</v>
      </c>
      <c r="CG1853" s="30">
        <f t="shared" si="201"/>
        <v>0.2167284288714145</v>
      </c>
      <c r="CH1853">
        <v>100</v>
      </c>
      <c r="CI1853" s="2">
        <v>21.672842887141449</v>
      </c>
      <c r="CJ1853" s="30">
        <f t="shared" si="202"/>
        <v>0.23321291886337242</v>
      </c>
      <c r="CK1853">
        <v>100</v>
      </c>
      <c r="CL1853" s="2">
        <v>23.321291886337242</v>
      </c>
      <c r="CM1853" s="30">
        <f t="shared" si="203"/>
        <v>0.20090515485616683</v>
      </c>
      <c r="CN1853">
        <v>100</v>
      </c>
      <c r="CO1853" s="2">
        <v>20.090515485616685</v>
      </c>
      <c r="CP1853" s="30">
        <f t="shared" si="204"/>
        <v>0.20320841082078117</v>
      </c>
      <c r="CQ1853">
        <v>100</v>
      </c>
      <c r="CR1853" s="2">
        <v>20.320841082078118</v>
      </c>
      <c r="CS1853" s="30">
        <f t="shared" si="205"/>
        <v>0.20184479161785021</v>
      </c>
      <c r="CT1853">
        <v>100</v>
      </c>
      <c r="CU1853" s="2">
        <v>20.184479161785021</v>
      </c>
      <c r="CV1853" s="30">
        <f t="shared" si="206"/>
        <v>0.15528881203445177</v>
      </c>
      <c r="CW1853">
        <v>250</v>
      </c>
      <c r="CX1853" s="2">
        <v>38.822203008612945</v>
      </c>
      <c r="CY1853" s="30">
        <f t="shared" si="207"/>
        <v>0.11573175914906204</v>
      </c>
      <c r="CZ1853">
        <v>200</v>
      </c>
      <c r="DA1853" s="2">
        <v>23.14635182981241</v>
      </c>
      <c r="DB1853" s="30">
        <f t="shared" si="208"/>
        <v>0.14633870781316713</v>
      </c>
      <c r="DC1853">
        <v>200</v>
      </c>
      <c r="DD1853" s="2">
        <v>29.267741562633425</v>
      </c>
    </row>
    <row r="1854" spans="1:152" hidden="1" x14ac:dyDescent="0.45">
      <c r="A1854" t="s">
        <v>74</v>
      </c>
      <c r="B1854" t="s">
        <v>241</v>
      </c>
      <c r="C1854" s="20">
        <v>39071</v>
      </c>
      <c r="D1854" s="2">
        <v>5</v>
      </c>
      <c r="E1854" t="s">
        <v>195</v>
      </c>
      <c r="F1854" t="s">
        <v>13</v>
      </c>
      <c r="G1854">
        <v>71</v>
      </c>
      <c r="H1854" t="s">
        <v>17</v>
      </c>
      <c r="I1854" s="19">
        <v>11</v>
      </c>
      <c r="J1854">
        <v>1000</v>
      </c>
      <c r="K1854" s="2">
        <f t="shared" si="167"/>
        <v>90.909090909090907</v>
      </c>
      <c r="S1854" s="2">
        <v>71</v>
      </c>
      <c r="AC1854" s="2">
        <v>38.975000000000001</v>
      </c>
      <c r="AE1854" s="9"/>
      <c r="AF1854" s="2">
        <v>43.075000000000003</v>
      </c>
      <c r="AG1854" s="9">
        <v>0.55695000000000006</v>
      </c>
      <c r="AH1854" s="9">
        <v>8.6098359450107881E-2</v>
      </c>
      <c r="AI1854" s="9"/>
      <c r="AJ1854" s="9"/>
      <c r="AK1854" s="9"/>
      <c r="AL1854" s="9"/>
      <c r="AM1854" s="15">
        <f>AG1854/AF1854</f>
        <v>1.2929773650609403E-2</v>
      </c>
      <c r="AO1854" s="9"/>
      <c r="AP1854" s="9"/>
      <c r="AQ1854" s="2">
        <v>2.9249999999999998</v>
      </c>
      <c r="AR1854" s="2"/>
      <c r="AS1854" s="2">
        <v>0.8</v>
      </c>
      <c r="AT1854" s="2"/>
      <c r="AU1854" s="2"/>
      <c r="AV1854" s="2">
        <v>0</v>
      </c>
      <c r="AW1854" s="2">
        <v>3.9916666666666663</v>
      </c>
      <c r="AY1854" s="2"/>
      <c r="AZ1854" s="2">
        <f>AC1854+AF1854+AW1854</f>
        <v>86.041666666666671</v>
      </c>
      <c r="BA1854" s="2"/>
      <c r="BB1854" s="9">
        <f>AW1854/AZ1854</f>
        <v>4.6392251815980619E-2</v>
      </c>
      <c r="BC1854" s="19"/>
      <c r="BD1854" s="2"/>
      <c r="BE1854" s="2"/>
      <c r="BF1854" s="19"/>
      <c r="BG1854" s="19"/>
      <c r="BH1854" s="19"/>
      <c r="BI1854" s="19"/>
      <c r="BJ1854" s="9">
        <f>AC1854/AZ1854</f>
        <v>0.4529782082324455</v>
      </c>
      <c r="BK1854" s="9">
        <f>AF1854/AZ1854</f>
        <v>0.50062953995157389</v>
      </c>
      <c r="BL1854" s="9">
        <f>AW1854/AZ1854</f>
        <v>4.6392251815980619E-2</v>
      </c>
      <c r="BM1854" s="2">
        <v>130.66666666666666</v>
      </c>
      <c r="BN1854" s="2">
        <v>63.5</v>
      </c>
      <c r="BO1854" s="2">
        <v>0.5</v>
      </c>
      <c r="BP1854" s="2">
        <v>0</v>
      </c>
      <c r="BQ1854" s="2"/>
      <c r="BR1854" s="2"/>
      <c r="BS1854" s="2"/>
      <c r="BT1854" s="2"/>
      <c r="BU1854" s="2"/>
      <c r="BV1854" s="2"/>
      <c r="BX1854" s="2"/>
      <c r="BY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</row>
    <row r="1855" spans="1:152" x14ac:dyDescent="0.45">
      <c r="A1855" t="s">
        <v>74</v>
      </c>
      <c r="B1855" t="s">
        <v>241</v>
      </c>
      <c r="C1855" s="1">
        <v>39074</v>
      </c>
      <c r="D1855" s="2"/>
      <c r="G1855">
        <v>74</v>
      </c>
      <c r="H1855" t="s">
        <v>17</v>
      </c>
      <c r="I1855" s="19">
        <v>11</v>
      </c>
      <c r="J1855">
        <v>1000</v>
      </c>
      <c r="K1855" s="2">
        <f t="shared" si="167"/>
        <v>90.909090909090907</v>
      </c>
      <c r="AC1855" s="2"/>
      <c r="AE1855" s="9"/>
      <c r="AF1855" s="2"/>
      <c r="AG1855" s="9"/>
      <c r="AI1855" s="9"/>
      <c r="AJ1855" s="9"/>
      <c r="AK1855" s="9"/>
      <c r="AL1855" s="9"/>
      <c r="AM1855" s="15"/>
      <c r="AO1855" s="9"/>
      <c r="AP1855" s="9"/>
      <c r="AQ1855" s="2"/>
      <c r="AR1855" s="2"/>
      <c r="AS1855" s="2"/>
      <c r="AT1855" s="2"/>
      <c r="AU1855" s="2"/>
      <c r="AV1855" s="2"/>
      <c r="AW1855" s="2"/>
      <c r="AY1855" s="2"/>
      <c r="AZ1855" s="2"/>
      <c r="BA1855" s="2"/>
      <c r="BC1855" s="19"/>
      <c r="BD1855" s="2"/>
      <c r="BE1855" s="2"/>
      <c r="BF1855" s="19"/>
      <c r="BG1855" s="19"/>
      <c r="BH1855" s="19"/>
      <c r="BI1855" s="19"/>
      <c r="BJ1855" s="19"/>
      <c r="BK1855" s="19"/>
      <c r="BL1855" s="19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X1855" s="2">
        <v>238.66789028980821</v>
      </c>
      <c r="BY1855" s="2">
        <f t="shared" ref="BY1855:BY1856" si="209">CE1855+CH1855+CK1855+CN1855+CQ1855+CT1855+CW1855+CZ1855+DC1855</f>
        <v>1300</v>
      </c>
      <c r="CA1855" s="2">
        <f t="shared" ref="CA1855:CA1856" si="210">CF1855+CI1855+CL1855+CO1855+CR1855+CU1855+CX1855+DA1855+DD1855</f>
        <v>243.38182118595654</v>
      </c>
      <c r="CB1855" s="2"/>
      <c r="CC1855" s="2"/>
      <c r="CD1855" s="30">
        <f t="shared" ref="CD1855:CD1856" si="211">CF1855/CE1855</f>
        <v>0.24586171996496142</v>
      </c>
      <c r="CE1855">
        <v>150</v>
      </c>
      <c r="CF1855" s="2">
        <v>36.879257994744215</v>
      </c>
      <c r="CG1855" s="30">
        <f t="shared" ref="CG1855:CG1856" si="212">CI1855/CH1855</f>
        <v>0.21207937539093913</v>
      </c>
      <c r="CH1855">
        <v>100</v>
      </c>
      <c r="CI1855" s="2">
        <v>21.207937539093912</v>
      </c>
      <c r="CJ1855" s="30">
        <f t="shared" ref="CJ1855:CJ1856" si="213">CL1855/CK1855</f>
        <v>0.24024873559109999</v>
      </c>
      <c r="CK1855">
        <v>100</v>
      </c>
      <c r="CL1855" s="2">
        <v>24.024873559109999</v>
      </c>
      <c r="CM1855" s="30">
        <f t="shared" ref="CM1855:CM1856" si="214">CO1855/CN1855</f>
        <v>0.1950381545880942</v>
      </c>
      <c r="CN1855">
        <v>100</v>
      </c>
      <c r="CO1855" s="2">
        <v>19.50381545880942</v>
      </c>
      <c r="CP1855" s="30">
        <f t="shared" ref="CP1855:CP1856" si="215">CR1855/CQ1855</f>
        <v>0.19659657653430102</v>
      </c>
      <c r="CQ1855">
        <v>100</v>
      </c>
      <c r="CR1855" s="2">
        <v>19.659657653430102</v>
      </c>
      <c r="CS1855" s="30">
        <f t="shared" ref="CS1855:CS1856" si="216">CU1855/CT1855</f>
        <v>0.21149325690245399</v>
      </c>
      <c r="CT1855">
        <v>100</v>
      </c>
      <c r="CU1855" s="2">
        <v>21.149325690245398</v>
      </c>
      <c r="CV1855" s="30">
        <f t="shared" ref="CV1855:CV1856" si="217">CX1855/CW1855</f>
        <v>0.16603733986931893</v>
      </c>
      <c r="CW1855">
        <v>250</v>
      </c>
      <c r="CX1855" s="2">
        <v>41.509334967329735</v>
      </c>
      <c r="CY1855" s="30">
        <f t="shared" ref="CY1855:CY1856" si="218">DA1855/CZ1855</f>
        <v>0.13972687352668689</v>
      </c>
      <c r="CZ1855">
        <v>200</v>
      </c>
      <c r="DA1855" s="2">
        <v>27.945374705337379</v>
      </c>
      <c r="DB1855" s="30">
        <f t="shared" ref="DB1855:DB1856" si="219">DD1855/DC1855</f>
        <v>0.15751121808928192</v>
      </c>
      <c r="DC1855">
        <v>200</v>
      </c>
      <c r="DD1855" s="2">
        <v>31.502243617856386</v>
      </c>
    </row>
    <row r="1856" spans="1:152" x14ac:dyDescent="0.45">
      <c r="A1856" t="s">
        <v>74</v>
      </c>
      <c r="B1856" t="s">
        <v>241</v>
      </c>
      <c r="C1856" s="1">
        <v>39079</v>
      </c>
      <c r="D1856" s="2"/>
      <c r="G1856">
        <v>79</v>
      </c>
      <c r="H1856" t="s">
        <v>17</v>
      </c>
      <c r="I1856" s="19">
        <v>11</v>
      </c>
      <c r="J1856">
        <v>1000</v>
      </c>
      <c r="K1856" s="2">
        <f t="shared" si="167"/>
        <v>90.909090909090907</v>
      </c>
      <c r="AC1856" s="2"/>
      <c r="AE1856" s="9"/>
      <c r="AF1856" s="2"/>
      <c r="AG1856" s="9"/>
      <c r="AI1856" s="9"/>
      <c r="AJ1856" s="9"/>
      <c r="AK1856" s="9"/>
      <c r="AL1856" s="9"/>
      <c r="AM1856" s="15"/>
      <c r="AO1856" s="9"/>
      <c r="AP1856" s="9"/>
      <c r="AQ1856" s="2"/>
      <c r="AR1856" s="2"/>
      <c r="AS1856" s="2"/>
      <c r="AT1856" s="2"/>
      <c r="AU1856" s="2"/>
      <c r="AV1856" s="2"/>
      <c r="AW1856" s="2"/>
      <c r="AY1856" s="2"/>
      <c r="AZ1856" s="2"/>
      <c r="BA1856" s="2"/>
      <c r="BC1856" s="19"/>
      <c r="BD1856" s="2"/>
      <c r="BE1856" s="2"/>
      <c r="BF1856" s="19"/>
      <c r="BG1856" s="19"/>
      <c r="BH1856" s="19"/>
      <c r="BI1856" s="19"/>
      <c r="BJ1856" s="19"/>
      <c r="BK1856" s="19"/>
      <c r="BL1856" s="19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X1856" s="2">
        <v>199.66057211680979</v>
      </c>
      <c r="BY1856" s="2">
        <f t="shared" si="209"/>
        <v>1300</v>
      </c>
      <c r="CA1856" s="2">
        <f t="shared" si="210"/>
        <v>206.02306698058717</v>
      </c>
      <c r="CB1856" s="2"/>
      <c r="CC1856" s="2"/>
      <c r="CD1856" s="30">
        <f t="shared" si="211"/>
        <v>0.14527370321799912</v>
      </c>
      <c r="CE1856">
        <v>150</v>
      </c>
      <c r="CF1856" s="2">
        <v>21.791055482699868</v>
      </c>
      <c r="CG1856" s="30">
        <f t="shared" si="212"/>
        <v>0.18630797292467158</v>
      </c>
      <c r="CH1856">
        <v>100</v>
      </c>
      <c r="CI1856" s="2">
        <v>18.630797292467157</v>
      </c>
      <c r="CJ1856" s="30">
        <f t="shared" si="213"/>
        <v>0.1907230028594406</v>
      </c>
      <c r="CK1856">
        <v>100</v>
      </c>
      <c r="CL1856" s="2">
        <v>19.07230028594406</v>
      </c>
      <c r="CM1856" s="30">
        <f t="shared" si="214"/>
        <v>0.18464485528508284</v>
      </c>
      <c r="CN1856">
        <v>100</v>
      </c>
      <c r="CO1856" s="2">
        <v>18.464485528508284</v>
      </c>
      <c r="CP1856" s="30">
        <f t="shared" si="215"/>
        <v>0.19723827968862145</v>
      </c>
      <c r="CQ1856">
        <v>100</v>
      </c>
      <c r="CR1856" s="2">
        <v>19.723827968862146</v>
      </c>
      <c r="CS1856" s="30">
        <f t="shared" si="216"/>
        <v>0.19240258806142102</v>
      </c>
      <c r="CT1856">
        <v>100</v>
      </c>
      <c r="CU1856" s="2">
        <v>19.240258806142101</v>
      </c>
      <c r="CV1856" s="30">
        <f t="shared" si="217"/>
        <v>0.1529511791151415</v>
      </c>
      <c r="CW1856">
        <v>250</v>
      </c>
      <c r="CX1856" s="2">
        <v>38.237794778785378</v>
      </c>
      <c r="CY1856" s="30">
        <f t="shared" si="218"/>
        <v>0.12654904089332075</v>
      </c>
      <c r="CZ1856">
        <v>200</v>
      </c>
      <c r="DA1856" s="2">
        <v>25.309808178664149</v>
      </c>
      <c r="DB1856" s="30">
        <f t="shared" si="219"/>
        <v>0.1277636932925702</v>
      </c>
      <c r="DC1856">
        <v>200</v>
      </c>
      <c r="DD1856" s="2">
        <v>25.552738658514038</v>
      </c>
    </row>
    <row r="1857" spans="1:152" hidden="1" x14ac:dyDescent="0.45">
      <c r="A1857" t="s">
        <v>74</v>
      </c>
      <c r="B1857" t="s">
        <v>241</v>
      </c>
      <c r="C1857" s="1">
        <v>39080</v>
      </c>
      <c r="G1857">
        <v>80</v>
      </c>
      <c r="H1857" t="s">
        <v>17</v>
      </c>
      <c r="I1857" s="19">
        <v>11</v>
      </c>
      <c r="J1857">
        <v>1000</v>
      </c>
      <c r="K1857" s="2">
        <f t="shared" si="167"/>
        <v>90.909090909090907</v>
      </c>
      <c r="M1857" s="2">
        <v>483</v>
      </c>
      <c r="N1857" s="19">
        <v>16.75</v>
      </c>
      <c r="O1857" s="19"/>
      <c r="P1857" s="19"/>
      <c r="AC1857" s="2"/>
      <c r="AE1857" s="9"/>
      <c r="AF1857" s="2"/>
      <c r="AG1857" s="9"/>
      <c r="AI1857" s="9"/>
      <c r="AJ1857" s="9"/>
      <c r="AK1857" s="9"/>
      <c r="AL1857" s="9"/>
      <c r="AO1857" s="9"/>
      <c r="AP1857" s="9"/>
      <c r="AQ1857" s="2"/>
      <c r="AR1857" s="2"/>
      <c r="AS1857" s="2"/>
      <c r="AT1857" s="2"/>
      <c r="AU1857" s="2"/>
      <c r="AV1857" s="2"/>
      <c r="AW1857" s="2"/>
      <c r="AY1857" s="2"/>
      <c r="AZ1857" s="2"/>
      <c r="BA1857" s="2"/>
      <c r="BC1857" s="19"/>
      <c r="BD1857" s="2"/>
      <c r="BE1857" s="2"/>
      <c r="BF1857" s="19"/>
      <c r="BG1857" s="19"/>
      <c r="BH1857" s="19"/>
      <c r="BI1857" s="19"/>
      <c r="BJ1857" s="19"/>
      <c r="BK1857" s="19"/>
      <c r="BL1857" s="19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X1857" s="2"/>
      <c r="BY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</row>
    <row r="1858" spans="1:152" x14ac:dyDescent="0.45">
      <c r="A1858" t="s">
        <v>74</v>
      </c>
      <c r="B1858" t="s">
        <v>241</v>
      </c>
      <c r="C1858" s="1">
        <v>39081</v>
      </c>
      <c r="D1858" s="2"/>
      <c r="G1858">
        <v>81</v>
      </c>
      <c r="H1858" t="s">
        <v>17</v>
      </c>
      <c r="I1858" s="19">
        <v>11</v>
      </c>
      <c r="J1858">
        <v>1000</v>
      </c>
      <c r="K1858" s="2">
        <f t="shared" si="167"/>
        <v>90.909090909090907</v>
      </c>
      <c r="AC1858" s="2"/>
      <c r="AE1858" s="9"/>
      <c r="AF1858" s="2"/>
      <c r="AG1858" s="9"/>
      <c r="AI1858" s="9"/>
      <c r="AJ1858" s="9"/>
      <c r="AK1858" s="9"/>
      <c r="AL1858" s="9"/>
      <c r="AM1858" s="15"/>
      <c r="AO1858" s="9"/>
      <c r="AP1858" s="9"/>
      <c r="AQ1858" s="2"/>
      <c r="AR1858" s="2"/>
      <c r="AS1858" s="2"/>
      <c r="AT1858" s="2"/>
      <c r="AU1858" s="2"/>
      <c r="AV1858" s="2"/>
      <c r="AW1858" s="2"/>
      <c r="AY1858" s="2"/>
      <c r="AZ1858" s="2"/>
      <c r="BA1858" s="2"/>
      <c r="BC1858" s="19"/>
      <c r="BD1858" s="2"/>
      <c r="BE1858" s="2"/>
      <c r="BF1858" s="19"/>
      <c r="BG1858" s="19"/>
      <c r="BH1858" s="19"/>
      <c r="BI1858" s="19"/>
      <c r="BJ1858" s="19"/>
      <c r="BK1858" s="19"/>
      <c r="BL1858" s="19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X1858" s="2">
        <v>236.72429541728221</v>
      </c>
      <c r="BY1858" s="2">
        <f>CE1858+CH1858+CK1858+CN1858+CQ1858+CT1858+CW1858+CZ1858+DC1858</f>
        <v>1300</v>
      </c>
      <c r="CA1858" s="2">
        <f>CF1858+CI1858+CL1858+CO1858+CR1858+CU1858+CX1858+DA1858+DD1858</f>
        <v>241.37847495592274</v>
      </c>
      <c r="CB1858" s="2"/>
      <c r="CC1858" s="2"/>
      <c r="CD1858" s="30">
        <f>CF1858/CE1858</f>
        <v>0.30143352280634672</v>
      </c>
      <c r="CE1858">
        <v>150</v>
      </c>
      <c r="CF1858" s="2">
        <v>45.215028420952009</v>
      </c>
      <c r="CG1858" s="30">
        <f>CI1858/CH1858</f>
        <v>0.21659746961844334</v>
      </c>
      <c r="CH1858">
        <v>100</v>
      </c>
      <c r="CI1858" s="2">
        <v>21.659746961844334</v>
      </c>
      <c r="CJ1858" s="30">
        <f t="shared" ref="CJ1858" si="220">CL1858/CK1858</f>
        <v>0.22696777209364677</v>
      </c>
      <c r="CK1858">
        <v>100</v>
      </c>
      <c r="CL1858" s="2">
        <v>22.696777209364676</v>
      </c>
      <c r="CM1858" s="30">
        <f t="shared" ref="CM1858" si="221">CO1858/CN1858</f>
        <v>0.19530171124076148</v>
      </c>
      <c r="CN1858">
        <v>100</v>
      </c>
      <c r="CO1858" s="2">
        <v>19.530171124076148</v>
      </c>
      <c r="CP1858" s="30">
        <f t="shared" ref="CP1858" si="222">CR1858/CQ1858</f>
        <v>0.19943840478914857</v>
      </c>
      <c r="CQ1858">
        <v>100</v>
      </c>
      <c r="CR1858" s="2">
        <v>19.943840478914858</v>
      </c>
      <c r="CS1858" s="30">
        <f t="shared" ref="CS1858" si="223">CU1858/CT1858</f>
        <v>0.19821229340500074</v>
      </c>
      <c r="CT1858">
        <v>100</v>
      </c>
      <c r="CU1858" s="2">
        <v>19.821229340500075</v>
      </c>
      <c r="CV1858" s="30">
        <f t="shared" ref="CV1858" si="224">CX1858/CW1858</f>
        <v>0.16461642574189522</v>
      </c>
      <c r="CW1858">
        <v>250</v>
      </c>
      <c r="CX1858" s="2">
        <v>41.154106435473807</v>
      </c>
      <c r="CY1858" s="30">
        <f t="shared" ref="CY1858" si="225">DA1858/CZ1858</f>
        <v>0.12845123238648493</v>
      </c>
      <c r="CZ1858">
        <v>200</v>
      </c>
      <c r="DA1858" s="2">
        <v>25.690246477296988</v>
      </c>
      <c r="DB1858" s="30">
        <f t="shared" ref="DB1858" si="226">DD1858/DC1858</f>
        <v>0.12833664253749918</v>
      </c>
      <c r="DC1858">
        <v>200</v>
      </c>
      <c r="DD1858" s="2">
        <v>25.667328507499839</v>
      </c>
    </row>
    <row r="1859" spans="1:152" hidden="1" x14ac:dyDescent="0.45">
      <c r="A1859" t="s">
        <v>74</v>
      </c>
      <c r="B1859" t="s">
        <v>241</v>
      </c>
      <c r="C1859" s="1">
        <v>39085</v>
      </c>
      <c r="G1859">
        <v>85</v>
      </c>
      <c r="H1859" t="s">
        <v>17</v>
      </c>
      <c r="I1859" s="19">
        <v>11</v>
      </c>
      <c r="J1859">
        <v>1000</v>
      </c>
      <c r="K1859" s="2">
        <f t="shared" si="167"/>
        <v>90.909090909090907</v>
      </c>
      <c r="M1859" s="2">
        <v>557</v>
      </c>
      <c r="N1859" s="19">
        <v>17.799999999999997</v>
      </c>
      <c r="O1859" s="19"/>
      <c r="P1859" s="19"/>
      <c r="AC1859" s="2"/>
      <c r="AE1859" s="9"/>
      <c r="AF1859" s="2"/>
      <c r="AG1859" s="9"/>
      <c r="AH1859" s="9"/>
      <c r="AI1859" s="9"/>
      <c r="AJ1859" s="9"/>
      <c r="AK1859" s="9"/>
      <c r="AL1859" s="9"/>
      <c r="AO1859" s="9"/>
      <c r="AP1859" s="9"/>
      <c r="AQ1859" s="2"/>
      <c r="AR1859" s="2"/>
      <c r="AS1859" s="2"/>
      <c r="AT1859" s="2"/>
      <c r="AU1859" s="2"/>
      <c r="AV1859" s="2"/>
      <c r="AW1859" s="2"/>
      <c r="AY1859" s="2"/>
      <c r="AZ1859" s="2"/>
      <c r="BA1859" s="2"/>
      <c r="BC1859" s="19"/>
      <c r="BD1859" s="2"/>
      <c r="BE1859" s="2"/>
      <c r="BF1859" s="19"/>
      <c r="BG1859" s="19"/>
      <c r="BH1859" s="19"/>
      <c r="BI1859" s="19"/>
      <c r="BJ1859" s="19"/>
      <c r="BK1859" s="19"/>
      <c r="BL1859" s="19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X1859" s="2"/>
      <c r="BY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</row>
    <row r="1860" spans="1:152" x14ac:dyDescent="0.45">
      <c r="A1860" t="s">
        <v>74</v>
      </c>
      <c r="B1860" t="s">
        <v>241</v>
      </c>
      <c r="C1860" s="1">
        <v>39086</v>
      </c>
      <c r="G1860">
        <v>86</v>
      </c>
      <c r="H1860" t="s">
        <v>17</v>
      </c>
      <c r="I1860" s="19">
        <v>11</v>
      </c>
      <c r="J1860">
        <v>1000</v>
      </c>
      <c r="K1860" s="2">
        <f t="shared" si="167"/>
        <v>90.909090909090907</v>
      </c>
      <c r="AC1860" s="2">
        <v>95.05</v>
      </c>
      <c r="AE1860" s="9"/>
      <c r="AF1860" s="2">
        <v>84.274999999999991</v>
      </c>
      <c r="AG1860" s="9">
        <v>1.137475</v>
      </c>
      <c r="AH1860" s="9">
        <v>0.12111751438857504</v>
      </c>
      <c r="AI1860" s="9"/>
      <c r="AJ1860" s="9"/>
      <c r="AK1860" s="9"/>
      <c r="AL1860" s="9"/>
      <c r="AM1860" s="15">
        <f>AG1860/AF1860</f>
        <v>1.3497181845149808E-2</v>
      </c>
      <c r="AN1860" s="15">
        <v>4.2932171926021639E-2</v>
      </c>
      <c r="AO1860" s="19">
        <f>AF1860*AN1860</f>
        <v>3.6181087890654733</v>
      </c>
      <c r="AP1860" s="9"/>
      <c r="AQ1860" s="2">
        <v>10.75</v>
      </c>
      <c r="AR1860" s="2"/>
      <c r="AS1860" s="2">
        <v>6.8749999999999991</v>
      </c>
      <c r="AT1860" s="2"/>
      <c r="AU1860" s="2"/>
      <c r="AV1860" s="2">
        <v>0</v>
      </c>
      <c r="AW1860" s="2">
        <v>17.625</v>
      </c>
      <c r="AY1860" s="2"/>
      <c r="AZ1860" s="2">
        <f>AC1860+AF1860+AW1860</f>
        <v>196.95</v>
      </c>
      <c r="BA1860" s="2"/>
      <c r="BB1860" s="9">
        <f>AW1860/AZ1860</f>
        <v>8.9489718202589497E-2</v>
      </c>
      <c r="BC1860" s="19"/>
      <c r="BD1860" s="2"/>
      <c r="BE1860" s="2"/>
      <c r="BF1860" s="19"/>
      <c r="BG1860" s="19"/>
      <c r="BH1860" s="19"/>
      <c r="BI1860" s="19"/>
      <c r="BJ1860" s="9">
        <f>AC1860/AZ1860</f>
        <v>0.48260979944148263</v>
      </c>
      <c r="BK1860" s="9">
        <f>AF1860/AZ1860</f>
        <v>0.42790048235592787</v>
      </c>
      <c r="BL1860" s="9">
        <f>AW1860/AZ1860</f>
        <v>8.9489718202589497E-2</v>
      </c>
      <c r="BM1860" s="2">
        <v>204.25</v>
      </c>
      <c r="BN1860" s="2">
        <v>124.5</v>
      </c>
      <c r="BO1860" s="2">
        <v>21.5</v>
      </c>
      <c r="BP1860" s="2">
        <v>0</v>
      </c>
      <c r="BQ1860" s="2"/>
      <c r="BR1860" s="2"/>
      <c r="BS1860" s="2"/>
      <c r="BT1860" s="2"/>
      <c r="BU1860" s="2"/>
      <c r="BV1860" s="2"/>
      <c r="BX1860" s="2">
        <v>226.78881721074501</v>
      </c>
      <c r="BY1860" s="2">
        <f t="shared" ref="BY1860:BY1862" si="227">CE1860+CH1860+CK1860+CN1860+CQ1860+CT1860+CW1860+CZ1860+DC1860</f>
        <v>1300</v>
      </c>
      <c r="CA1860" s="2">
        <f t="shared" ref="CA1860:CA1862" si="228">CF1860+CI1860+CL1860+CO1860+CR1860+CU1860+CX1860+DA1860+DD1860</f>
        <v>231.60853362630715</v>
      </c>
      <c r="CB1860" s="2"/>
      <c r="CC1860" s="2"/>
      <c r="CD1860" s="30">
        <f t="shared" ref="CD1860:CD1862" si="229">CF1860/CE1860</f>
        <v>0.25913108935105317</v>
      </c>
      <c r="CE1860">
        <v>150</v>
      </c>
      <c r="CF1860" s="2">
        <v>38.869663402657977</v>
      </c>
      <c r="CG1860" s="30">
        <f t="shared" ref="CG1860:CG1862" si="230">CI1860/CH1860</f>
        <v>0.20304663323206149</v>
      </c>
      <c r="CH1860">
        <v>100</v>
      </c>
      <c r="CI1860" s="2">
        <v>20.30466332320615</v>
      </c>
      <c r="CJ1860" s="30">
        <f t="shared" ref="CJ1860:CJ1862" si="231">CL1860/CK1860</f>
        <v>0.21782350214458041</v>
      </c>
      <c r="CK1860">
        <v>100</v>
      </c>
      <c r="CL1860" s="2">
        <v>21.782350214458042</v>
      </c>
      <c r="CM1860" s="30">
        <f t="shared" ref="CM1860:CM1862" si="232">CO1860/CN1860</f>
        <v>0.18943471097268896</v>
      </c>
      <c r="CN1860">
        <v>100</v>
      </c>
      <c r="CO1860" s="2">
        <v>18.943471097268898</v>
      </c>
      <c r="CP1860" s="30">
        <f t="shared" ref="CP1860:CP1862" si="233">CR1860/CQ1860</f>
        <v>0.19496940067870278</v>
      </c>
      <c r="CQ1860">
        <v>100</v>
      </c>
      <c r="CR1860" s="2">
        <v>19.496940067870277</v>
      </c>
      <c r="CS1860" s="30">
        <f t="shared" ref="CS1860:CS1862" si="234">CU1860/CT1860</f>
        <v>0.19523295733137006</v>
      </c>
      <c r="CT1860">
        <v>100</v>
      </c>
      <c r="CU1860" s="2">
        <v>19.523295733137005</v>
      </c>
      <c r="CV1860" s="30">
        <f t="shared" ref="CV1860:CV1862" si="235">CX1860/CW1860</f>
        <v>0.16411223040635781</v>
      </c>
      <c r="CW1860">
        <v>250</v>
      </c>
      <c r="CX1860" s="2">
        <v>41.028057601589452</v>
      </c>
      <c r="CY1860" s="30">
        <f t="shared" ref="CY1860:CY1862" si="236">DA1860/CZ1860</f>
        <v>0.12581566585981174</v>
      </c>
      <c r="CZ1860">
        <v>200</v>
      </c>
      <c r="DA1860" s="2">
        <v>25.16313317196235</v>
      </c>
      <c r="DB1860" s="30">
        <f t="shared" ref="DB1860:DB1862" si="237">DD1860/DC1860</f>
        <v>0.13248479507078489</v>
      </c>
      <c r="DC1860">
        <v>200</v>
      </c>
      <c r="DD1860" s="2">
        <v>26.496959014156978</v>
      </c>
    </row>
    <row r="1861" spans="1:152" s="12" customFormat="1" x14ac:dyDescent="0.45">
      <c r="A1861" t="s">
        <v>74</v>
      </c>
      <c r="B1861" t="s">
        <v>241</v>
      </c>
      <c r="C1861" s="1">
        <v>39089</v>
      </c>
      <c r="D1861" s="2"/>
      <c r="E1861"/>
      <c r="F1861"/>
      <c r="G1861">
        <v>89</v>
      </c>
      <c r="H1861" t="s">
        <v>17</v>
      </c>
      <c r="I1861" s="19">
        <v>11</v>
      </c>
      <c r="J1861">
        <v>1000</v>
      </c>
      <c r="K1861" s="2">
        <f t="shared" si="167"/>
        <v>90.909090909090907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 s="2"/>
      <c r="AD1861"/>
      <c r="AE1861" s="9"/>
      <c r="AF1861" s="2"/>
      <c r="AG1861" s="9"/>
      <c r="AI1861" s="9"/>
      <c r="AJ1861" s="9"/>
      <c r="AK1861" s="9"/>
      <c r="AL1861" s="9"/>
      <c r="AM1861" s="15"/>
      <c r="AN1861"/>
      <c r="AO1861" s="9"/>
      <c r="AP1861" s="9"/>
      <c r="AQ1861" s="2"/>
      <c r="AR1861" s="2"/>
      <c r="AS1861" s="2"/>
      <c r="AT1861" s="2"/>
      <c r="AU1861" s="2"/>
      <c r="AV1861" s="2"/>
      <c r="AW1861" s="2"/>
      <c r="AX1861"/>
      <c r="AY1861" s="2"/>
      <c r="AZ1861" s="2"/>
      <c r="BA1861" s="2"/>
      <c r="BB1861"/>
      <c r="BC1861" s="19"/>
      <c r="BD1861" s="2"/>
      <c r="BE1861" s="2"/>
      <c r="BF1861" s="19"/>
      <c r="BG1861" s="19"/>
      <c r="BH1861" s="19"/>
      <c r="BI1861" s="19"/>
      <c r="BJ1861" s="19"/>
      <c r="BK1861" s="19"/>
      <c r="BL1861" s="19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/>
      <c r="BX1861" s="2">
        <v>206.22713630098389</v>
      </c>
      <c r="BY1861" s="2">
        <f t="shared" si="227"/>
        <v>1300</v>
      </c>
      <c r="BZ1861"/>
      <c r="CA1861" s="2">
        <f t="shared" si="228"/>
        <v>212.02234605379084</v>
      </c>
      <c r="CB1861" s="2"/>
      <c r="CC1861" s="2"/>
      <c r="CD1861" s="30">
        <f t="shared" si="229"/>
        <v>0.17217504900671143</v>
      </c>
      <c r="CE1861">
        <v>150</v>
      </c>
      <c r="CF1861" s="2">
        <v>25.826257351006717</v>
      </c>
      <c r="CG1861" s="30">
        <f t="shared" si="230"/>
        <v>0.18955093758377267</v>
      </c>
      <c r="CH1861">
        <v>100</v>
      </c>
      <c r="CI1861" s="2">
        <v>18.955093758377267</v>
      </c>
      <c r="CJ1861" s="30">
        <f t="shared" si="231"/>
        <v>0.19248768653382187</v>
      </c>
      <c r="CK1861">
        <v>100</v>
      </c>
      <c r="CL1861" s="2">
        <v>19.248768653382186</v>
      </c>
      <c r="CM1861" s="30">
        <f t="shared" si="232"/>
        <v>0.17599332168665555</v>
      </c>
      <c r="CN1861">
        <v>100</v>
      </c>
      <c r="CO1861" s="2">
        <v>17.599332168665555</v>
      </c>
      <c r="CP1861" s="30">
        <f t="shared" si="233"/>
        <v>0.1922879982124352</v>
      </c>
      <c r="CQ1861">
        <v>100</v>
      </c>
      <c r="CR1861" s="2">
        <v>19.22879982124352</v>
      </c>
      <c r="CS1861" s="30">
        <f t="shared" si="234"/>
        <v>0.20209688928561903</v>
      </c>
      <c r="CT1861">
        <v>100</v>
      </c>
      <c r="CU1861" s="2">
        <v>20.209688928561903</v>
      </c>
      <c r="CV1861" s="30">
        <f t="shared" si="235"/>
        <v>0.15638887458471526</v>
      </c>
      <c r="CW1861">
        <v>250</v>
      </c>
      <c r="CX1861" s="2">
        <v>39.097218646178817</v>
      </c>
      <c r="CY1861" s="30">
        <f t="shared" si="236"/>
        <v>0.12533438849407152</v>
      </c>
      <c r="CZ1861">
        <v>200</v>
      </c>
      <c r="DA1861" s="2">
        <v>25.066877698814302</v>
      </c>
      <c r="DB1861" s="30">
        <f t="shared" si="237"/>
        <v>0.13395154513780302</v>
      </c>
      <c r="DC1861">
        <v>200</v>
      </c>
      <c r="DD1861" s="2">
        <v>26.790309027560603</v>
      </c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</row>
    <row r="1862" spans="1:152" x14ac:dyDescent="0.45">
      <c r="A1862" t="s">
        <v>74</v>
      </c>
      <c r="B1862" t="s">
        <v>241</v>
      </c>
      <c r="C1862" s="1">
        <v>39092</v>
      </c>
      <c r="D1862" s="2"/>
      <c r="G1862">
        <v>92</v>
      </c>
      <c r="H1862" t="s">
        <v>17</v>
      </c>
      <c r="I1862" s="19">
        <v>11</v>
      </c>
      <c r="J1862">
        <v>1000</v>
      </c>
      <c r="K1862" s="2">
        <f t="shared" si="167"/>
        <v>90.909090909090907</v>
      </c>
      <c r="AC1862" s="2"/>
      <c r="AE1862" s="9"/>
      <c r="AF1862" s="2"/>
      <c r="AG1862" s="9"/>
      <c r="AI1862" s="9"/>
      <c r="AJ1862" s="9"/>
      <c r="AK1862" s="9"/>
      <c r="AL1862" s="9"/>
      <c r="AM1862" s="15"/>
      <c r="AO1862" s="9"/>
      <c r="AP1862" s="9"/>
      <c r="AQ1862" s="2"/>
      <c r="AR1862" s="2"/>
      <c r="AS1862" s="2"/>
      <c r="AT1862" s="2"/>
      <c r="AU1862" s="2"/>
      <c r="AV1862" s="2"/>
      <c r="AW1862" s="2"/>
      <c r="AY1862" s="2"/>
      <c r="AZ1862" s="2"/>
      <c r="BA1862" s="2"/>
      <c r="BC1862" s="19"/>
      <c r="BD1862" s="2"/>
      <c r="BE1862" s="2"/>
      <c r="BF1862" s="19"/>
      <c r="BG1862" s="19"/>
      <c r="BH1862" s="19"/>
      <c r="BI1862" s="19"/>
      <c r="BJ1862" s="19"/>
      <c r="BK1862" s="19"/>
      <c r="BL1862" s="19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X1862" s="2">
        <v>237.66797919567421</v>
      </c>
      <c r="BY1862" s="2">
        <f t="shared" si="227"/>
        <v>1300</v>
      </c>
      <c r="CA1862" s="2">
        <f t="shared" si="228"/>
        <v>242.07509176115946</v>
      </c>
      <c r="CB1862" s="2"/>
      <c r="CC1862" s="2"/>
      <c r="CD1862" s="30">
        <f t="shared" si="229"/>
        <v>0.30250427791014822</v>
      </c>
      <c r="CE1862">
        <v>150</v>
      </c>
      <c r="CF1862" s="2">
        <v>45.375641686522236</v>
      </c>
      <c r="CG1862" s="30">
        <f t="shared" si="230"/>
        <v>0.21736398113631261</v>
      </c>
      <c r="CH1862">
        <v>100</v>
      </c>
      <c r="CI1862" s="2">
        <v>21.73639811363126</v>
      </c>
      <c r="CJ1862" s="30">
        <f t="shared" si="231"/>
        <v>0.23136906242982264</v>
      </c>
      <c r="CK1862">
        <v>100</v>
      </c>
      <c r="CL1862" s="2">
        <v>23.136906242982263</v>
      </c>
      <c r="CM1862" s="30">
        <f t="shared" si="232"/>
        <v>0.19994699432244339</v>
      </c>
      <c r="CN1862">
        <v>100</v>
      </c>
      <c r="CO1862" s="2">
        <v>19.994699432244339</v>
      </c>
      <c r="CP1862" s="30">
        <f t="shared" si="233"/>
        <v>0.20213564242484622</v>
      </c>
      <c r="CQ1862">
        <v>100</v>
      </c>
      <c r="CR1862" s="2">
        <v>20.213564242484622</v>
      </c>
      <c r="CS1862" s="30">
        <f t="shared" si="234"/>
        <v>0.19461360447290368</v>
      </c>
      <c r="CT1862">
        <v>100</v>
      </c>
      <c r="CU1862" s="2">
        <v>19.461360447290367</v>
      </c>
      <c r="CV1862" s="30">
        <f t="shared" si="235"/>
        <v>0.15707257017091747</v>
      </c>
      <c r="CW1862">
        <v>250</v>
      </c>
      <c r="CX1862" s="2">
        <v>39.268142542729365</v>
      </c>
      <c r="CY1862" s="30">
        <f t="shared" si="236"/>
        <v>0.13261260045151221</v>
      </c>
      <c r="CZ1862">
        <v>200</v>
      </c>
      <c r="DA1862" s="2">
        <v>26.522520090302443</v>
      </c>
      <c r="DB1862" s="30">
        <f t="shared" si="237"/>
        <v>0.1318292948148628</v>
      </c>
      <c r="DC1862">
        <v>200</v>
      </c>
      <c r="DD1862" s="2">
        <v>26.36585896297256</v>
      </c>
    </row>
    <row r="1863" spans="1:152" hidden="1" x14ac:dyDescent="0.45">
      <c r="A1863" t="s">
        <v>74</v>
      </c>
      <c r="B1863" t="s">
        <v>241</v>
      </c>
      <c r="C1863" s="1">
        <v>39093</v>
      </c>
      <c r="G1863">
        <v>93</v>
      </c>
      <c r="H1863" t="s">
        <v>17</v>
      </c>
      <c r="I1863" s="19">
        <v>11</v>
      </c>
      <c r="J1863">
        <v>1000</v>
      </c>
      <c r="K1863" s="2">
        <f t="shared" si="167"/>
        <v>90.909090909090907</v>
      </c>
      <c r="M1863" s="2">
        <v>683.00000000000011</v>
      </c>
      <c r="N1863" s="19">
        <v>18.95</v>
      </c>
      <c r="O1863" s="19"/>
      <c r="P1863" s="19"/>
      <c r="AC1863" s="2"/>
      <c r="AE1863" s="9"/>
      <c r="AF1863" s="2"/>
      <c r="AG1863" s="9"/>
      <c r="AI1863" s="9"/>
      <c r="AJ1863" s="9"/>
      <c r="AK1863" s="9"/>
      <c r="AL1863" s="9"/>
      <c r="AO1863" s="9"/>
      <c r="AP1863" s="9"/>
      <c r="AQ1863" s="2"/>
      <c r="AR1863" s="2"/>
      <c r="AS1863" s="2"/>
      <c r="AT1863" s="2"/>
      <c r="AU1863" s="2"/>
      <c r="AV1863" s="2"/>
      <c r="AW1863" s="2"/>
      <c r="AY1863" s="2"/>
      <c r="AZ1863" s="2"/>
      <c r="BA1863" s="2"/>
      <c r="BC1863" s="19"/>
      <c r="BD1863" s="2"/>
      <c r="BE1863" s="2"/>
      <c r="BF1863" s="19"/>
      <c r="BG1863" s="19"/>
      <c r="BH1863" s="19"/>
      <c r="BI1863" s="19"/>
      <c r="BJ1863" s="19"/>
      <c r="BK1863" s="19"/>
      <c r="BL1863" s="19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X1863" s="2"/>
      <c r="BY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</row>
    <row r="1864" spans="1:152" x14ac:dyDescent="0.45">
      <c r="A1864" t="s">
        <v>74</v>
      </c>
      <c r="B1864" t="s">
        <v>241</v>
      </c>
      <c r="C1864" s="1">
        <v>39094</v>
      </c>
      <c r="D1864" s="2"/>
      <c r="G1864">
        <v>94</v>
      </c>
      <c r="H1864" t="s">
        <v>17</v>
      </c>
      <c r="I1864" s="19">
        <v>11</v>
      </c>
      <c r="J1864">
        <v>1000</v>
      </c>
      <c r="K1864" s="2">
        <f t="shared" si="167"/>
        <v>90.909090909090907</v>
      </c>
      <c r="AC1864" s="2"/>
      <c r="AE1864" s="9"/>
      <c r="AF1864" s="2"/>
      <c r="AG1864" s="9"/>
      <c r="AH1864" s="9"/>
      <c r="AI1864" s="9"/>
      <c r="AJ1864" s="9"/>
      <c r="AK1864" s="9"/>
      <c r="AL1864" s="9"/>
      <c r="AM1864" s="15"/>
      <c r="AO1864" s="9"/>
      <c r="AP1864" s="9"/>
      <c r="AQ1864" s="2"/>
      <c r="AR1864" s="2"/>
      <c r="AS1864" s="2"/>
      <c r="AT1864" s="2"/>
      <c r="AU1864" s="2"/>
      <c r="AV1864" s="2"/>
      <c r="AW1864" s="2"/>
      <c r="AY1864" s="2"/>
      <c r="AZ1864" s="2"/>
      <c r="BA1864" s="2"/>
      <c r="BC1864" s="19"/>
      <c r="BD1864" s="2"/>
      <c r="BE1864" s="2"/>
      <c r="BF1864" s="19"/>
      <c r="BG1864" s="19"/>
      <c r="BH1864" s="19"/>
      <c r="BI1864" s="19"/>
      <c r="BJ1864" s="19"/>
      <c r="BK1864" s="19"/>
      <c r="BL1864" s="19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X1864" s="2">
        <v>218.50933612300699</v>
      </c>
      <c r="BY1864" s="2">
        <f t="shared" ref="BY1864:BY1870" si="238">CE1864+CH1864+CK1864+CN1864+CQ1864+CT1864+CW1864+CZ1864+DC1864</f>
        <v>1300</v>
      </c>
      <c r="CA1864" s="2">
        <f t="shared" ref="CA1864:CA1870" si="239">CF1864+CI1864+CL1864+CO1864+CR1864+CU1864+CX1864+DA1864+DD1864</f>
        <v>223.84134720586823</v>
      </c>
      <c r="CB1864" s="2"/>
      <c r="CC1864" s="2"/>
      <c r="CD1864" s="30">
        <f t="shared" ref="CD1864:CD1870" si="240">CF1864/CE1864</f>
        <v>0.21811430461752418</v>
      </c>
      <c r="CE1864">
        <v>150</v>
      </c>
      <c r="CF1864" s="2">
        <v>32.717145692628627</v>
      </c>
      <c r="CG1864" s="30">
        <f t="shared" ref="CG1864:CG1870" si="241">CI1864/CH1864</f>
        <v>0.20378594652645701</v>
      </c>
      <c r="CH1864">
        <v>100</v>
      </c>
      <c r="CI1864" s="2">
        <v>20.378594652645702</v>
      </c>
      <c r="CJ1864" s="30">
        <f t="shared" ref="CJ1864:CJ1870" si="242">CL1864/CK1864</f>
        <v>0.21250479360107399</v>
      </c>
      <c r="CK1864">
        <v>100</v>
      </c>
      <c r="CL1864" s="2">
        <v>21.250479360107398</v>
      </c>
      <c r="CM1864" s="30">
        <f t="shared" ref="CM1864:CM1870" si="243">CO1864/CN1864</f>
        <v>0.18895674016312347</v>
      </c>
      <c r="CN1864">
        <v>100</v>
      </c>
      <c r="CO1864" s="2">
        <v>18.895674016312348</v>
      </c>
      <c r="CP1864" s="30">
        <f t="shared" ref="CP1864:CP1870" si="244">CR1864/CQ1864</f>
        <v>0.19072414815059419</v>
      </c>
      <c r="CQ1864">
        <v>100</v>
      </c>
      <c r="CR1864" s="2">
        <v>19.072414815059417</v>
      </c>
      <c r="CS1864" s="30">
        <f t="shared" ref="CS1864:CS1870" si="245">CU1864/CT1864</f>
        <v>0.19712813293636436</v>
      </c>
      <c r="CT1864">
        <v>100</v>
      </c>
      <c r="CU1864" s="2">
        <v>19.712813293636437</v>
      </c>
      <c r="CV1864" s="30">
        <f t="shared" ref="CV1864:CV1870" si="246">CX1864/CW1864</f>
        <v>0.15946787703506454</v>
      </c>
      <c r="CW1864">
        <v>250</v>
      </c>
      <c r="CX1864" s="2">
        <v>39.866969258766133</v>
      </c>
      <c r="CY1864" s="30">
        <f t="shared" ref="CY1864:CY1870" si="247">DA1864/CZ1864</f>
        <v>0.13241022385817491</v>
      </c>
      <c r="CZ1864">
        <v>200</v>
      </c>
      <c r="DA1864" s="2">
        <v>26.482044771634982</v>
      </c>
      <c r="DB1864" s="30">
        <f t="shared" ref="DB1864:DB1870" si="248">DD1864/DC1864</f>
        <v>0.12732605672538599</v>
      </c>
      <c r="DC1864">
        <v>200</v>
      </c>
      <c r="DD1864" s="2">
        <v>25.465211345077201</v>
      </c>
    </row>
    <row r="1865" spans="1:152" x14ac:dyDescent="0.45">
      <c r="A1865" t="s">
        <v>74</v>
      </c>
      <c r="B1865" t="s">
        <v>241</v>
      </c>
      <c r="C1865" s="1">
        <v>39098</v>
      </c>
      <c r="D1865" s="2"/>
      <c r="G1865">
        <v>98</v>
      </c>
      <c r="H1865" t="s">
        <v>17</v>
      </c>
      <c r="I1865" s="19">
        <v>11</v>
      </c>
      <c r="J1865">
        <v>1000</v>
      </c>
      <c r="K1865" s="2">
        <f t="shared" si="167"/>
        <v>90.909090909090907</v>
      </c>
      <c r="M1865" s="2">
        <v>719.5</v>
      </c>
      <c r="N1865" s="19">
        <v>20.350000000000001</v>
      </c>
      <c r="O1865" s="19"/>
      <c r="P1865" s="19"/>
      <c r="AC1865" s="2"/>
      <c r="AE1865" s="9"/>
      <c r="AF1865" s="2"/>
      <c r="AG1865" s="9"/>
      <c r="AH1865" s="9"/>
      <c r="AI1865" s="9"/>
      <c r="AJ1865" s="9"/>
      <c r="AK1865" s="9"/>
      <c r="AL1865" s="9"/>
      <c r="AM1865" s="15"/>
      <c r="AO1865" s="9"/>
      <c r="AP1865" s="9"/>
      <c r="AQ1865" s="2"/>
      <c r="AR1865" s="2"/>
      <c r="AS1865" s="2"/>
      <c r="AT1865" s="2"/>
      <c r="AU1865" s="2"/>
      <c r="AV1865" s="2"/>
      <c r="AW1865" s="2"/>
      <c r="AY1865" s="2"/>
      <c r="AZ1865" s="2"/>
      <c r="BA1865" s="2"/>
      <c r="BC1865" s="19"/>
      <c r="BD1865" s="2"/>
      <c r="BE1865" s="2"/>
      <c r="BF1865" s="19"/>
      <c r="BG1865" s="19"/>
      <c r="BH1865" s="19"/>
      <c r="BI1865" s="19"/>
      <c r="BJ1865" s="19"/>
      <c r="BK1865" s="19"/>
      <c r="BL1865" s="19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X1865" s="2">
        <v>181.83495436808619</v>
      </c>
      <c r="BY1865" s="2">
        <f t="shared" si="238"/>
        <v>1300</v>
      </c>
      <c r="CA1865" s="2">
        <f t="shared" si="239"/>
        <v>187.60479916803774</v>
      </c>
      <c r="CB1865" s="2"/>
      <c r="CC1865" s="2"/>
      <c r="CD1865" s="30">
        <f t="shared" si="240"/>
        <v>0.17936940722741446</v>
      </c>
      <c r="CE1865">
        <v>150</v>
      </c>
      <c r="CF1865" s="2">
        <v>26.905411084112167</v>
      </c>
      <c r="CG1865" s="30">
        <f t="shared" si="241"/>
        <v>0.16174411636201513</v>
      </c>
      <c r="CH1865">
        <v>100</v>
      </c>
      <c r="CI1865" s="2">
        <v>16.174411636201512</v>
      </c>
      <c r="CJ1865" s="30">
        <f t="shared" si="242"/>
        <v>0.12705920419081593</v>
      </c>
      <c r="CK1865">
        <v>100</v>
      </c>
      <c r="CL1865" s="2">
        <v>12.705920419081593</v>
      </c>
      <c r="CM1865" s="30">
        <f t="shared" si="243"/>
        <v>0.13306415617483761</v>
      </c>
      <c r="CN1865">
        <v>100</v>
      </c>
      <c r="CO1865" s="2">
        <v>13.30641561748376</v>
      </c>
      <c r="CP1865" s="30">
        <f t="shared" si="244"/>
        <v>0.15982079906382551</v>
      </c>
      <c r="CQ1865">
        <v>100</v>
      </c>
      <c r="CR1865" s="2">
        <v>15.982079906382552</v>
      </c>
      <c r="CS1865" s="30">
        <f t="shared" si="245"/>
        <v>0.17167833695950085</v>
      </c>
      <c r="CT1865">
        <v>100</v>
      </c>
      <c r="CU1865" s="2">
        <v>17.167833695950087</v>
      </c>
      <c r="CV1865" s="30">
        <f t="shared" si="246"/>
        <v>0.14814707709437089</v>
      </c>
      <c r="CW1865">
        <v>250</v>
      </c>
      <c r="CX1865" s="2">
        <v>37.036769273592725</v>
      </c>
      <c r="CY1865" s="30">
        <f t="shared" si="247"/>
        <v>0.12160958900081187</v>
      </c>
      <c r="CZ1865">
        <v>200</v>
      </c>
      <c r="DA1865" s="2">
        <v>24.321917800162375</v>
      </c>
      <c r="DB1865" s="30">
        <f t="shared" si="248"/>
        <v>0.12002019867535484</v>
      </c>
      <c r="DC1865">
        <v>200</v>
      </c>
      <c r="DD1865" s="2">
        <v>24.004039735070968</v>
      </c>
    </row>
    <row r="1866" spans="1:152" x14ac:dyDescent="0.45">
      <c r="A1866" t="s">
        <v>74</v>
      </c>
      <c r="B1866" t="s">
        <v>241</v>
      </c>
      <c r="C1866" s="1">
        <v>39101</v>
      </c>
      <c r="D1866" s="2"/>
      <c r="G1866">
        <v>101</v>
      </c>
      <c r="H1866" t="s">
        <v>17</v>
      </c>
      <c r="I1866" s="19">
        <v>11</v>
      </c>
      <c r="J1866">
        <v>1000</v>
      </c>
      <c r="K1866" s="2">
        <f t="shared" si="167"/>
        <v>90.909090909090907</v>
      </c>
      <c r="AC1866" s="2"/>
      <c r="AE1866" s="9"/>
      <c r="AF1866" s="2"/>
      <c r="AG1866" s="9"/>
      <c r="AH1866" s="9"/>
      <c r="AI1866" s="9"/>
      <c r="AJ1866" s="9"/>
      <c r="AK1866" s="9"/>
      <c r="AL1866" s="9"/>
      <c r="AM1866" s="15"/>
      <c r="AO1866" s="9"/>
      <c r="AP1866" s="9"/>
      <c r="AQ1866" s="2"/>
      <c r="AR1866" s="2"/>
      <c r="AS1866" s="2"/>
      <c r="AT1866" s="2"/>
      <c r="AU1866" s="2"/>
      <c r="AV1866" s="2"/>
      <c r="AW1866" s="2"/>
      <c r="AY1866" s="2"/>
      <c r="AZ1866" s="2"/>
      <c r="BA1866" s="2"/>
      <c r="BC1866" s="19"/>
      <c r="BD1866" s="2"/>
      <c r="BE1866" s="2"/>
      <c r="BF1866" s="19"/>
      <c r="BG1866" s="19"/>
      <c r="BH1866" s="19"/>
      <c r="BI1866" s="19"/>
      <c r="BJ1866" s="19"/>
      <c r="BK1866" s="19"/>
      <c r="BL1866" s="19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X1866" s="2">
        <v>230.20736512388609</v>
      </c>
      <c r="BY1866" s="2">
        <f t="shared" si="238"/>
        <v>1300</v>
      </c>
      <c r="CA1866" s="2">
        <f t="shared" si="239"/>
        <v>234.81363250635621</v>
      </c>
      <c r="CB1866" s="2"/>
      <c r="CC1866" s="2"/>
      <c r="CD1866" s="30">
        <f t="shared" si="240"/>
        <v>0.27642814443050884</v>
      </c>
      <c r="CE1866">
        <v>150</v>
      </c>
      <c r="CF1866" s="2">
        <v>41.464221664576328</v>
      </c>
      <c r="CG1866" s="30">
        <f t="shared" si="241"/>
        <v>0.21674908263273834</v>
      </c>
      <c r="CH1866">
        <v>100</v>
      </c>
      <c r="CI1866" s="2">
        <v>21.674908263273835</v>
      </c>
      <c r="CJ1866" s="30">
        <f t="shared" si="242"/>
        <v>0.23132510789911437</v>
      </c>
      <c r="CK1866">
        <v>100</v>
      </c>
      <c r="CL1866" s="2">
        <v>23.132510789911436</v>
      </c>
      <c r="CM1866" s="30">
        <f t="shared" si="243"/>
        <v>0.19602003241473176</v>
      </c>
      <c r="CN1866">
        <v>100</v>
      </c>
      <c r="CO1866" s="2">
        <v>19.602003241473177</v>
      </c>
      <c r="CP1866" s="30">
        <f t="shared" si="244"/>
        <v>0.1917075902981108</v>
      </c>
      <c r="CQ1866">
        <v>100</v>
      </c>
      <c r="CR1866" s="2">
        <v>19.17075902981108</v>
      </c>
      <c r="CS1866" s="30">
        <f t="shared" si="245"/>
        <v>0.18896330895117025</v>
      </c>
      <c r="CT1866">
        <v>100</v>
      </c>
      <c r="CU1866" s="2">
        <v>18.896330895117025</v>
      </c>
      <c r="CV1866" s="30">
        <f t="shared" si="246"/>
        <v>0.15880842922594257</v>
      </c>
      <c r="CW1866">
        <v>250</v>
      </c>
      <c r="CX1866" s="2">
        <v>39.702107306485644</v>
      </c>
      <c r="CY1866" s="30">
        <f t="shared" si="247"/>
        <v>0.12889554817642465</v>
      </c>
      <c r="CZ1866">
        <v>200</v>
      </c>
      <c r="DA1866" s="2">
        <v>25.779109635284932</v>
      </c>
      <c r="DB1866" s="30">
        <f t="shared" si="248"/>
        <v>0.1269584084021137</v>
      </c>
      <c r="DC1866">
        <v>200</v>
      </c>
      <c r="DD1866" s="2">
        <v>25.391681680422742</v>
      </c>
    </row>
    <row r="1867" spans="1:152" x14ac:dyDescent="0.45">
      <c r="A1867" t="s">
        <v>74</v>
      </c>
      <c r="B1867" t="s">
        <v>241</v>
      </c>
      <c r="C1867" s="1">
        <v>39104</v>
      </c>
      <c r="G1867">
        <v>104</v>
      </c>
      <c r="H1867" t="s">
        <v>17</v>
      </c>
      <c r="I1867" s="19">
        <v>11</v>
      </c>
      <c r="J1867">
        <v>1000</v>
      </c>
      <c r="K1867" s="2">
        <f t="shared" si="167"/>
        <v>90.909090909090907</v>
      </c>
      <c r="AC1867" s="2">
        <v>198.57499999999999</v>
      </c>
      <c r="AE1867" s="9"/>
      <c r="AF1867" s="2">
        <v>163.25000000000003</v>
      </c>
      <c r="AG1867" s="9">
        <v>2.3451749999999998</v>
      </c>
      <c r="AH1867" s="9">
        <v>0.23366809215566262</v>
      </c>
      <c r="AI1867" s="9"/>
      <c r="AJ1867" s="9"/>
      <c r="AK1867" s="9"/>
      <c r="AL1867" s="9"/>
      <c r="AM1867" s="15">
        <f>AG1867/AF1867</f>
        <v>1.4365543644716688E-2</v>
      </c>
      <c r="AN1867" s="15">
        <v>3.75588533455097E-2</v>
      </c>
      <c r="AO1867" s="19">
        <f>AF1867*AN1867</f>
        <v>6.1314828086544599</v>
      </c>
      <c r="AP1867" s="9"/>
      <c r="AQ1867" s="2">
        <v>14.074999999999999</v>
      </c>
      <c r="AR1867" s="2"/>
      <c r="AS1867" s="2">
        <v>124.2</v>
      </c>
      <c r="AT1867" s="2"/>
      <c r="AU1867" s="2"/>
      <c r="AV1867" s="2">
        <v>0</v>
      </c>
      <c r="AW1867" s="2">
        <v>138.27500000000001</v>
      </c>
      <c r="AY1867" s="2"/>
      <c r="AZ1867" s="2">
        <f>AC1867+AF1867+AW1867</f>
        <v>500.1</v>
      </c>
      <c r="BA1867" s="2"/>
      <c r="BB1867" s="9">
        <f>AW1867/AZ1867</f>
        <v>0.27649470105978802</v>
      </c>
      <c r="BC1867" s="19"/>
      <c r="BD1867" s="2"/>
      <c r="BE1867" s="2"/>
      <c r="BF1867" s="19"/>
      <c r="BG1867" s="19"/>
      <c r="BH1867" s="19"/>
      <c r="BI1867" s="19"/>
      <c r="BJ1867" s="9">
        <f>AC1867/AZ1867</f>
        <v>0.3970705858828234</v>
      </c>
      <c r="BK1867" s="9">
        <f>AF1867/AZ1867</f>
        <v>0.32643471305738858</v>
      </c>
      <c r="BL1867" s="9">
        <f>AW1867/AZ1867</f>
        <v>0.27649470105978802</v>
      </c>
      <c r="BM1867" s="2">
        <v>413.0625</v>
      </c>
      <c r="BN1867" s="2">
        <v>85.25</v>
      </c>
      <c r="BO1867" s="2">
        <v>128</v>
      </c>
      <c r="BP1867" s="2">
        <v>0</v>
      </c>
      <c r="BQ1867" s="2"/>
      <c r="BR1867" s="2"/>
      <c r="BS1867" s="2"/>
      <c r="BT1867" s="2"/>
      <c r="BU1867" s="2"/>
      <c r="BV1867" s="2"/>
      <c r="BX1867" s="2">
        <v>200.69256249855749</v>
      </c>
      <c r="BY1867" s="2">
        <f t="shared" si="238"/>
        <v>1300</v>
      </c>
      <c r="CA1867" s="2">
        <f t="shared" si="239"/>
        <v>206.62993471692877</v>
      </c>
      <c r="CB1867" s="2"/>
      <c r="CC1867" s="2"/>
      <c r="CD1867" s="30">
        <f t="shared" si="240"/>
        <v>0.17023243755838216</v>
      </c>
      <c r="CE1867">
        <v>150</v>
      </c>
      <c r="CF1867" s="2">
        <v>25.534865633757324</v>
      </c>
      <c r="CG1867" s="30">
        <f t="shared" si="241"/>
        <v>0.19500456790398851</v>
      </c>
      <c r="CH1867">
        <v>100</v>
      </c>
      <c r="CI1867" s="2">
        <v>19.50045679039885</v>
      </c>
      <c r="CJ1867" s="30">
        <f t="shared" si="242"/>
        <v>0.19426478317123227</v>
      </c>
      <c r="CK1867">
        <v>100</v>
      </c>
      <c r="CL1867" s="2">
        <v>19.426478317123227</v>
      </c>
      <c r="CM1867" s="30">
        <f t="shared" si="243"/>
        <v>0.17263020726620176</v>
      </c>
      <c r="CN1867">
        <v>100</v>
      </c>
      <c r="CO1867" s="2">
        <v>17.263020726620177</v>
      </c>
      <c r="CP1867" s="30">
        <f t="shared" si="244"/>
        <v>0.17573115868049641</v>
      </c>
      <c r="CQ1867">
        <v>100</v>
      </c>
      <c r="CR1867" s="2">
        <v>17.573115868049641</v>
      </c>
      <c r="CS1867" s="30">
        <f t="shared" si="245"/>
        <v>0.18510266867425024</v>
      </c>
      <c r="CT1867">
        <v>100</v>
      </c>
      <c r="CU1867" s="2">
        <v>18.510266867425024</v>
      </c>
      <c r="CV1867" s="30">
        <f t="shared" si="246"/>
        <v>0.15420878200244756</v>
      </c>
      <c r="CW1867">
        <v>250</v>
      </c>
      <c r="CX1867" s="2">
        <v>38.552195500611887</v>
      </c>
      <c r="CY1867" s="30">
        <f t="shared" si="247"/>
        <v>0.12404326344919436</v>
      </c>
      <c r="CZ1867">
        <v>200</v>
      </c>
      <c r="DA1867" s="2">
        <v>24.808652689838873</v>
      </c>
      <c r="DB1867" s="30">
        <f t="shared" si="248"/>
        <v>0.12730441161551898</v>
      </c>
      <c r="DC1867">
        <v>200</v>
      </c>
      <c r="DD1867" s="2">
        <v>25.460882323103796</v>
      </c>
    </row>
    <row r="1868" spans="1:152" x14ac:dyDescent="0.45">
      <c r="A1868" t="s">
        <v>74</v>
      </c>
      <c r="B1868" t="s">
        <v>241</v>
      </c>
      <c r="C1868" s="1">
        <v>39107</v>
      </c>
      <c r="D1868" s="2"/>
      <c r="G1868">
        <v>107</v>
      </c>
      <c r="H1868" t="s">
        <v>17</v>
      </c>
      <c r="I1868" s="19">
        <v>11</v>
      </c>
      <c r="J1868">
        <v>1000</v>
      </c>
      <c r="K1868" s="2">
        <f t="shared" si="167"/>
        <v>90.909090909090907</v>
      </c>
      <c r="AC1868" s="2"/>
      <c r="AE1868" s="9"/>
      <c r="AF1868" s="2"/>
      <c r="AG1868" s="9"/>
      <c r="AI1868" s="9"/>
      <c r="AJ1868" s="9"/>
      <c r="AK1868" s="9"/>
      <c r="AL1868" s="9"/>
      <c r="AM1868" s="15"/>
      <c r="AO1868" s="9"/>
      <c r="AP1868" s="9"/>
      <c r="AQ1868" s="2"/>
      <c r="AR1868" s="2"/>
      <c r="AS1868" s="2"/>
      <c r="AT1868" s="2"/>
      <c r="AU1868" s="2"/>
      <c r="AV1868" s="2"/>
      <c r="AW1868" s="2"/>
      <c r="AY1868" s="2"/>
      <c r="AZ1868" s="2"/>
      <c r="BA1868" s="2"/>
      <c r="BC1868" s="19"/>
      <c r="BD1868" s="2"/>
      <c r="BE1868" s="2"/>
      <c r="BF1868" s="19"/>
      <c r="BG1868" s="19"/>
      <c r="BH1868" s="19"/>
      <c r="BI1868" s="19"/>
      <c r="BJ1868" s="19"/>
      <c r="BK1868" s="19"/>
      <c r="BL1868" s="19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X1868" s="2">
        <v>219.9470874925787</v>
      </c>
      <c r="BY1868" s="2">
        <f t="shared" si="238"/>
        <v>1300</v>
      </c>
      <c r="CA1868" s="2">
        <f t="shared" si="239"/>
        <v>224.49493870521039</v>
      </c>
      <c r="CB1868" s="2"/>
      <c r="CC1868" s="2"/>
      <c r="CD1868" s="30">
        <f t="shared" si="240"/>
        <v>0.26464668366040894</v>
      </c>
      <c r="CE1868">
        <v>150</v>
      </c>
      <c r="CF1868" s="2">
        <v>39.697002549061338</v>
      </c>
      <c r="CG1868" s="30">
        <f t="shared" si="241"/>
        <v>0.21650948288855396</v>
      </c>
      <c r="CH1868">
        <v>100</v>
      </c>
      <c r="CI1868" s="2">
        <v>21.650948288855396</v>
      </c>
      <c r="CJ1868" s="30">
        <f t="shared" si="242"/>
        <v>0.22443822479829778</v>
      </c>
      <c r="CK1868">
        <v>100</v>
      </c>
      <c r="CL1868" s="2">
        <v>22.443822479829777</v>
      </c>
      <c r="CM1868" s="30">
        <f t="shared" si="243"/>
        <v>0.18703305952200069</v>
      </c>
      <c r="CN1868">
        <v>100</v>
      </c>
      <c r="CO1868" s="2">
        <v>18.703305952200068</v>
      </c>
      <c r="CP1868" s="30">
        <f t="shared" si="244"/>
        <v>0.18525940494269391</v>
      </c>
      <c r="CQ1868">
        <v>100</v>
      </c>
      <c r="CR1868" s="2">
        <v>18.525940494269392</v>
      </c>
      <c r="CS1868" s="30">
        <f t="shared" si="245"/>
        <v>0.17897202685066455</v>
      </c>
      <c r="CT1868">
        <v>100</v>
      </c>
      <c r="CU1868" s="2">
        <v>17.897202685066453</v>
      </c>
      <c r="CV1868" s="30">
        <f t="shared" si="246"/>
        <v>0.14215551288313572</v>
      </c>
      <c r="CW1868">
        <v>250</v>
      </c>
      <c r="CX1868" s="2">
        <v>35.538878220783928</v>
      </c>
      <c r="CY1868" s="30">
        <f t="shared" si="247"/>
        <v>0.12100154605869097</v>
      </c>
      <c r="CZ1868">
        <v>200</v>
      </c>
      <c r="DA1868" s="2">
        <v>24.200309211738194</v>
      </c>
      <c r="DB1868" s="30">
        <f t="shared" si="248"/>
        <v>0.12918764411702935</v>
      </c>
      <c r="DC1868">
        <v>200</v>
      </c>
      <c r="DD1868" s="2">
        <v>25.837528823405869</v>
      </c>
    </row>
    <row r="1869" spans="1:152" x14ac:dyDescent="0.45">
      <c r="A1869" t="s">
        <v>74</v>
      </c>
      <c r="B1869" t="s">
        <v>241</v>
      </c>
      <c r="C1869" s="1">
        <v>39111</v>
      </c>
      <c r="D1869" s="2"/>
      <c r="G1869">
        <v>111</v>
      </c>
      <c r="H1869" t="s">
        <v>17</v>
      </c>
      <c r="I1869" s="19">
        <v>11</v>
      </c>
      <c r="J1869">
        <v>1000</v>
      </c>
      <c r="K1869" s="2">
        <f t="shared" si="167"/>
        <v>90.909090909090907</v>
      </c>
      <c r="M1869" s="2">
        <v>779.5</v>
      </c>
      <c r="N1869" s="19">
        <v>21.849999999999998</v>
      </c>
      <c r="O1869" s="19"/>
      <c r="P1869" s="19"/>
      <c r="AC1869" s="2"/>
      <c r="AE1869" s="9"/>
      <c r="AF1869" s="2"/>
      <c r="AG1869" s="9"/>
      <c r="AI1869" s="9"/>
      <c r="AJ1869" s="9"/>
      <c r="AK1869" s="9"/>
      <c r="AL1869" s="9"/>
      <c r="AM1869" s="15"/>
      <c r="AO1869" s="9"/>
      <c r="AP1869" s="9"/>
      <c r="AQ1869" s="2"/>
      <c r="AR1869" s="2"/>
      <c r="AS1869" s="2"/>
      <c r="AT1869" s="2"/>
      <c r="AU1869" s="2"/>
      <c r="AV1869" s="2"/>
      <c r="AW1869" s="2"/>
      <c r="AY1869" s="2"/>
      <c r="AZ1869" s="2"/>
      <c r="BA1869" s="2"/>
      <c r="BC1869" s="19"/>
      <c r="BD1869" s="2"/>
      <c r="BE1869" s="2"/>
      <c r="BF1869" s="19"/>
      <c r="BG1869" s="19"/>
      <c r="BH1869" s="19"/>
      <c r="BI1869" s="19"/>
      <c r="BJ1869" s="19"/>
      <c r="BK1869" s="19"/>
      <c r="BL1869" s="19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X1869" s="2">
        <v>181.8966819809196</v>
      </c>
      <c r="BY1869" s="2">
        <f t="shared" si="238"/>
        <v>1300</v>
      </c>
      <c r="CA1869" s="2">
        <f t="shared" si="239"/>
        <v>183.65444809264616</v>
      </c>
      <c r="CB1869" s="2"/>
      <c r="CC1869" s="2"/>
      <c r="CD1869" s="30">
        <f t="shared" si="240"/>
        <v>0.12247491588650838</v>
      </c>
      <c r="CE1869">
        <v>150</v>
      </c>
      <c r="CF1869" s="2">
        <v>18.371237382976258</v>
      </c>
      <c r="CG1869" s="30">
        <f t="shared" si="241"/>
        <v>0.18180281290783148</v>
      </c>
      <c r="CH1869">
        <v>100</v>
      </c>
      <c r="CI1869" s="2">
        <v>18.180281290783149</v>
      </c>
      <c r="CJ1869" s="30">
        <f t="shared" si="242"/>
        <v>0.16702110740538317</v>
      </c>
      <c r="CK1869">
        <v>100</v>
      </c>
      <c r="CL1869" s="2">
        <v>16.702110740538316</v>
      </c>
      <c r="CM1869" s="30">
        <f t="shared" si="243"/>
        <v>0.14626836668431792</v>
      </c>
      <c r="CN1869">
        <v>100</v>
      </c>
      <c r="CO1869" s="2">
        <v>14.626836668431793</v>
      </c>
      <c r="CP1869" s="30">
        <f t="shared" si="244"/>
        <v>0.15362638499978568</v>
      </c>
      <c r="CQ1869">
        <v>100</v>
      </c>
      <c r="CR1869" s="2">
        <v>15.362638499978567</v>
      </c>
      <c r="CS1869" s="30">
        <f t="shared" si="245"/>
        <v>0.16899468764002393</v>
      </c>
      <c r="CT1869">
        <v>100</v>
      </c>
      <c r="CU1869" s="2">
        <v>16.899468764002393</v>
      </c>
      <c r="CV1869" s="30">
        <f t="shared" si="246"/>
        <v>0.13447337775461474</v>
      </c>
      <c r="CW1869">
        <v>250</v>
      </c>
      <c r="CX1869" s="2">
        <v>33.618344438653686</v>
      </c>
      <c r="CY1869" s="30">
        <f t="shared" si="247"/>
        <v>0.11830271178174645</v>
      </c>
      <c r="CZ1869">
        <v>200</v>
      </c>
      <c r="DA1869" s="2">
        <v>23.660542356349289</v>
      </c>
      <c r="DB1869" s="30">
        <f t="shared" si="248"/>
        <v>0.13116493975466359</v>
      </c>
      <c r="DC1869">
        <v>200</v>
      </c>
      <c r="DD1869" s="2">
        <v>26.232987950932717</v>
      </c>
    </row>
    <row r="1870" spans="1:152" x14ac:dyDescent="0.45">
      <c r="A1870" t="s">
        <v>74</v>
      </c>
      <c r="B1870" t="s">
        <v>241</v>
      </c>
      <c r="C1870" s="1">
        <v>39114</v>
      </c>
      <c r="D1870" s="2"/>
      <c r="G1870">
        <v>114</v>
      </c>
      <c r="H1870" t="s">
        <v>17</v>
      </c>
      <c r="I1870" s="19">
        <v>11</v>
      </c>
      <c r="J1870">
        <v>1000</v>
      </c>
      <c r="K1870" s="2">
        <f t="shared" si="167"/>
        <v>90.909090909090907</v>
      </c>
      <c r="AC1870" s="2"/>
      <c r="AE1870" s="9"/>
      <c r="AF1870" s="2"/>
      <c r="AG1870" s="9"/>
      <c r="AH1870" s="9"/>
      <c r="AI1870" s="9"/>
      <c r="AJ1870" s="9"/>
      <c r="AK1870" s="9"/>
      <c r="AL1870" s="9"/>
      <c r="AM1870" s="15"/>
      <c r="AO1870" s="9"/>
      <c r="AP1870" s="9"/>
      <c r="AQ1870" s="2"/>
      <c r="AR1870" s="2"/>
      <c r="AS1870" s="2"/>
      <c r="AT1870" s="2"/>
      <c r="AU1870" s="2"/>
      <c r="AV1870" s="2"/>
      <c r="AW1870" s="2"/>
      <c r="AY1870" s="2"/>
      <c r="AZ1870" s="2"/>
      <c r="BA1870" s="2"/>
      <c r="BC1870" s="19"/>
      <c r="BD1870" s="2"/>
      <c r="BE1870" s="2"/>
      <c r="BF1870" s="19"/>
      <c r="BG1870" s="19"/>
      <c r="BH1870" s="19"/>
      <c r="BI1870" s="19"/>
      <c r="BJ1870" s="19"/>
      <c r="BK1870" s="19"/>
      <c r="BL1870" s="19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X1870" s="2">
        <v>221.87596103711891</v>
      </c>
      <c r="BY1870" s="2">
        <f t="shared" si="238"/>
        <v>1300</v>
      </c>
      <c r="CA1870" s="2">
        <f t="shared" si="239"/>
        <v>226.5900443608796</v>
      </c>
      <c r="CB1870" s="2"/>
      <c r="CC1870" s="2"/>
      <c r="CD1870" s="30">
        <f t="shared" si="240"/>
        <v>0.2516270024624821</v>
      </c>
      <c r="CE1870">
        <v>150</v>
      </c>
      <c r="CF1870" s="2">
        <v>37.744050369372317</v>
      </c>
      <c r="CG1870" s="30">
        <f t="shared" si="241"/>
        <v>0.2146560196763003</v>
      </c>
      <c r="CH1870">
        <v>100</v>
      </c>
      <c r="CI1870" s="2">
        <v>21.465601967630029</v>
      </c>
      <c r="CJ1870" s="30">
        <f t="shared" si="242"/>
        <v>0.23101183589697832</v>
      </c>
      <c r="CK1870">
        <v>100</v>
      </c>
      <c r="CL1870" s="2">
        <v>23.101183589697833</v>
      </c>
      <c r="CM1870" s="30">
        <f t="shared" si="243"/>
        <v>0.19276234555795008</v>
      </c>
      <c r="CN1870">
        <v>100</v>
      </c>
      <c r="CO1870" s="2">
        <v>19.276234555795007</v>
      </c>
      <c r="CP1870" s="30">
        <f t="shared" si="244"/>
        <v>0.18545010029576672</v>
      </c>
      <c r="CQ1870">
        <v>100</v>
      </c>
      <c r="CR1870" s="2">
        <v>18.545010029576673</v>
      </c>
      <c r="CS1870" s="30">
        <f t="shared" si="245"/>
        <v>0.18434010375361992</v>
      </c>
      <c r="CT1870">
        <v>100</v>
      </c>
      <c r="CU1870" s="2">
        <v>18.434010375361993</v>
      </c>
      <c r="CV1870" s="30">
        <f t="shared" si="246"/>
        <v>0.14680921561476129</v>
      </c>
      <c r="CW1870">
        <v>250</v>
      </c>
      <c r="CX1870" s="2">
        <v>36.702303903690321</v>
      </c>
      <c r="CY1870" s="30">
        <f t="shared" si="247"/>
        <v>0.12341785048627851</v>
      </c>
      <c r="CZ1870">
        <v>200</v>
      </c>
      <c r="DA1870" s="2">
        <v>24.683570097255704</v>
      </c>
      <c r="DB1870" s="30">
        <f t="shared" si="248"/>
        <v>0.13319039736249846</v>
      </c>
      <c r="DC1870">
        <v>200</v>
      </c>
      <c r="DD1870" s="2">
        <v>26.63807947249969</v>
      </c>
    </row>
    <row r="1871" spans="1:152" hidden="1" x14ac:dyDescent="0.45">
      <c r="A1871" t="s">
        <v>74</v>
      </c>
      <c r="B1871" t="s">
        <v>241</v>
      </c>
      <c r="C1871" s="1">
        <v>39116</v>
      </c>
      <c r="D1871" s="2">
        <v>6</v>
      </c>
      <c r="E1871" t="s">
        <v>229</v>
      </c>
      <c r="F1871" t="s">
        <v>78</v>
      </c>
      <c r="G1871">
        <v>116</v>
      </c>
      <c r="H1871" t="s">
        <v>17</v>
      </c>
      <c r="I1871" s="19">
        <v>11</v>
      </c>
      <c r="J1871">
        <v>1000</v>
      </c>
      <c r="K1871" s="2">
        <f t="shared" si="167"/>
        <v>90.909090909090907</v>
      </c>
      <c r="T1871" s="2">
        <v>116</v>
      </c>
      <c r="AC1871" s="2"/>
      <c r="AE1871" s="9"/>
      <c r="AF1871" s="2"/>
      <c r="AG1871" s="9"/>
      <c r="AH1871" s="9"/>
      <c r="AI1871" s="9"/>
      <c r="AJ1871" s="9"/>
      <c r="AK1871" s="9"/>
      <c r="AL1871" s="9"/>
      <c r="AO1871" s="9"/>
      <c r="AP1871" s="9"/>
      <c r="AQ1871" s="2"/>
      <c r="AR1871" s="2"/>
      <c r="AS1871" s="2"/>
      <c r="AT1871" s="2"/>
      <c r="AU1871" s="2"/>
      <c r="AV1871" s="2"/>
      <c r="AW1871" s="2"/>
      <c r="AY1871" s="2"/>
      <c r="AZ1871" s="2"/>
      <c r="BA1871" s="2"/>
      <c r="BC1871" s="19"/>
      <c r="BD1871" s="2"/>
      <c r="BE1871" s="2"/>
      <c r="BF1871" s="19"/>
      <c r="BG1871" s="19"/>
      <c r="BH1871" s="19"/>
      <c r="BI1871" s="19"/>
      <c r="BJ1871" s="19"/>
      <c r="BK1871" s="19"/>
      <c r="BL1871" s="19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X1871" s="2"/>
      <c r="BY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</row>
    <row r="1872" spans="1:152" x14ac:dyDescent="0.45">
      <c r="A1872" t="s">
        <v>74</v>
      </c>
      <c r="B1872" t="s">
        <v>241</v>
      </c>
      <c r="C1872" s="1">
        <v>39117</v>
      </c>
      <c r="D1872" s="2"/>
      <c r="G1872">
        <v>117</v>
      </c>
      <c r="H1872" t="s">
        <v>17</v>
      </c>
      <c r="I1872" s="19">
        <v>11</v>
      </c>
      <c r="J1872">
        <v>1000</v>
      </c>
      <c r="K1872" s="2">
        <f t="shared" si="167"/>
        <v>90.909090909090907</v>
      </c>
      <c r="AC1872" s="2"/>
      <c r="AE1872" s="9"/>
      <c r="AF1872" s="2"/>
      <c r="AG1872" s="9"/>
      <c r="AH1872" s="9"/>
      <c r="AI1872" s="9"/>
      <c r="AJ1872" s="9"/>
      <c r="AK1872" s="9"/>
      <c r="AL1872" s="9"/>
      <c r="AM1872" s="15"/>
      <c r="AO1872" s="9"/>
      <c r="AP1872" s="9"/>
      <c r="AQ1872" s="2"/>
      <c r="AR1872" s="2"/>
      <c r="AS1872" s="2"/>
      <c r="AT1872" s="2"/>
      <c r="AU1872" s="2"/>
      <c r="AV1872" s="2"/>
      <c r="AW1872" s="2"/>
      <c r="AY1872" s="2"/>
      <c r="AZ1872" s="2"/>
      <c r="BA1872" s="2"/>
      <c r="BC1872" s="19"/>
      <c r="BD1872" s="2"/>
      <c r="BE1872" s="2"/>
      <c r="BF1872" s="19"/>
      <c r="BG1872" s="19"/>
      <c r="BH1872" s="19"/>
      <c r="BI1872" s="19"/>
      <c r="BJ1872" s="19"/>
      <c r="BK1872" s="19"/>
      <c r="BL1872" s="19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X1872" s="2">
        <v>217.1818993909001</v>
      </c>
      <c r="BY1872" s="2">
        <f t="shared" ref="BY1872:BY1878" si="249">CE1872+CH1872+CK1872+CN1872+CQ1872+CT1872+CW1872+CZ1872+DC1872</f>
        <v>1300</v>
      </c>
      <c r="CA1872" s="2">
        <f t="shared" ref="CA1872:CA1878" si="250">CF1872+CI1872+CL1872+CO1872+CR1872+CU1872+CX1872+DA1872+DD1872</f>
        <v>221.63033429130709</v>
      </c>
      <c r="CB1872" s="2"/>
      <c r="CC1872" s="2"/>
      <c r="CD1872" s="30">
        <f t="shared" ref="CD1872:CD1878" si="251">CF1872/CE1872</f>
        <v>0.27517006683081074</v>
      </c>
      <c r="CE1872">
        <v>150</v>
      </c>
      <c r="CF1872" s="2">
        <v>41.27551002462161</v>
      </c>
      <c r="CG1872" s="30">
        <f t="shared" ref="CG1872:CG1878" si="252">CI1872/CH1872</f>
        <v>0.20853691202552121</v>
      </c>
      <c r="CH1872">
        <v>100</v>
      </c>
      <c r="CI1872" s="2">
        <v>20.85369120255212</v>
      </c>
      <c r="CJ1872" s="30">
        <f t="shared" ref="CJ1872:CJ1878" si="253">CL1872/CK1872</f>
        <v>0.21372106501879515</v>
      </c>
      <c r="CK1872">
        <v>100</v>
      </c>
      <c r="CL1872" s="2">
        <v>21.372106501879514</v>
      </c>
      <c r="CM1872" s="30">
        <f t="shared" ref="CM1872:CM1878" si="254">CO1872/CN1872</f>
        <v>0.18036929138119795</v>
      </c>
      <c r="CN1872">
        <v>100</v>
      </c>
      <c r="CO1872" s="2">
        <v>18.036929138119795</v>
      </c>
      <c r="CP1872" s="30">
        <f t="shared" ref="CP1872:CP1878" si="255">CR1872/CQ1872</f>
        <v>0.17765723797409719</v>
      </c>
      <c r="CQ1872">
        <v>100</v>
      </c>
      <c r="CR1872" s="2">
        <v>17.76572379740972</v>
      </c>
      <c r="CS1872" s="30">
        <f t="shared" ref="CS1872:CS1878" si="256">CU1872/CT1872</f>
        <v>0.17312570569894128</v>
      </c>
      <c r="CT1872">
        <v>100</v>
      </c>
      <c r="CU1872" s="2">
        <v>17.312570569894127</v>
      </c>
      <c r="CV1872" s="30">
        <f t="shared" ref="CV1872:CV1878" si="257">CX1872/CW1872</f>
        <v>0.14020645267848625</v>
      </c>
      <c r="CW1872">
        <v>250</v>
      </c>
      <c r="CX1872" s="2">
        <v>35.051613169621561</v>
      </c>
      <c r="CY1872" s="30">
        <f t="shared" ref="CY1872:CY1878" si="258">DA1872/CZ1872</f>
        <v>0.11627725417391165</v>
      </c>
      <c r="CZ1872">
        <v>200</v>
      </c>
      <c r="DA1872" s="2">
        <v>23.25545083478233</v>
      </c>
      <c r="DB1872" s="30">
        <f t="shared" ref="DB1872:DB1878" si="259">DD1872/DC1872</f>
        <v>0.13353369526213155</v>
      </c>
      <c r="DC1872">
        <v>200</v>
      </c>
      <c r="DD1872" s="2">
        <v>26.706739052426308</v>
      </c>
    </row>
    <row r="1873" spans="1:152" x14ac:dyDescent="0.45">
      <c r="A1873" t="s">
        <v>74</v>
      </c>
      <c r="B1873" t="s">
        <v>241</v>
      </c>
      <c r="C1873" s="1">
        <v>39120</v>
      </c>
      <c r="D1873" s="2"/>
      <c r="G1873">
        <v>120</v>
      </c>
      <c r="H1873" t="s">
        <v>17</v>
      </c>
      <c r="I1873" s="19">
        <v>11</v>
      </c>
      <c r="J1873">
        <v>1000</v>
      </c>
      <c r="K1873" s="2">
        <f t="shared" si="167"/>
        <v>90.909090909090907</v>
      </c>
      <c r="M1873" s="2">
        <v>791.49999999999989</v>
      </c>
      <c r="N1873" s="19">
        <v>21.65</v>
      </c>
      <c r="O1873" s="19"/>
      <c r="P1873" s="19"/>
      <c r="AC1873" s="2"/>
      <c r="AE1873" s="9"/>
      <c r="AF1873" s="2"/>
      <c r="AG1873" s="9"/>
      <c r="AH1873" s="9"/>
      <c r="AI1873" s="9"/>
      <c r="AJ1873" s="9"/>
      <c r="AK1873" s="9"/>
      <c r="AL1873" s="9"/>
      <c r="AM1873" s="15"/>
      <c r="AO1873" s="9"/>
      <c r="AP1873" s="9"/>
      <c r="AQ1873" s="2"/>
      <c r="AR1873" s="2"/>
      <c r="AS1873" s="2"/>
      <c r="AT1873" s="2"/>
      <c r="AU1873" s="2"/>
      <c r="AV1873" s="2"/>
      <c r="AW1873" s="2"/>
      <c r="AY1873" s="2"/>
      <c r="AZ1873" s="2"/>
      <c r="BA1873" s="2"/>
      <c r="BC1873" s="19"/>
      <c r="BD1873" s="2"/>
      <c r="BE1873" s="2"/>
      <c r="BF1873" s="19"/>
      <c r="BG1873" s="19"/>
      <c r="BH1873" s="19"/>
      <c r="BI1873" s="19"/>
      <c r="BJ1873" s="19"/>
      <c r="BK1873" s="19"/>
      <c r="BL1873" s="19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X1873" s="2">
        <v>216.61316896552611</v>
      </c>
      <c r="BY1873" s="2">
        <f t="shared" si="249"/>
        <v>1300</v>
      </c>
      <c r="CA1873" s="2">
        <f t="shared" si="250"/>
        <v>221.34297642099546</v>
      </c>
      <c r="CB1873" s="2"/>
      <c r="CC1873" s="2"/>
      <c r="CD1873" s="30">
        <f t="shared" si="251"/>
        <v>0.27209200334897393</v>
      </c>
      <c r="CE1873">
        <v>150</v>
      </c>
      <c r="CF1873" s="2">
        <v>40.813800502346091</v>
      </c>
      <c r="CG1873" s="30">
        <f t="shared" si="252"/>
        <v>0.21236254700549323</v>
      </c>
      <c r="CH1873">
        <v>100</v>
      </c>
      <c r="CI1873" s="2">
        <v>21.236254700549324</v>
      </c>
      <c r="CJ1873" s="30">
        <f t="shared" si="253"/>
        <v>0.22695095797418616</v>
      </c>
      <c r="CK1873">
        <v>100</v>
      </c>
      <c r="CL1873" s="2">
        <v>22.695095797418617</v>
      </c>
      <c r="CM1873" s="30">
        <f t="shared" si="254"/>
        <v>0.18521545705273396</v>
      </c>
      <c r="CN1873">
        <v>100</v>
      </c>
      <c r="CO1873" s="2">
        <v>18.521545705273397</v>
      </c>
      <c r="CP1873" s="30">
        <f t="shared" si="255"/>
        <v>0.17951117631493752</v>
      </c>
      <c r="CQ1873">
        <v>100</v>
      </c>
      <c r="CR1873" s="2">
        <v>17.951117631493752</v>
      </c>
      <c r="CS1873" s="30">
        <f t="shared" si="256"/>
        <v>0.18234040792585263</v>
      </c>
      <c r="CT1873">
        <v>100</v>
      </c>
      <c r="CU1873" s="2">
        <v>18.234040792585262</v>
      </c>
      <c r="CV1873" s="30">
        <f t="shared" si="257"/>
        <v>0.14010836685246442</v>
      </c>
      <c r="CW1873">
        <v>250</v>
      </c>
      <c r="CX1873" s="2">
        <v>35.027091713116107</v>
      </c>
      <c r="CY1873" s="30">
        <f t="shared" si="258"/>
        <v>0.11894122987871977</v>
      </c>
      <c r="CZ1873">
        <v>200</v>
      </c>
      <c r="DA1873" s="2">
        <v>23.788245975743955</v>
      </c>
      <c r="DB1873" s="30">
        <f t="shared" si="259"/>
        <v>0.11537891801234476</v>
      </c>
      <c r="DC1873">
        <v>200</v>
      </c>
      <c r="DD1873" s="2">
        <v>23.075783602468952</v>
      </c>
    </row>
    <row r="1874" spans="1:152" x14ac:dyDescent="0.45">
      <c r="A1874" t="s">
        <v>74</v>
      </c>
      <c r="B1874" t="s">
        <v>241</v>
      </c>
      <c r="C1874" s="1">
        <v>39125</v>
      </c>
      <c r="D1874" s="2"/>
      <c r="G1874">
        <v>125</v>
      </c>
      <c r="H1874" t="s">
        <v>17</v>
      </c>
      <c r="I1874" s="19">
        <v>11</v>
      </c>
      <c r="J1874">
        <v>1000</v>
      </c>
      <c r="K1874" s="2">
        <f t="shared" si="167"/>
        <v>90.909090909090907</v>
      </c>
      <c r="AC1874" s="2"/>
      <c r="AE1874" s="9"/>
      <c r="AF1874" s="2"/>
      <c r="AG1874" s="9"/>
      <c r="AH1874" s="9"/>
      <c r="AI1874" s="9"/>
      <c r="AJ1874" s="9"/>
      <c r="AK1874" s="9"/>
      <c r="AL1874" s="9"/>
      <c r="AM1874" s="15"/>
      <c r="AO1874" s="9"/>
      <c r="AP1874" s="9"/>
      <c r="AQ1874" s="2"/>
      <c r="AR1874" s="2"/>
      <c r="AS1874" s="2"/>
      <c r="AT1874" s="2"/>
      <c r="AU1874" s="2"/>
      <c r="AV1874" s="2"/>
      <c r="AW1874" s="2"/>
      <c r="AY1874" s="2"/>
      <c r="AZ1874" s="2"/>
      <c r="BA1874" s="2"/>
      <c r="BC1874" s="19"/>
      <c r="BD1874" s="2"/>
      <c r="BE1874" s="2"/>
      <c r="BF1874" s="19"/>
      <c r="BG1874" s="19"/>
      <c r="BH1874" s="19"/>
      <c r="BI1874" s="19"/>
      <c r="BJ1874" s="19"/>
      <c r="BK1874" s="19"/>
      <c r="BL1874" s="19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X1874" s="2">
        <v>172.80694794913549</v>
      </c>
      <c r="BY1874" s="2">
        <f t="shared" si="249"/>
        <v>1300</v>
      </c>
      <c r="CA1874" s="2">
        <f t="shared" si="250"/>
        <v>178.86608693050326</v>
      </c>
      <c r="CB1874" s="2"/>
      <c r="CC1874" s="2"/>
      <c r="CD1874" s="30">
        <f t="shared" si="251"/>
        <v>0.16043959766377486</v>
      </c>
      <c r="CE1874">
        <v>150</v>
      </c>
      <c r="CF1874" s="2">
        <v>24.065939649566229</v>
      </c>
      <c r="CG1874" s="30">
        <f t="shared" si="252"/>
        <v>0.17192189339554914</v>
      </c>
      <c r="CH1874">
        <v>100</v>
      </c>
      <c r="CI1874" s="2">
        <v>17.192189339554915</v>
      </c>
      <c r="CJ1874" s="30">
        <f t="shared" si="253"/>
        <v>0.14860934134960524</v>
      </c>
      <c r="CK1874">
        <v>100</v>
      </c>
      <c r="CL1874" s="2">
        <v>14.860934134960525</v>
      </c>
      <c r="CM1874" s="30">
        <f t="shared" si="254"/>
        <v>0.13231646605285727</v>
      </c>
      <c r="CN1874">
        <v>100</v>
      </c>
      <c r="CO1874" s="2">
        <v>13.231646605285727</v>
      </c>
      <c r="CP1874" s="30">
        <f t="shared" si="255"/>
        <v>0.13435326051624566</v>
      </c>
      <c r="CQ1874">
        <v>100</v>
      </c>
      <c r="CR1874" s="2">
        <v>13.435326051624566</v>
      </c>
      <c r="CS1874" s="30">
        <f t="shared" si="256"/>
        <v>0.1429607309038981</v>
      </c>
      <c r="CT1874">
        <v>100</v>
      </c>
      <c r="CU1874" s="2">
        <v>14.296073090389811</v>
      </c>
      <c r="CV1874" s="30">
        <f t="shared" si="257"/>
        <v>0.12936007930118462</v>
      </c>
      <c r="CW1874">
        <v>250</v>
      </c>
      <c r="CX1874" s="2">
        <v>32.340019825296153</v>
      </c>
      <c r="CY1874" s="30">
        <f t="shared" si="258"/>
        <v>0.11998509187853319</v>
      </c>
      <c r="CZ1874">
        <v>200</v>
      </c>
      <c r="DA1874" s="2">
        <v>23.997018375706638</v>
      </c>
      <c r="DB1874" s="30">
        <f t="shared" si="259"/>
        <v>0.12723469929059353</v>
      </c>
      <c r="DC1874">
        <v>200</v>
      </c>
      <c r="DD1874" s="2">
        <v>25.446939858118704</v>
      </c>
    </row>
    <row r="1875" spans="1:152" x14ac:dyDescent="0.45">
      <c r="A1875" t="s">
        <v>74</v>
      </c>
      <c r="B1875" t="s">
        <v>241</v>
      </c>
      <c r="C1875" s="1">
        <v>39126</v>
      </c>
      <c r="G1875">
        <v>126</v>
      </c>
      <c r="H1875" t="s">
        <v>17</v>
      </c>
      <c r="I1875" s="19">
        <v>11</v>
      </c>
      <c r="J1875">
        <v>1000</v>
      </c>
      <c r="K1875" s="2">
        <f t="shared" si="167"/>
        <v>90.909090909090907</v>
      </c>
      <c r="AC1875" s="2">
        <v>245.88715456619735</v>
      </c>
      <c r="AE1875" s="9"/>
      <c r="AF1875" s="2">
        <v>193.21188082850429</v>
      </c>
      <c r="AG1875" s="9">
        <v>2.6242560226162088</v>
      </c>
      <c r="AH1875" s="9">
        <v>0.16017072256736059</v>
      </c>
      <c r="AI1875" s="9"/>
      <c r="AJ1875" s="9"/>
      <c r="AK1875" s="9"/>
      <c r="AL1875" s="9"/>
      <c r="AM1875" s="15">
        <f>AG1875/AF1875</f>
        <v>1.3582270465787298E-2</v>
      </c>
      <c r="AN1875" s="15">
        <v>3.2970173606967371E-2</v>
      </c>
      <c r="AO1875" s="19">
        <f>AF1875*AN1875</f>
        <v>6.3702292538444771</v>
      </c>
      <c r="AP1875" s="9"/>
      <c r="AQ1875" s="2">
        <v>0.5849354014251702</v>
      </c>
      <c r="AR1875" s="2"/>
      <c r="AS1875" s="2">
        <v>503.92686580531415</v>
      </c>
      <c r="AT1875" s="2"/>
      <c r="AU1875" s="2"/>
      <c r="AV1875" s="2">
        <v>0</v>
      </c>
      <c r="AW1875" s="2">
        <v>504.51180120673934</v>
      </c>
      <c r="AY1875" s="2"/>
      <c r="AZ1875" s="2">
        <f>AC1875+AF1875+AW1875</f>
        <v>943.61083660144095</v>
      </c>
      <c r="BA1875" s="2"/>
      <c r="BB1875" s="9">
        <f>AW1875/AZ1875</f>
        <v>0.5346608809875647</v>
      </c>
      <c r="BC1875" s="19"/>
      <c r="BD1875" s="2"/>
      <c r="BE1875" s="2"/>
      <c r="BF1875" s="19"/>
      <c r="BG1875" s="19"/>
      <c r="BH1875" s="19"/>
      <c r="BI1875" s="19"/>
      <c r="BJ1875" s="9">
        <f>AC1875/AZ1875</f>
        <v>0.26058110507907861</v>
      </c>
      <c r="BK1875" s="9">
        <f>AF1875/AZ1875</f>
        <v>0.20475801393335677</v>
      </c>
      <c r="BL1875" s="9">
        <f>AW1875/AZ1875</f>
        <v>0.5346608809875647</v>
      </c>
      <c r="BM1875" s="2">
        <v>350.9000297258321</v>
      </c>
      <c r="BN1875" s="2">
        <v>4.3100812612706019</v>
      </c>
      <c r="BO1875" s="2">
        <v>149.42205794595174</v>
      </c>
      <c r="BP1875" s="2">
        <v>0</v>
      </c>
      <c r="BQ1875" s="2"/>
      <c r="BR1875" s="2"/>
      <c r="BS1875" s="2"/>
      <c r="BT1875" s="2"/>
      <c r="BU1875" s="2"/>
      <c r="BV1875" s="2"/>
      <c r="BX1875" s="2">
        <v>193.26752557404981</v>
      </c>
      <c r="BY1875" s="2">
        <f t="shared" si="249"/>
        <v>1300</v>
      </c>
      <c r="CA1875" s="2">
        <f t="shared" si="250"/>
        <v>197.88953070785774</v>
      </c>
      <c r="CB1875" s="2"/>
      <c r="CC1875" s="2"/>
      <c r="CD1875" s="30">
        <f t="shared" si="251"/>
        <v>0.26932940250511112</v>
      </c>
      <c r="CE1875">
        <v>150</v>
      </c>
      <c r="CF1875" s="2">
        <v>40.399410375766664</v>
      </c>
      <c r="CG1875" s="30">
        <f t="shared" si="252"/>
        <v>0.18580916918310891</v>
      </c>
      <c r="CH1875">
        <v>100</v>
      </c>
      <c r="CI1875" s="2">
        <v>18.580916918310891</v>
      </c>
      <c r="CJ1875" s="30">
        <f t="shared" si="253"/>
        <v>0.15512514605294028</v>
      </c>
      <c r="CK1875">
        <v>100</v>
      </c>
      <c r="CL1875" s="2">
        <v>15.512514605294029</v>
      </c>
      <c r="CM1875" s="30">
        <f t="shared" si="254"/>
        <v>0.13698170721027964</v>
      </c>
      <c r="CN1875">
        <v>100</v>
      </c>
      <c r="CO1875" s="2">
        <v>13.698170721027964</v>
      </c>
      <c r="CP1875" s="30">
        <f t="shared" si="255"/>
        <v>0.14375439596206235</v>
      </c>
      <c r="CQ1875">
        <v>100</v>
      </c>
      <c r="CR1875" s="2">
        <v>14.375439596206235</v>
      </c>
      <c r="CS1875" s="30">
        <f t="shared" si="256"/>
        <v>0.14671100120395722</v>
      </c>
      <c r="CT1875">
        <v>100</v>
      </c>
      <c r="CU1875" s="2">
        <v>14.671100120395721</v>
      </c>
      <c r="CV1875" s="30">
        <f t="shared" si="257"/>
        <v>0.13074010043307932</v>
      </c>
      <c r="CW1875">
        <v>250</v>
      </c>
      <c r="CX1875" s="2">
        <v>32.685025108269834</v>
      </c>
      <c r="CY1875" s="30">
        <f t="shared" si="258"/>
        <v>0.11865108517495666</v>
      </c>
      <c r="CZ1875">
        <v>200</v>
      </c>
      <c r="DA1875" s="2">
        <v>23.730217034991334</v>
      </c>
      <c r="DB1875" s="30">
        <f t="shared" si="259"/>
        <v>0.12118368113797526</v>
      </c>
      <c r="DC1875">
        <v>200</v>
      </c>
      <c r="DD1875" s="2">
        <v>24.236736227595053</v>
      </c>
    </row>
    <row r="1876" spans="1:152" x14ac:dyDescent="0.45">
      <c r="A1876" t="s">
        <v>74</v>
      </c>
      <c r="B1876" t="s">
        <v>241</v>
      </c>
      <c r="C1876" s="1">
        <v>39129</v>
      </c>
      <c r="D1876" s="2"/>
      <c r="G1876">
        <v>129</v>
      </c>
      <c r="H1876" t="s">
        <v>17</v>
      </c>
      <c r="I1876" s="19">
        <v>11</v>
      </c>
      <c r="J1876">
        <v>1000</v>
      </c>
      <c r="K1876" s="2">
        <f t="shared" si="167"/>
        <v>90.909090909090907</v>
      </c>
      <c r="AC1876" s="2"/>
      <c r="AE1876" s="9"/>
      <c r="AF1876" s="2"/>
      <c r="AG1876" s="9"/>
      <c r="AI1876" s="9"/>
      <c r="AJ1876" s="9"/>
      <c r="AK1876" s="9"/>
      <c r="AL1876" s="9"/>
      <c r="AM1876" s="15"/>
      <c r="AO1876" s="9"/>
      <c r="AP1876" s="9"/>
      <c r="AQ1876" s="2"/>
      <c r="AR1876" s="2"/>
      <c r="AS1876" s="2"/>
      <c r="AT1876" s="2"/>
      <c r="AU1876" s="2"/>
      <c r="AV1876" s="2"/>
      <c r="AW1876" s="2"/>
      <c r="AY1876" s="2"/>
      <c r="AZ1876" s="2"/>
      <c r="BA1876" s="2"/>
      <c r="BC1876" s="19"/>
      <c r="BD1876" s="2"/>
      <c r="BE1876" s="2"/>
      <c r="BF1876" s="19"/>
      <c r="BG1876" s="19"/>
      <c r="BH1876" s="19"/>
      <c r="BI1876" s="19"/>
      <c r="BJ1876" s="19"/>
      <c r="BK1876" s="19"/>
      <c r="BL1876" s="19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X1876" s="2">
        <v>224.640618996044</v>
      </c>
      <c r="BY1876" s="2">
        <f t="shared" si="249"/>
        <v>1300</v>
      </c>
      <c r="CA1876" s="2">
        <f t="shared" si="250"/>
        <v>229.57731496465036</v>
      </c>
      <c r="CB1876" s="2"/>
      <c r="CC1876" s="2"/>
      <c r="CD1876" s="30">
        <f t="shared" si="251"/>
        <v>0.27504347475361374</v>
      </c>
      <c r="CE1876">
        <v>150</v>
      </c>
      <c r="CF1876" s="2">
        <v>41.256521213042063</v>
      </c>
      <c r="CG1876" s="30">
        <f t="shared" si="252"/>
        <v>0.21903871114192414</v>
      </c>
      <c r="CH1876">
        <v>100</v>
      </c>
      <c r="CI1876" s="2">
        <v>21.903871114192413</v>
      </c>
      <c r="CJ1876" s="30">
        <f t="shared" si="253"/>
        <v>0.23161346558124982</v>
      </c>
      <c r="CK1876">
        <v>100</v>
      </c>
      <c r="CL1876" s="2">
        <v>23.161346558124983</v>
      </c>
      <c r="CM1876" s="30">
        <f t="shared" si="254"/>
        <v>0.19515508882125168</v>
      </c>
      <c r="CN1876">
        <v>100</v>
      </c>
      <c r="CO1876" s="2">
        <v>19.515508882125168</v>
      </c>
      <c r="CP1876" s="30">
        <f t="shared" si="255"/>
        <v>0.18910945098970003</v>
      </c>
      <c r="CQ1876">
        <v>100</v>
      </c>
      <c r="CR1876" s="2">
        <v>18.910945098970004</v>
      </c>
      <c r="CS1876" s="30">
        <f t="shared" si="256"/>
        <v>0.18398155704149594</v>
      </c>
      <c r="CT1876">
        <v>100</v>
      </c>
      <c r="CU1876" s="2">
        <v>18.398155704149595</v>
      </c>
      <c r="CV1876" s="30">
        <f t="shared" si="257"/>
        <v>0.1391306633400182</v>
      </c>
      <c r="CW1876">
        <v>250</v>
      </c>
      <c r="CX1876" s="2">
        <v>34.782665835004551</v>
      </c>
      <c r="CY1876" s="30">
        <f t="shared" si="258"/>
        <v>0.12624132996360113</v>
      </c>
      <c r="CZ1876">
        <v>200</v>
      </c>
      <c r="DA1876" s="2">
        <v>25.248265992720228</v>
      </c>
      <c r="DB1876" s="30">
        <f t="shared" si="259"/>
        <v>0.13200017283160681</v>
      </c>
      <c r="DC1876">
        <v>200</v>
      </c>
      <c r="DD1876" s="2">
        <v>26.400034566321359</v>
      </c>
    </row>
    <row r="1877" spans="1:152" x14ac:dyDescent="0.45">
      <c r="A1877" t="s">
        <v>74</v>
      </c>
      <c r="B1877" t="s">
        <v>241</v>
      </c>
      <c r="C1877" s="1">
        <v>39136</v>
      </c>
      <c r="D1877" s="2"/>
      <c r="G1877">
        <v>136</v>
      </c>
      <c r="H1877" t="s">
        <v>17</v>
      </c>
      <c r="I1877" s="19">
        <v>11</v>
      </c>
      <c r="J1877">
        <v>1000</v>
      </c>
      <c r="K1877" s="2">
        <f t="shared" si="167"/>
        <v>90.909090909090907</v>
      </c>
      <c r="AC1877" s="2"/>
      <c r="AE1877" s="9"/>
      <c r="AF1877" s="2"/>
      <c r="AG1877" s="9"/>
      <c r="AH1877" s="9"/>
      <c r="AI1877" s="9"/>
      <c r="AJ1877" s="9"/>
      <c r="AK1877" s="9"/>
      <c r="AL1877" s="9"/>
      <c r="AM1877" s="15"/>
      <c r="AO1877" s="9"/>
      <c r="AP1877" s="9"/>
      <c r="AQ1877" s="2"/>
      <c r="AR1877" s="2"/>
      <c r="AS1877" s="2"/>
      <c r="AT1877" s="2"/>
      <c r="AU1877" s="2"/>
      <c r="AV1877" s="2"/>
      <c r="AW1877" s="2"/>
      <c r="AY1877" s="2"/>
      <c r="AZ1877" s="2"/>
      <c r="BA1877" s="2"/>
      <c r="BC1877" s="19"/>
      <c r="BD1877" s="2"/>
      <c r="BE1877" s="2"/>
      <c r="BF1877" s="19"/>
      <c r="BG1877" s="19"/>
      <c r="BH1877" s="19"/>
      <c r="BI1877" s="19"/>
      <c r="BJ1877" s="19"/>
      <c r="BK1877" s="19"/>
      <c r="BL1877" s="19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X1877" s="2">
        <v>162.68078701248501</v>
      </c>
      <c r="BY1877" s="2">
        <f t="shared" si="249"/>
        <v>1300</v>
      </c>
      <c r="CA1877" s="2">
        <f t="shared" si="250"/>
        <v>167.13946654164812</v>
      </c>
      <c r="CB1877" s="2"/>
      <c r="CC1877" s="2"/>
      <c r="CD1877" s="30">
        <f t="shared" si="251"/>
        <v>0.14014636271922529</v>
      </c>
      <c r="CE1877">
        <v>150</v>
      </c>
      <c r="CF1877" s="2">
        <v>21.021954407883793</v>
      </c>
      <c r="CG1877" s="30">
        <f t="shared" si="252"/>
        <v>0.16701532682719766</v>
      </c>
      <c r="CH1877">
        <v>100</v>
      </c>
      <c r="CI1877" s="2">
        <v>16.701532682719765</v>
      </c>
      <c r="CJ1877" s="30">
        <f t="shared" si="253"/>
        <v>0.1415797685493751</v>
      </c>
      <c r="CK1877">
        <v>100</v>
      </c>
      <c r="CL1877" s="2">
        <v>14.157976854937511</v>
      </c>
      <c r="CM1877" s="30">
        <f t="shared" si="254"/>
        <v>0.12341341028623468</v>
      </c>
      <c r="CN1877">
        <v>100</v>
      </c>
      <c r="CO1877" s="2">
        <v>12.341341028623468</v>
      </c>
      <c r="CP1877" s="30">
        <f t="shared" si="255"/>
        <v>0.13306248630823295</v>
      </c>
      <c r="CQ1877">
        <v>100</v>
      </c>
      <c r="CR1877" s="2">
        <v>13.306248630823296</v>
      </c>
      <c r="CS1877" s="30">
        <f t="shared" si="256"/>
        <v>0.14138223594240229</v>
      </c>
      <c r="CT1877">
        <v>100</v>
      </c>
      <c r="CU1877" s="2">
        <v>14.13822359424023</v>
      </c>
      <c r="CV1877" s="30">
        <f t="shared" si="257"/>
        <v>0.11506321682489211</v>
      </c>
      <c r="CW1877">
        <v>250</v>
      </c>
      <c r="CX1877" s="2">
        <v>28.765804206223027</v>
      </c>
      <c r="CY1877" s="30">
        <f t="shared" si="258"/>
        <v>0.10909368683487759</v>
      </c>
      <c r="CZ1877">
        <v>200</v>
      </c>
      <c r="DA1877" s="2">
        <v>21.818737366975519</v>
      </c>
      <c r="DB1877" s="30">
        <f t="shared" si="259"/>
        <v>0.12443823884610762</v>
      </c>
      <c r="DC1877">
        <v>200</v>
      </c>
      <c r="DD1877" s="2">
        <v>24.887647769221523</v>
      </c>
    </row>
    <row r="1878" spans="1:152" x14ac:dyDescent="0.45">
      <c r="A1878" t="s">
        <v>74</v>
      </c>
      <c r="B1878" t="s">
        <v>241</v>
      </c>
      <c r="C1878" s="1">
        <v>39140</v>
      </c>
      <c r="D1878" s="2"/>
      <c r="G1878">
        <v>140</v>
      </c>
      <c r="H1878" t="s">
        <v>17</v>
      </c>
      <c r="I1878" s="19">
        <v>11</v>
      </c>
      <c r="J1878">
        <v>1000</v>
      </c>
      <c r="K1878" s="2">
        <f t="shared" si="167"/>
        <v>90.909090909090907</v>
      </c>
      <c r="AC1878" s="2"/>
      <c r="AE1878" s="9"/>
      <c r="AF1878" s="2"/>
      <c r="AG1878" s="9"/>
      <c r="AH1878" s="9"/>
      <c r="AI1878" s="9"/>
      <c r="AJ1878" s="9"/>
      <c r="AK1878" s="9"/>
      <c r="AL1878" s="9"/>
      <c r="AM1878" s="15"/>
      <c r="AO1878" s="9"/>
      <c r="AP1878" s="9"/>
      <c r="AQ1878" s="2"/>
      <c r="AR1878" s="2"/>
      <c r="AS1878" s="2"/>
      <c r="AT1878" s="2"/>
      <c r="AU1878" s="2"/>
      <c r="AV1878" s="2"/>
      <c r="AW1878" s="2"/>
      <c r="AY1878" s="2"/>
      <c r="AZ1878" s="2"/>
      <c r="BA1878" s="2"/>
      <c r="BC1878" s="19"/>
      <c r="BD1878" s="2"/>
      <c r="BE1878" s="2"/>
      <c r="BF1878" s="19"/>
      <c r="BG1878" s="19"/>
      <c r="BH1878" s="19"/>
      <c r="BI1878" s="19"/>
      <c r="BJ1878" s="19"/>
      <c r="BK1878" s="19"/>
      <c r="BL1878" s="19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X1878" s="2">
        <v>227.10874681776221</v>
      </c>
      <c r="BY1878" s="2">
        <f t="shared" si="249"/>
        <v>1300</v>
      </c>
      <c r="CA1878" s="2">
        <f t="shared" si="250"/>
        <v>231.39156816463122</v>
      </c>
      <c r="CB1878" s="2"/>
      <c r="CC1878" s="2"/>
      <c r="CD1878" s="30">
        <f t="shared" si="251"/>
        <v>0.31091018882084093</v>
      </c>
      <c r="CE1878">
        <v>150</v>
      </c>
      <c r="CF1878" s="2">
        <v>46.636528323126143</v>
      </c>
      <c r="CG1878" s="30">
        <f t="shared" si="252"/>
        <v>0.21641422441579367</v>
      </c>
      <c r="CH1878">
        <v>100</v>
      </c>
      <c r="CI1878" s="2">
        <v>21.641422441579365</v>
      </c>
      <c r="CJ1878" s="30">
        <f t="shared" si="253"/>
        <v>0.23314049713492707</v>
      </c>
      <c r="CK1878">
        <v>100</v>
      </c>
      <c r="CL1878" s="2">
        <v>23.314049713492707</v>
      </c>
      <c r="CM1878" s="30">
        <f t="shared" si="254"/>
        <v>0.1919268827027524</v>
      </c>
      <c r="CN1878">
        <v>100</v>
      </c>
      <c r="CO1878" s="2">
        <v>19.192688270275241</v>
      </c>
      <c r="CP1878" s="30">
        <f t="shared" si="255"/>
        <v>0.19374096856540796</v>
      </c>
      <c r="CQ1878">
        <v>100</v>
      </c>
      <c r="CR1878" s="2">
        <v>19.374096856540795</v>
      </c>
      <c r="CS1878" s="30">
        <f t="shared" si="256"/>
        <v>0.18192644734596136</v>
      </c>
      <c r="CT1878">
        <v>100</v>
      </c>
      <c r="CU1878" s="2">
        <v>18.192644734596136</v>
      </c>
      <c r="CV1878" s="30">
        <f t="shared" si="257"/>
        <v>0.14081954287713433</v>
      </c>
      <c r="CW1878">
        <v>250</v>
      </c>
      <c r="CX1878" s="2">
        <v>35.204885719283581</v>
      </c>
      <c r="CY1878" s="30">
        <f t="shared" si="258"/>
        <v>0.11560977107820289</v>
      </c>
      <c r="CZ1878">
        <v>200</v>
      </c>
      <c r="DA1878" s="2">
        <v>23.121954215640578</v>
      </c>
      <c r="DB1878" s="30">
        <f t="shared" si="259"/>
        <v>0.12356648945048331</v>
      </c>
      <c r="DC1878">
        <v>200</v>
      </c>
      <c r="DD1878" s="2">
        <v>24.713297890096662</v>
      </c>
    </row>
    <row r="1879" spans="1:152" hidden="1" x14ac:dyDescent="0.45">
      <c r="A1879" t="s">
        <v>74</v>
      </c>
      <c r="B1879" t="s">
        <v>241</v>
      </c>
      <c r="C1879" s="1">
        <v>39143</v>
      </c>
      <c r="D1879" s="2">
        <v>8</v>
      </c>
      <c r="E1879" t="s">
        <v>197</v>
      </c>
      <c r="F1879" t="s">
        <v>14</v>
      </c>
      <c r="G1879">
        <v>143</v>
      </c>
      <c r="H1879" t="s">
        <v>17</v>
      </c>
      <c r="I1879" s="19">
        <v>11</v>
      </c>
      <c r="J1879">
        <v>1000</v>
      </c>
      <c r="K1879" s="2">
        <f t="shared" si="167"/>
        <v>90.909090909090907</v>
      </c>
      <c r="L1879" s="2"/>
      <c r="M1879" s="9"/>
      <c r="N1879" s="9"/>
      <c r="O1879" s="9"/>
      <c r="P1879" s="9"/>
      <c r="Q1879" s="2"/>
      <c r="R1879" s="2"/>
      <c r="S1879" s="2"/>
      <c r="T1879" s="2"/>
      <c r="U1879" s="2">
        <v>143</v>
      </c>
      <c r="V1879" s="2"/>
      <c r="W1879" s="2"/>
      <c r="X1879" s="9"/>
      <c r="Y1879" s="9"/>
      <c r="Z1879" s="9"/>
      <c r="AA1879" s="9"/>
      <c r="AB1879" s="9"/>
      <c r="AC1879" s="2"/>
      <c r="AD1879" s="9"/>
      <c r="AE1879" s="9"/>
      <c r="AF1879" s="2"/>
      <c r="AG1879" s="9"/>
      <c r="AH1879" s="9"/>
      <c r="AI1879" s="9"/>
      <c r="AJ1879" s="9"/>
      <c r="AK1879" s="9"/>
      <c r="AL1879" s="9"/>
      <c r="AM1879" s="15"/>
      <c r="AN1879" s="9"/>
      <c r="AO1879" s="9"/>
      <c r="AP1879" s="9"/>
      <c r="AQ1879" s="2"/>
      <c r="AR1879" s="2"/>
      <c r="AS1879" s="2"/>
      <c r="AT1879" s="2"/>
      <c r="AU1879" s="2"/>
      <c r="AV1879" s="2"/>
      <c r="AW1879" s="2"/>
      <c r="AX1879" s="9"/>
      <c r="AY1879" s="2"/>
      <c r="AZ1879" s="2"/>
      <c r="BA1879" s="2"/>
      <c r="BB1879" s="9"/>
      <c r="BC1879" s="19"/>
      <c r="BD1879" s="2"/>
      <c r="BE1879" s="2"/>
      <c r="BF1879" s="19"/>
      <c r="BG1879" s="19"/>
      <c r="BH1879" s="19"/>
      <c r="BI1879" s="19"/>
      <c r="BJ1879" s="19"/>
      <c r="BK1879" s="19"/>
      <c r="BL1879" s="19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9"/>
      <c r="BX1879" s="2"/>
      <c r="BY1879" s="2"/>
      <c r="BZ1879" s="9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  <c r="EL1879" s="9"/>
      <c r="EM1879" s="9"/>
      <c r="EN1879" s="9"/>
      <c r="EO1879" s="9"/>
      <c r="EP1879" s="9"/>
      <c r="EQ1879" s="9"/>
      <c r="ER1879" s="9"/>
      <c r="ES1879" s="9"/>
      <c r="ET1879" s="9"/>
      <c r="EU1879" s="9"/>
      <c r="EV1879" s="9"/>
    </row>
    <row r="1880" spans="1:152" x14ac:dyDescent="0.45">
      <c r="A1880" t="s">
        <v>74</v>
      </c>
      <c r="B1880" t="s">
        <v>241</v>
      </c>
      <c r="C1880" s="1">
        <v>39146</v>
      </c>
      <c r="D1880" s="2"/>
      <c r="G1880">
        <v>146</v>
      </c>
      <c r="H1880" t="s">
        <v>17</v>
      </c>
      <c r="I1880" s="19">
        <v>11</v>
      </c>
      <c r="J1880">
        <v>1000</v>
      </c>
      <c r="K1880" s="2">
        <f t="shared" si="167"/>
        <v>90.909090909090907</v>
      </c>
      <c r="AC1880" s="2"/>
      <c r="AE1880" s="9"/>
      <c r="AF1880" s="2"/>
      <c r="AG1880" s="9"/>
      <c r="AH1880" s="9"/>
      <c r="AI1880" s="9"/>
      <c r="AJ1880" s="9"/>
      <c r="AK1880" s="9"/>
      <c r="AL1880" s="9"/>
      <c r="AM1880" s="15"/>
      <c r="AO1880" s="9"/>
      <c r="AP1880" s="9"/>
      <c r="AQ1880" s="2"/>
      <c r="AR1880" s="2"/>
      <c r="AS1880" s="2"/>
      <c r="AT1880" s="2"/>
      <c r="AU1880" s="2"/>
      <c r="AV1880" s="2"/>
      <c r="AW1880" s="2"/>
      <c r="AY1880" s="2"/>
      <c r="AZ1880" s="2"/>
      <c r="BA1880" s="2"/>
      <c r="BC1880" s="19"/>
      <c r="BD1880" s="2"/>
      <c r="BE1880" s="2"/>
      <c r="BF1880" s="19"/>
      <c r="BG1880" s="19"/>
      <c r="BH1880" s="19"/>
      <c r="BI1880" s="19"/>
      <c r="BJ1880" s="19"/>
      <c r="BK1880" s="19"/>
      <c r="BL1880" s="19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X1880" s="2">
        <v>208.07578109040259</v>
      </c>
      <c r="BY1880" s="2">
        <f t="shared" ref="BY1880:BY1884" si="260">CE1880+CH1880+CK1880+CN1880+CQ1880+CT1880+CW1880+CZ1880+DC1880</f>
        <v>1300</v>
      </c>
      <c r="CA1880" s="2">
        <f t="shared" ref="CA1880:CA1884" si="261">CF1880+CI1880+CL1880+CO1880+CR1880+CU1880+CX1880+DA1880+DD1880</f>
        <v>212.68561922327922</v>
      </c>
      <c r="CB1880" s="2"/>
      <c r="CC1880" s="2"/>
      <c r="CD1880" s="30">
        <f t="shared" ref="CD1880:CD1884" si="262">CF1880/CE1880</f>
        <v>0.27058725949031787</v>
      </c>
      <c r="CE1880">
        <v>150</v>
      </c>
      <c r="CF1880" s="2">
        <v>40.58808892354768</v>
      </c>
      <c r="CG1880" s="30">
        <f t="shared" ref="CG1880:CG1884" si="263">CI1880/CH1880</f>
        <v>0.19893263018160717</v>
      </c>
      <c r="CH1880">
        <v>100</v>
      </c>
      <c r="CI1880" s="2">
        <v>19.893263018160717</v>
      </c>
      <c r="CJ1880" s="30">
        <f t="shared" ref="CJ1880:CJ1884" si="264">CL1880/CK1880</f>
        <v>0.20019026370978538</v>
      </c>
      <c r="CK1880">
        <v>100</v>
      </c>
      <c r="CL1880" s="2">
        <v>20.019026370978537</v>
      </c>
      <c r="CM1880" s="30">
        <f t="shared" ref="CM1880:CM1884" si="265">CO1880/CN1880</f>
        <v>0.17585655629106078</v>
      </c>
      <c r="CN1880">
        <v>100</v>
      </c>
      <c r="CO1880" s="2">
        <v>17.585655629106078</v>
      </c>
      <c r="CP1880" s="30">
        <f t="shared" ref="CP1880:CP1884" si="266">CR1880/CQ1880</f>
        <v>0.17606255111503125</v>
      </c>
      <c r="CQ1880">
        <v>100</v>
      </c>
      <c r="CR1880" s="2">
        <v>17.606255111503124</v>
      </c>
      <c r="CS1880" s="30">
        <f t="shared" ref="CS1880:CS1884" si="267">CU1880/CT1880</f>
        <v>0.1708096831037868</v>
      </c>
      <c r="CT1880">
        <v>100</v>
      </c>
      <c r="CU1880" s="2">
        <v>17.08096831037868</v>
      </c>
      <c r="CV1880" s="30">
        <f t="shared" ref="CV1880:CV1884" si="268">CX1880/CW1880</f>
        <v>0.13069202502000718</v>
      </c>
      <c r="CW1880">
        <v>250</v>
      </c>
      <c r="CX1880" s="2">
        <v>32.673006255001795</v>
      </c>
      <c r="CY1880" s="30">
        <f t="shared" ref="CY1880:CY1884" si="269">DA1880/CZ1880</f>
        <v>0.11186704558640283</v>
      </c>
      <c r="CZ1880">
        <v>200</v>
      </c>
      <c r="DA1880" s="2">
        <v>22.373409117280566</v>
      </c>
      <c r="DB1880" s="30">
        <f t="shared" ref="DB1880:DB1884" si="270">DD1880/DC1880</f>
        <v>0.12432973243661027</v>
      </c>
      <c r="DC1880">
        <v>200</v>
      </c>
      <c r="DD1880" s="2">
        <v>24.865946487322056</v>
      </c>
    </row>
    <row r="1881" spans="1:152" x14ac:dyDescent="0.45">
      <c r="A1881" t="s">
        <v>74</v>
      </c>
      <c r="B1881" t="s">
        <v>241</v>
      </c>
      <c r="C1881" s="1">
        <v>39150</v>
      </c>
      <c r="D1881" s="2"/>
      <c r="G1881">
        <v>150</v>
      </c>
      <c r="H1881" t="s">
        <v>17</v>
      </c>
      <c r="I1881" s="19">
        <v>11</v>
      </c>
      <c r="J1881">
        <v>1000</v>
      </c>
      <c r="K1881" s="2">
        <f t="shared" si="167"/>
        <v>90.909090909090907</v>
      </c>
      <c r="AC1881" s="2"/>
      <c r="AE1881" s="9"/>
      <c r="AF1881" s="2"/>
      <c r="AG1881" s="9"/>
      <c r="AH1881" s="9"/>
      <c r="AI1881" s="9"/>
      <c r="AJ1881" s="9"/>
      <c r="AK1881" s="9"/>
      <c r="AL1881" s="9"/>
      <c r="AM1881" s="15"/>
      <c r="AO1881" s="9"/>
      <c r="AP1881" s="9"/>
      <c r="AQ1881" s="2"/>
      <c r="AR1881" s="2"/>
      <c r="AS1881" s="2"/>
      <c r="AT1881" s="2"/>
      <c r="AU1881" s="2"/>
      <c r="AV1881" s="2"/>
      <c r="AW1881" s="2"/>
      <c r="AY1881" s="2"/>
      <c r="AZ1881" s="2"/>
      <c r="BA1881" s="2"/>
      <c r="BC1881" s="19"/>
      <c r="BD1881" s="2"/>
      <c r="BE1881" s="2"/>
      <c r="BF1881" s="19"/>
      <c r="BG1881" s="19"/>
      <c r="BH1881" s="19"/>
      <c r="BI1881" s="19"/>
      <c r="BJ1881" s="19"/>
      <c r="BK1881" s="19"/>
      <c r="BL1881" s="19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X1881" s="2">
        <v>186.38658443406061</v>
      </c>
      <c r="BY1881" s="2">
        <f t="shared" si="260"/>
        <v>1300</v>
      </c>
      <c r="CA1881" s="2">
        <f t="shared" si="261"/>
        <v>191.30959952268537</v>
      </c>
      <c r="CB1881" s="2"/>
      <c r="CC1881" s="2"/>
      <c r="CD1881" s="30">
        <f t="shared" si="262"/>
        <v>0.24118115717297808</v>
      </c>
      <c r="CE1881">
        <v>150</v>
      </c>
      <c r="CF1881" s="2">
        <v>36.177173575946711</v>
      </c>
      <c r="CG1881" s="30">
        <f t="shared" si="263"/>
        <v>0.18887066532077162</v>
      </c>
      <c r="CH1881">
        <v>100</v>
      </c>
      <c r="CI1881" s="2">
        <v>18.887066532077164</v>
      </c>
      <c r="CJ1881" s="30">
        <f t="shared" si="264"/>
        <v>0.17126720726783312</v>
      </c>
      <c r="CK1881">
        <v>100</v>
      </c>
      <c r="CL1881" s="2">
        <v>17.126720726783311</v>
      </c>
      <c r="CM1881" s="30">
        <f t="shared" si="265"/>
        <v>0.15025514507865415</v>
      </c>
      <c r="CN1881">
        <v>100</v>
      </c>
      <c r="CO1881" s="2">
        <v>15.025514507865415</v>
      </c>
      <c r="CP1881" s="30">
        <f t="shared" si="266"/>
        <v>0.14848317782876636</v>
      </c>
      <c r="CQ1881">
        <v>100</v>
      </c>
      <c r="CR1881" s="2">
        <v>14.848317782876634</v>
      </c>
      <c r="CS1881" s="30">
        <f t="shared" si="267"/>
        <v>0.14472062399296556</v>
      </c>
      <c r="CT1881">
        <v>100</v>
      </c>
      <c r="CU1881" s="2">
        <v>14.472062399296556</v>
      </c>
      <c r="CV1881" s="30">
        <f t="shared" si="268"/>
        <v>0.11597600832291566</v>
      </c>
      <c r="CW1881">
        <v>250</v>
      </c>
      <c r="CX1881" s="2">
        <v>28.994002080728915</v>
      </c>
      <c r="CY1881" s="30">
        <f t="shared" si="269"/>
        <v>0.10521881755634777</v>
      </c>
      <c r="CZ1881">
        <v>200</v>
      </c>
      <c r="DA1881" s="2">
        <v>21.043763511269553</v>
      </c>
      <c r="DB1881" s="30">
        <f t="shared" si="270"/>
        <v>0.12367489202920556</v>
      </c>
      <c r="DC1881">
        <v>200</v>
      </c>
      <c r="DD1881" s="2">
        <v>24.734978405841112</v>
      </c>
    </row>
    <row r="1882" spans="1:152" x14ac:dyDescent="0.45">
      <c r="A1882" t="s">
        <v>74</v>
      </c>
      <c r="B1882" t="s">
        <v>241</v>
      </c>
      <c r="C1882" s="1">
        <v>39153</v>
      </c>
      <c r="D1882" s="2"/>
      <c r="G1882">
        <v>153</v>
      </c>
      <c r="H1882" t="s">
        <v>17</v>
      </c>
      <c r="I1882" s="19">
        <v>11</v>
      </c>
      <c r="J1882">
        <v>1000</v>
      </c>
      <c r="K1882" s="2">
        <f t="shared" ref="K1882:K1944" si="271">1000000/I1882/J1882</f>
        <v>90.909090909090907</v>
      </c>
      <c r="AC1882" s="2"/>
      <c r="AE1882" s="9"/>
      <c r="AF1882" s="2"/>
      <c r="AG1882" s="9"/>
      <c r="AH1882" s="9"/>
      <c r="AI1882" s="9"/>
      <c r="AJ1882" s="9"/>
      <c r="AK1882" s="9"/>
      <c r="AL1882" s="9"/>
      <c r="AM1882" s="15"/>
      <c r="AO1882" s="9"/>
      <c r="AP1882" s="9"/>
      <c r="AQ1882" s="2"/>
      <c r="AR1882" s="2"/>
      <c r="AS1882" s="2"/>
      <c r="AT1882" s="2"/>
      <c r="AU1882" s="2"/>
      <c r="AV1882" s="2"/>
      <c r="AW1882" s="2"/>
      <c r="AY1882" s="2"/>
      <c r="AZ1882" s="2"/>
      <c r="BA1882" s="2"/>
      <c r="BC1882" s="19"/>
      <c r="BD1882" s="2"/>
      <c r="BE1882" s="2"/>
      <c r="BF1882" s="19"/>
      <c r="BG1882" s="19"/>
      <c r="BH1882" s="19"/>
      <c r="BI1882" s="19"/>
      <c r="BJ1882" s="19"/>
      <c r="BK1882" s="19"/>
      <c r="BL1882" s="19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X1882" s="2">
        <v>175.4745167645452</v>
      </c>
      <c r="BY1882" s="2">
        <f t="shared" si="260"/>
        <v>1300</v>
      </c>
      <c r="CA1882" s="2">
        <f t="shared" si="261"/>
        <v>181.09840224097465</v>
      </c>
      <c r="CB1882" s="2"/>
      <c r="CC1882" s="2"/>
      <c r="CD1882" s="30">
        <f t="shared" si="262"/>
        <v>0.19055205921838037</v>
      </c>
      <c r="CE1882">
        <v>150</v>
      </c>
      <c r="CF1882" s="2">
        <v>28.582808882757053</v>
      </c>
      <c r="CG1882" s="30">
        <f t="shared" si="263"/>
        <v>0.17745323447155933</v>
      </c>
      <c r="CH1882">
        <v>100</v>
      </c>
      <c r="CI1882" s="2">
        <v>17.745323447155933</v>
      </c>
      <c r="CJ1882" s="30">
        <f t="shared" si="264"/>
        <v>0.15347024561324385</v>
      </c>
      <c r="CK1882">
        <v>100</v>
      </c>
      <c r="CL1882" s="2">
        <v>15.347024561324384</v>
      </c>
      <c r="CM1882" s="30">
        <f t="shared" si="265"/>
        <v>0.13161651109961833</v>
      </c>
      <c r="CN1882">
        <v>100</v>
      </c>
      <c r="CO1882" s="2">
        <v>13.161651109961833</v>
      </c>
      <c r="CP1882" s="30">
        <f t="shared" si="266"/>
        <v>0.14291950514535784</v>
      </c>
      <c r="CQ1882">
        <v>100</v>
      </c>
      <c r="CR1882" s="2">
        <v>14.291950514535785</v>
      </c>
      <c r="CS1882" s="30">
        <f t="shared" si="267"/>
        <v>0.13781753956278753</v>
      </c>
      <c r="CT1882">
        <v>100</v>
      </c>
      <c r="CU1882" s="2">
        <v>13.781753956278754</v>
      </c>
      <c r="CV1882" s="30">
        <f t="shared" si="268"/>
        <v>0.11944791503054691</v>
      </c>
      <c r="CW1882">
        <v>250</v>
      </c>
      <c r="CX1882" s="2">
        <v>29.861978757636727</v>
      </c>
      <c r="CY1882" s="30">
        <f t="shared" si="269"/>
        <v>0.11068026086089201</v>
      </c>
      <c r="CZ1882">
        <v>200</v>
      </c>
      <c r="DA1882" s="2">
        <v>22.136052172178402</v>
      </c>
      <c r="DB1882" s="30">
        <f t="shared" si="270"/>
        <v>0.1309492941957289</v>
      </c>
      <c r="DC1882">
        <v>200</v>
      </c>
      <c r="DD1882" s="2">
        <v>26.189858839145778</v>
      </c>
    </row>
    <row r="1883" spans="1:152" s="12" customFormat="1" x14ac:dyDescent="0.45">
      <c r="A1883" t="s">
        <v>74</v>
      </c>
      <c r="B1883" t="s">
        <v>241</v>
      </c>
      <c r="C1883" s="1">
        <v>39154</v>
      </c>
      <c r="D1883" s="2"/>
      <c r="E1883"/>
      <c r="F1883"/>
      <c r="G1883">
        <v>154</v>
      </c>
      <c r="H1883" t="s">
        <v>17</v>
      </c>
      <c r="I1883" s="19">
        <v>11</v>
      </c>
      <c r="J1883">
        <v>1000</v>
      </c>
      <c r="K1883" s="2">
        <f t="shared" si="271"/>
        <v>90.909090909090907</v>
      </c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 s="2"/>
      <c r="AD1883"/>
      <c r="AE1883" s="9"/>
      <c r="AF1883" s="2"/>
      <c r="AG1883" s="9"/>
      <c r="AH1883" s="9"/>
      <c r="AI1883" s="9"/>
      <c r="AJ1883" s="9"/>
      <c r="AK1883" s="9"/>
      <c r="AL1883" s="9"/>
      <c r="AM1883" s="15"/>
      <c r="AN1883"/>
      <c r="AO1883" s="9"/>
      <c r="AP1883" s="9"/>
      <c r="AQ1883" s="2"/>
      <c r="AR1883" s="2"/>
      <c r="AS1883" s="2"/>
      <c r="AT1883" s="2"/>
      <c r="AU1883" s="2"/>
      <c r="AV1883" s="2"/>
      <c r="AW1883" s="2"/>
      <c r="AX1883"/>
      <c r="AY1883" s="2"/>
      <c r="AZ1883" s="2"/>
      <c r="BA1883" s="2"/>
      <c r="BB1883"/>
      <c r="BC1883" s="19"/>
      <c r="BD1883" s="2"/>
      <c r="BE1883" s="2"/>
      <c r="BF1883" s="19"/>
      <c r="BG1883" s="19"/>
      <c r="BH1883" s="19"/>
      <c r="BI1883" s="19"/>
      <c r="BJ1883" s="19"/>
      <c r="BK1883" s="19"/>
      <c r="BL1883" s="19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/>
      <c r="BX1883" s="2">
        <v>165.04502233206031</v>
      </c>
      <c r="BY1883" s="2">
        <f t="shared" si="260"/>
        <v>1300</v>
      </c>
      <c r="BZ1883"/>
      <c r="CA1883" s="2">
        <f t="shared" si="261"/>
        <v>170.72782489277046</v>
      </c>
      <c r="CB1883" s="2"/>
      <c r="CC1883" s="2"/>
      <c r="CD1883" s="30">
        <f t="shared" si="262"/>
        <v>0.18799005955493625</v>
      </c>
      <c r="CE1883">
        <v>150</v>
      </c>
      <c r="CF1883" s="2">
        <v>28.198508933240436</v>
      </c>
      <c r="CG1883" s="30">
        <f t="shared" si="263"/>
        <v>0.16926166775332177</v>
      </c>
      <c r="CH1883">
        <v>100</v>
      </c>
      <c r="CI1883" s="2">
        <v>16.926166775332177</v>
      </c>
      <c r="CJ1883" s="30">
        <f t="shared" si="264"/>
        <v>0.13735413903190272</v>
      </c>
      <c r="CK1883">
        <v>100</v>
      </c>
      <c r="CL1883" s="2">
        <v>13.735413903190272</v>
      </c>
      <c r="CM1883" s="30">
        <f t="shared" si="265"/>
        <v>0.11271637632459899</v>
      </c>
      <c r="CN1883">
        <v>100</v>
      </c>
      <c r="CO1883" s="2">
        <v>11.2716376324599</v>
      </c>
      <c r="CP1883" s="30">
        <f t="shared" si="266"/>
        <v>0.12165399295267072</v>
      </c>
      <c r="CQ1883">
        <v>100</v>
      </c>
      <c r="CR1883" s="2">
        <v>12.165399295267072</v>
      </c>
      <c r="CS1883" s="30">
        <f t="shared" si="267"/>
        <v>0.12811214174198696</v>
      </c>
      <c r="CT1883">
        <v>100</v>
      </c>
      <c r="CU1883" s="2">
        <v>12.811214174198696</v>
      </c>
      <c r="CV1883" s="30">
        <f t="shared" si="268"/>
        <v>0.11057409079250508</v>
      </c>
      <c r="CW1883">
        <v>250</v>
      </c>
      <c r="CX1883" s="2">
        <v>27.643522698126269</v>
      </c>
      <c r="CY1883" s="30">
        <f t="shared" si="269"/>
        <v>0.11107148152563152</v>
      </c>
      <c r="CZ1883">
        <v>200</v>
      </c>
      <c r="DA1883" s="2">
        <v>22.214296305126304</v>
      </c>
      <c r="DB1883" s="30">
        <f t="shared" si="270"/>
        <v>0.1288083258791467</v>
      </c>
      <c r="DC1883">
        <v>200</v>
      </c>
      <c r="DD1883" s="2">
        <v>25.761665175829343</v>
      </c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</row>
    <row r="1884" spans="1:152" x14ac:dyDescent="0.45">
      <c r="A1884" t="s">
        <v>74</v>
      </c>
      <c r="B1884" t="s">
        <v>241</v>
      </c>
      <c r="C1884" s="1">
        <v>39157</v>
      </c>
      <c r="D1884" s="2"/>
      <c r="G1884">
        <v>157</v>
      </c>
      <c r="H1884" t="s">
        <v>17</v>
      </c>
      <c r="I1884" s="19">
        <v>11</v>
      </c>
      <c r="J1884">
        <v>1000</v>
      </c>
      <c r="K1884" s="2">
        <f t="shared" si="271"/>
        <v>90.909090909090907</v>
      </c>
      <c r="AC1884" s="2"/>
      <c r="AE1884" s="9"/>
      <c r="AF1884" s="2"/>
      <c r="AG1884" s="9"/>
      <c r="AH1884" s="9"/>
      <c r="AI1884" s="9"/>
      <c r="AJ1884" s="9"/>
      <c r="AK1884" s="9"/>
      <c r="AL1884" s="9"/>
      <c r="AM1884" s="15"/>
      <c r="AO1884" s="9"/>
      <c r="AP1884" s="9"/>
      <c r="AQ1884" s="2"/>
      <c r="AR1884" s="2"/>
      <c r="AS1884" s="2"/>
      <c r="AT1884" s="2"/>
      <c r="AU1884" s="2"/>
      <c r="AV1884" s="2"/>
      <c r="AW1884" s="2"/>
      <c r="AY1884" s="2"/>
      <c r="AZ1884" s="2"/>
      <c r="BA1884" s="2"/>
      <c r="BC1884" s="19"/>
      <c r="BD1884" s="2"/>
      <c r="BE1884" s="2"/>
      <c r="BF1884" s="19"/>
      <c r="BG1884" s="19"/>
      <c r="BH1884" s="19"/>
      <c r="BI1884" s="19"/>
      <c r="BJ1884" s="19"/>
      <c r="BK1884" s="19"/>
      <c r="BL1884" s="19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X1884" s="2">
        <v>220.16057307413431</v>
      </c>
      <c r="BY1884" s="2">
        <f t="shared" si="260"/>
        <v>1300</v>
      </c>
      <c r="CA1884" s="2">
        <f t="shared" si="261"/>
        <v>224.6406463213464</v>
      </c>
      <c r="CB1884" s="2"/>
      <c r="CC1884" s="2"/>
      <c r="CD1884" s="30">
        <f t="shared" si="262"/>
        <v>0.27098168617170953</v>
      </c>
      <c r="CE1884">
        <v>150</v>
      </c>
      <c r="CF1884" s="2">
        <v>40.647252925756433</v>
      </c>
      <c r="CG1884" s="30">
        <f t="shared" si="263"/>
        <v>0.21749507575078439</v>
      </c>
      <c r="CH1884">
        <v>100</v>
      </c>
      <c r="CI1884" s="2">
        <v>21.749507575078439</v>
      </c>
      <c r="CJ1884" s="30">
        <f t="shared" si="264"/>
        <v>0.23685135253249662</v>
      </c>
      <c r="CK1884">
        <v>100</v>
      </c>
      <c r="CL1884" s="2">
        <v>23.685135253249662</v>
      </c>
      <c r="CM1884" s="30">
        <f t="shared" si="265"/>
        <v>0.1906167645887227</v>
      </c>
      <c r="CN1884">
        <v>100</v>
      </c>
      <c r="CO1884" s="2">
        <v>19.06167645887227</v>
      </c>
      <c r="CP1884" s="30">
        <f t="shared" si="266"/>
        <v>0.1887429221413896</v>
      </c>
      <c r="CQ1884">
        <v>100</v>
      </c>
      <c r="CR1884" s="2">
        <v>18.874292214138961</v>
      </c>
      <c r="CS1884" s="30">
        <f t="shared" si="267"/>
        <v>0.18627128946545959</v>
      </c>
      <c r="CT1884">
        <v>100</v>
      </c>
      <c r="CU1884" s="2">
        <v>18.627128946545959</v>
      </c>
      <c r="CV1884" s="30">
        <f t="shared" si="268"/>
        <v>0.14007240390173178</v>
      </c>
      <c r="CW1884">
        <v>250</v>
      </c>
      <c r="CX1884" s="2">
        <v>35.018100975432944</v>
      </c>
      <c r="CY1884" s="30">
        <f t="shared" si="269"/>
        <v>0.1126788020508047</v>
      </c>
      <c r="CZ1884">
        <v>200</v>
      </c>
      <c r="DA1884" s="2">
        <v>22.53576041016094</v>
      </c>
      <c r="DB1884" s="30">
        <f t="shared" si="270"/>
        <v>0.12220895781055371</v>
      </c>
      <c r="DC1884">
        <v>200</v>
      </c>
      <c r="DD1884" s="2">
        <v>24.441791562110744</v>
      </c>
    </row>
    <row r="1885" spans="1:152" hidden="1" x14ac:dyDescent="0.45">
      <c r="A1885" t="s">
        <v>74</v>
      </c>
      <c r="B1885" t="s">
        <v>241</v>
      </c>
      <c r="C1885" s="1">
        <v>39161</v>
      </c>
      <c r="D1885" s="2"/>
      <c r="E1885" s="1"/>
      <c r="G1885">
        <v>161</v>
      </c>
      <c r="H1885" t="s">
        <v>17</v>
      </c>
      <c r="I1885" s="19">
        <v>11</v>
      </c>
      <c r="J1885">
        <v>1000</v>
      </c>
      <c r="K1885" s="2">
        <f t="shared" si="271"/>
        <v>90.909090909090907</v>
      </c>
      <c r="L1885" s="2"/>
      <c r="M1885" s="9"/>
      <c r="N1885" s="9"/>
      <c r="O1885" s="9"/>
      <c r="P1885" s="9"/>
      <c r="Q1885" s="2"/>
      <c r="R1885" s="2"/>
      <c r="S1885" s="2"/>
      <c r="T1885" s="2"/>
      <c r="U1885" s="2"/>
      <c r="V1885" s="2"/>
      <c r="W1885" s="2"/>
      <c r="X1885" s="9"/>
      <c r="Y1885" s="9"/>
      <c r="Z1885" s="9"/>
      <c r="AA1885" s="9"/>
      <c r="AB1885" s="9"/>
      <c r="AC1885" s="2"/>
      <c r="AD1885" s="9"/>
      <c r="AE1885" s="9"/>
      <c r="AF1885" s="2"/>
      <c r="AG1885" s="9"/>
      <c r="AH1885" s="9"/>
      <c r="AI1885" s="9"/>
      <c r="AJ1885" s="9"/>
      <c r="AK1885" s="9"/>
      <c r="AL1885" s="9"/>
      <c r="AM1885" s="15"/>
      <c r="AN1885" s="9"/>
      <c r="AO1885" s="9"/>
      <c r="AP1885" s="9"/>
      <c r="AQ1885" s="2"/>
      <c r="AR1885" s="2"/>
      <c r="AS1885" s="2"/>
      <c r="AT1885" s="2"/>
      <c r="AU1885" s="2"/>
      <c r="AV1885" s="2"/>
      <c r="AW1885" s="2"/>
      <c r="AX1885" s="9"/>
      <c r="AY1885" s="2"/>
      <c r="AZ1885" s="2"/>
      <c r="BA1885" s="2"/>
      <c r="BB1885" s="9"/>
      <c r="BC1885" s="19"/>
      <c r="BD1885" s="2"/>
      <c r="BE1885" s="2"/>
      <c r="BF1885" s="19"/>
      <c r="BG1885" s="19"/>
      <c r="BH1885" s="19"/>
      <c r="BI1885" s="19"/>
      <c r="BJ1885" s="19"/>
      <c r="BK1885" s="19"/>
      <c r="BL1885" s="19"/>
      <c r="BM1885" s="2"/>
      <c r="BN1885" s="2">
        <v>0</v>
      </c>
      <c r="BO1885" s="2">
        <v>153.41</v>
      </c>
      <c r="BP1885" s="2">
        <v>116.82907236122</v>
      </c>
      <c r="BQ1885" s="2"/>
      <c r="BR1885" s="2"/>
      <c r="BS1885" s="2"/>
      <c r="BT1885" s="2"/>
      <c r="BU1885" s="2"/>
      <c r="BV1885" s="2"/>
      <c r="BW1885" s="9"/>
      <c r="BX1885" s="2"/>
      <c r="BY1885" s="2"/>
      <c r="BZ1885" s="9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  <c r="EL1885" s="9"/>
      <c r="EM1885" s="9"/>
      <c r="EN1885" s="9"/>
      <c r="EO1885" s="9"/>
      <c r="EP1885" s="9"/>
      <c r="EQ1885" s="9"/>
      <c r="ER1885" s="9"/>
      <c r="ES1885" s="9"/>
      <c r="ET1885" s="9"/>
      <c r="EU1885" s="9"/>
      <c r="EV1885" s="9"/>
    </row>
    <row r="1886" spans="1:152" x14ac:dyDescent="0.45">
      <c r="A1886" t="s">
        <v>74</v>
      </c>
      <c r="B1886" t="s">
        <v>241</v>
      </c>
      <c r="C1886" s="1">
        <v>39162</v>
      </c>
      <c r="D1886" s="2"/>
      <c r="G1886">
        <v>162</v>
      </c>
      <c r="H1886" t="s">
        <v>17</v>
      </c>
      <c r="I1886" s="19">
        <v>11</v>
      </c>
      <c r="J1886">
        <v>1000</v>
      </c>
      <c r="K1886" s="2">
        <f t="shared" si="271"/>
        <v>90.909090909090907</v>
      </c>
      <c r="AC1886" s="2"/>
      <c r="AE1886" s="9"/>
      <c r="AF1886" s="2"/>
      <c r="AG1886" s="9"/>
      <c r="AH1886" s="9"/>
      <c r="AI1886" s="9"/>
      <c r="AJ1886" s="9"/>
      <c r="AK1886" s="9"/>
      <c r="AL1886" s="9"/>
      <c r="AM1886" s="15"/>
      <c r="AO1886" s="9"/>
      <c r="AP1886" s="9"/>
      <c r="AQ1886" s="2"/>
      <c r="AR1886" s="2"/>
      <c r="AS1886" s="2"/>
      <c r="AT1886" s="2"/>
      <c r="AU1886" s="2"/>
      <c r="AV1886" s="2"/>
      <c r="AW1886" s="2"/>
      <c r="AY1886" s="2"/>
      <c r="AZ1886" s="2"/>
      <c r="BA1886" s="2"/>
      <c r="BC1886" s="19"/>
      <c r="BD1886" s="2"/>
      <c r="BE1886" s="2"/>
      <c r="BF1886" s="19"/>
      <c r="BG1886" s="19"/>
      <c r="BH1886" s="19"/>
      <c r="BI1886" s="19"/>
      <c r="BJ1886" s="19"/>
      <c r="BK1886" s="19"/>
      <c r="BL1886" s="19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X1886" s="2">
        <v>184.14477214109019</v>
      </c>
      <c r="BY1886" s="2">
        <f>CE1886+CH1886+CK1886+CN1886+CQ1886+CT1886+CW1886+CZ1886+DC1886</f>
        <v>1300</v>
      </c>
      <c r="CA1886" s="2">
        <f>CF1886+CI1886+CL1886+CO1886+CR1886+CU1886+CX1886+DA1886+DD1886</f>
        <v>189.72393142072985</v>
      </c>
      <c r="CB1886" s="2"/>
      <c r="CC1886" s="2"/>
      <c r="CD1886" s="30">
        <f>CF1886/CE1886</f>
        <v>0.20276291325984763</v>
      </c>
      <c r="CE1886">
        <v>150</v>
      </c>
      <c r="CF1886" s="2">
        <v>30.414436988977144</v>
      </c>
      <c r="CG1886" s="30">
        <f>CI1886/CH1886</f>
        <v>0.18609932471199961</v>
      </c>
      <c r="CH1886">
        <v>100</v>
      </c>
      <c r="CI1886" s="2">
        <v>18.609932471199961</v>
      </c>
      <c r="CJ1886" s="30">
        <f t="shared" ref="CJ1886" si="272">CL1886/CK1886</f>
        <v>0.18478099757945229</v>
      </c>
      <c r="CK1886">
        <v>100</v>
      </c>
      <c r="CL1886" s="2">
        <v>18.47809975794523</v>
      </c>
      <c r="CM1886" s="30">
        <f t="shared" ref="CM1886" si="273">CO1886/CN1886</f>
        <v>0.15634242564731016</v>
      </c>
      <c r="CN1886">
        <v>100</v>
      </c>
      <c r="CO1886" s="2">
        <v>15.634242564731016</v>
      </c>
      <c r="CP1886" s="30">
        <f t="shared" ref="CP1886" si="274">CR1886/CQ1886</f>
        <v>0.15543420362929056</v>
      </c>
      <c r="CQ1886">
        <v>100</v>
      </c>
      <c r="CR1886" s="2">
        <v>15.543420362929055</v>
      </c>
      <c r="CS1886" s="30">
        <f t="shared" ref="CS1886" si="275">CU1886/CT1886</f>
        <v>0.15703221452175545</v>
      </c>
      <c r="CT1886">
        <v>100</v>
      </c>
      <c r="CU1886" s="2">
        <v>15.703221452175546</v>
      </c>
      <c r="CV1886" s="30">
        <f t="shared" ref="CV1886" si="276">CX1886/CW1886</f>
        <v>0.11927113348967441</v>
      </c>
      <c r="CW1886">
        <v>250</v>
      </c>
      <c r="CX1886" s="2">
        <v>29.817783372418603</v>
      </c>
      <c r="CY1886" s="30">
        <f t="shared" ref="CY1886" si="277">DA1886/CZ1886</f>
        <v>0.10803000430240392</v>
      </c>
      <c r="CZ1886">
        <v>200</v>
      </c>
      <c r="DA1886" s="2">
        <v>21.606000860480783</v>
      </c>
      <c r="DB1886" s="30">
        <f t="shared" ref="DB1886" si="278">DD1886/DC1886</f>
        <v>0.11958396794936267</v>
      </c>
      <c r="DC1886">
        <v>200</v>
      </c>
      <c r="DD1886" s="2">
        <v>23.916793589872533</v>
      </c>
    </row>
    <row r="1887" spans="1:152" hidden="1" x14ac:dyDescent="0.45">
      <c r="A1887" t="s">
        <v>74</v>
      </c>
      <c r="B1887" t="s">
        <v>241</v>
      </c>
      <c r="C1887" s="1">
        <v>39163</v>
      </c>
      <c r="D1887" s="2">
        <v>9</v>
      </c>
      <c r="E1887" s="1" t="s">
        <v>196</v>
      </c>
      <c r="F1887" t="s">
        <v>15</v>
      </c>
      <c r="G1887">
        <v>163</v>
      </c>
      <c r="H1887" t="s">
        <v>17</v>
      </c>
      <c r="I1887" s="19">
        <v>11</v>
      </c>
      <c r="J1887">
        <v>1000</v>
      </c>
      <c r="K1887" s="2">
        <f t="shared" si="271"/>
        <v>90.909090909090907</v>
      </c>
      <c r="L1887" s="2"/>
      <c r="M1887" s="9"/>
      <c r="N1887" s="9"/>
      <c r="O1887" s="9"/>
      <c r="P1887" s="9"/>
      <c r="Q1887" s="2"/>
      <c r="R1887" s="2"/>
      <c r="S1887" s="2"/>
      <c r="T1887" s="2"/>
      <c r="U1887" s="2"/>
      <c r="V1887" s="2">
        <v>163</v>
      </c>
      <c r="W1887" s="2"/>
      <c r="X1887" s="9"/>
      <c r="Y1887" s="9"/>
      <c r="Z1887" s="9"/>
      <c r="AA1887" s="9"/>
      <c r="AB1887" s="9"/>
      <c r="AC1887" s="2"/>
      <c r="AD1887" s="9"/>
      <c r="AE1887" s="9"/>
      <c r="AF1887" s="2"/>
      <c r="AG1887" s="9"/>
      <c r="AH1887" s="9"/>
      <c r="AI1887" s="9"/>
      <c r="AJ1887" s="9"/>
      <c r="AK1887" s="9"/>
      <c r="AL1887" s="9"/>
      <c r="AM1887" s="15"/>
      <c r="AN1887" s="9"/>
      <c r="AO1887" s="9"/>
      <c r="AP1887" s="9"/>
      <c r="AQ1887" s="2"/>
      <c r="AR1887" s="2"/>
      <c r="AS1887" s="2"/>
      <c r="AT1887" s="2"/>
      <c r="AU1887" s="2"/>
      <c r="AV1887" s="2"/>
      <c r="AW1887" s="2"/>
      <c r="AX1887" s="9"/>
      <c r="AY1887" s="2"/>
      <c r="AZ1887" s="2"/>
      <c r="BA1887" s="2"/>
      <c r="BB1887" s="9"/>
      <c r="BC1887" s="19"/>
      <c r="BD1887" s="2"/>
      <c r="BE1887" s="2"/>
      <c r="BF1887" s="19"/>
      <c r="BG1887" s="19"/>
      <c r="BH1887" s="19"/>
      <c r="BI1887" s="19"/>
      <c r="BJ1887" s="19"/>
      <c r="BK1887" s="19"/>
      <c r="BL1887" s="19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9"/>
      <c r="BX1887" s="2"/>
      <c r="BY1887" s="2"/>
      <c r="BZ1887" s="9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  <c r="EL1887" s="9"/>
      <c r="EM1887" s="9"/>
      <c r="EN1887" s="9"/>
      <c r="EO1887" s="9"/>
      <c r="EP1887" s="9"/>
      <c r="EQ1887" s="9"/>
      <c r="ER1887" s="9"/>
      <c r="ES1887" s="9"/>
      <c r="ET1887" s="9"/>
      <c r="EU1887" s="9"/>
      <c r="EV1887" s="9"/>
    </row>
    <row r="1888" spans="1:152" hidden="1" x14ac:dyDescent="0.45">
      <c r="A1888" t="s">
        <v>74</v>
      </c>
      <c r="B1888" t="s">
        <v>241</v>
      </c>
      <c r="C1888" s="1">
        <v>39167</v>
      </c>
      <c r="G1888">
        <v>167</v>
      </c>
      <c r="H1888" t="s">
        <v>17</v>
      </c>
      <c r="I1888" s="19">
        <v>11</v>
      </c>
      <c r="J1888">
        <v>1000</v>
      </c>
      <c r="K1888" s="2">
        <f t="shared" si="271"/>
        <v>90.909090909090907</v>
      </c>
      <c r="AC1888" s="2">
        <v>387.39665481441529</v>
      </c>
      <c r="AE1888" s="9"/>
      <c r="AF1888" s="2">
        <v>239.03508977843461</v>
      </c>
      <c r="AG1888" s="9">
        <v>2.7461355765574051</v>
      </c>
      <c r="AH1888" s="9">
        <v>7.0499826560989978E-2</v>
      </c>
      <c r="AI1888" s="9"/>
      <c r="AJ1888" s="9"/>
      <c r="AK1888" s="9"/>
      <c r="AL1888" s="9"/>
      <c r="AM1888" s="15">
        <f>AG1888/AF1888</f>
        <v>1.1488420294705858E-2</v>
      </c>
      <c r="AN1888" s="15">
        <v>2.5821690449733693E-2</v>
      </c>
      <c r="AO1888" s="19">
        <f>AF1888*AN1888</f>
        <v>6.1722900948830404</v>
      </c>
      <c r="AP1888" s="9"/>
      <c r="AQ1888" s="2">
        <v>0</v>
      </c>
      <c r="AR1888" s="2"/>
      <c r="AS1888" s="2">
        <v>210.62972808806049</v>
      </c>
      <c r="AT1888" s="2"/>
      <c r="AU1888" s="2"/>
      <c r="AV1888" s="2">
        <v>714.15044956138399</v>
      </c>
      <c r="AW1888" s="2">
        <v>924.78017764944479</v>
      </c>
      <c r="AY1888" s="2"/>
      <c r="AZ1888" s="2">
        <f>AC1888+AF1888+AW1888</f>
        <v>1551.2119222422948</v>
      </c>
      <c r="BA1888" s="2"/>
      <c r="BB1888" s="9">
        <f>AW1888/AZ1888</f>
        <v>0.59616623904789512</v>
      </c>
      <c r="BC1888" s="19"/>
      <c r="BD1888" s="2"/>
      <c r="BE1888" s="2"/>
      <c r="BF1888" s="19"/>
      <c r="BG1888" s="19"/>
      <c r="BH1888" s="19"/>
      <c r="BI1888" s="19"/>
      <c r="BJ1888" s="9">
        <f>AC1888/AZ1888</f>
        <v>0.2497380591650101</v>
      </c>
      <c r="BK1888" s="9">
        <f>AF1888/AZ1888</f>
        <v>0.15409570178709472</v>
      </c>
      <c r="BL1888" s="9">
        <f>AW1888/AZ1888</f>
        <v>0.59616623904789512</v>
      </c>
      <c r="BM1888" s="2"/>
      <c r="BN1888" s="2">
        <v>0</v>
      </c>
      <c r="BO1888" s="2">
        <v>36.582740010410063</v>
      </c>
      <c r="BP1888" s="2">
        <v>116.82907236122</v>
      </c>
      <c r="BQ1888" s="2"/>
      <c r="BR1888" s="2"/>
      <c r="BS1888" s="2"/>
      <c r="BT1888" s="2"/>
      <c r="BU1888" s="2"/>
      <c r="BV1888" s="2"/>
      <c r="BX1888" s="2"/>
      <c r="BY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</row>
    <row r="1889" spans="1:152" x14ac:dyDescent="0.45">
      <c r="A1889" t="s">
        <v>74</v>
      </c>
      <c r="B1889" t="s">
        <v>241</v>
      </c>
      <c r="C1889" s="1">
        <v>39168</v>
      </c>
      <c r="D1889" s="2"/>
      <c r="G1889">
        <v>168</v>
      </c>
      <c r="H1889" t="s">
        <v>17</v>
      </c>
      <c r="I1889" s="19">
        <v>11</v>
      </c>
      <c r="J1889">
        <v>1000</v>
      </c>
      <c r="K1889" s="2">
        <f t="shared" si="271"/>
        <v>90.909090909090907</v>
      </c>
      <c r="AC1889" s="2"/>
      <c r="AE1889" s="9"/>
      <c r="AF1889" s="2"/>
      <c r="AG1889" s="9"/>
      <c r="AH1889" s="9"/>
      <c r="AI1889" s="9"/>
      <c r="AJ1889" s="9"/>
      <c r="AK1889" s="9"/>
      <c r="AL1889" s="9"/>
      <c r="AM1889" s="15"/>
      <c r="AO1889" s="9"/>
      <c r="AP1889" s="9"/>
      <c r="AQ1889" s="2"/>
      <c r="AR1889" s="2"/>
      <c r="AS1889" s="2"/>
      <c r="AT1889" s="2"/>
      <c r="AU1889" s="2"/>
      <c r="AV1889" s="2"/>
      <c r="AW1889" s="2"/>
      <c r="AY1889" s="2"/>
      <c r="AZ1889" s="2"/>
      <c r="BA1889" s="2"/>
      <c r="BC1889" s="19"/>
      <c r="BD1889" s="2"/>
      <c r="BE1889" s="2"/>
      <c r="BF1889" s="19"/>
      <c r="BG1889" s="19"/>
      <c r="BH1889" s="19"/>
      <c r="BI1889" s="19"/>
      <c r="BJ1889" s="19"/>
      <c r="BK1889" s="19"/>
      <c r="BL1889" s="19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X1889" s="2">
        <v>146.45384460907951</v>
      </c>
      <c r="BY1889" s="2">
        <f t="shared" ref="BY1889:BY1890" si="279">CE1889+CH1889+CK1889+CN1889+CQ1889+CT1889+CW1889+CZ1889+DC1889</f>
        <v>1300</v>
      </c>
      <c r="CA1889" s="2">
        <f t="shared" ref="CA1889:CA1890" si="280">CF1889+CI1889+CL1889+CO1889+CR1889+CU1889+CX1889+DA1889+DD1889</f>
        <v>153.26606467202961</v>
      </c>
      <c r="CB1889" s="2"/>
      <c r="CC1889" s="2"/>
      <c r="CD1889" s="30">
        <f t="shared" ref="CD1889:CD1890" si="281">CF1889/CE1889</f>
        <v>0.12667604194408766</v>
      </c>
      <c r="CE1889">
        <v>150</v>
      </c>
      <c r="CF1889" s="2">
        <v>19.001406291613151</v>
      </c>
      <c r="CG1889" s="30">
        <f t="shared" ref="CG1889:CG1890" si="282">CI1889/CH1889</f>
        <v>0.1656859613143267</v>
      </c>
      <c r="CH1889">
        <v>100</v>
      </c>
      <c r="CI1889" s="2">
        <v>16.56859613143267</v>
      </c>
      <c r="CJ1889" s="30">
        <f t="shared" ref="CJ1889:CJ1890" si="283">CL1889/CK1889</f>
        <v>0.13094693383539543</v>
      </c>
      <c r="CK1889">
        <v>100</v>
      </c>
      <c r="CL1889" s="2">
        <v>13.094693383539544</v>
      </c>
      <c r="CM1889" s="30">
        <f t="shared" ref="CM1889:CM1890" si="284">CO1889/CN1889</f>
        <v>0.10729137325431594</v>
      </c>
      <c r="CN1889">
        <v>100</v>
      </c>
      <c r="CO1889" s="2">
        <v>10.729137325431594</v>
      </c>
      <c r="CP1889" s="30">
        <f t="shared" ref="CP1889:CP1890" si="285">CR1889/CQ1889</f>
        <v>0.11351124841121042</v>
      </c>
      <c r="CQ1889">
        <v>100</v>
      </c>
      <c r="CR1889" s="2">
        <v>11.351124841121042</v>
      </c>
      <c r="CS1889" s="30">
        <f t="shared" ref="CS1889:CS1890" si="286">CU1889/CT1889</f>
        <v>0.12322621053242251</v>
      </c>
      <c r="CT1889">
        <v>100</v>
      </c>
      <c r="CU1889" s="2">
        <v>12.322621053242251</v>
      </c>
      <c r="CV1889" s="30">
        <f t="shared" ref="CV1889:CV1890" si="287">CX1889/CW1889</f>
        <v>0.1022045220546286</v>
      </c>
      <c r="CW1889">
        <v>250</v>
      </c>
      <c r="CX1889" s="2">
        <v>25.551130513657149</v>
      </c>
      <c r="CY1889" s="30">
        <f t="shared" ref="CY1889:CY1890" si="288">DA1889/CZ1889</f>
        <v>9.5355886148969268E-2</v>
      </c>
      <c r="CZ1889">
        <v>200</v>
      </c>
      <c r="DA1889" s="2">
        <v>19.071177229793854</v>
      </c>
      <c r="DB1889" s="30">
        <f t="shared" ref="DB1889:DB1890" si="289">DD1889/DC1889</f>
        <v>0.12788088951099186</v>
      </c>
      <c r="DC1889">
        <v>200</v>
      </c>
      <c r="DD1889" s="2">
        <v>25.576177902198374</v>
      </c>
    </row>
    <row r="1890" spans="1:152" x14ac:dyDescent="0.45">
      <c r="A1890" t="s">
        <v>74</v>
      </c>
      <c r="B1890" t="s">
        <v>241</v>
      </c>
      <c r="C1890" s="1">
        <v>39175</v>
      </c>
      <c r="D1890" s="2">
        <v>10</v>
      </c>
      <c r="E1890" t="s">
        <v>97</v>
      </c>
      <c r="F1890" t="s">
        <v>18</v>
      </c>
      <c r="G1890">
        <v>175</v>
      </c>
      <c r="H1890" t="s">
        <v>17</v>
      </c>
      <c r="I1890" s="19">
        <v>11</v>
      </c>
      <c r="J1890">
        <v>1000</v>
      </c>
      <c r="K1890" s="2">
        <f t="shared" si="271"/>
        <v>90.909090909090907</v>
      </c>
      <c r="W1890">
        <v>175</v>
      </c>
      <c r="AC1890" s="2"/>
      <c r="AE1890" s="9"/>
      <c r="AF1890" s="2"/>
      <c r="AG1890" s="9"/>
      <c r="AH1890" s="9"/>
      <c r="AI1890" s="9"/>
      <c r="AJ1890" s="9"/>
      <c r="AK1890" s="9"/>
      <c r="AL1890" s="9"/>
      <c r="AM1890" s="15"/>
      <c r="AO1890" s="9"/>
      <c r="AP1890" s="9"/>
      <c r="AQ1890" s="2"/>
      <c r="AR1890" s="2"/>
      <c r="AS1890" s="2"/>
      <c r="AT1890" s="2"/>
      <c r="AU1890" s="2"/>
      <c r="AV1890" s="2"/>
      <c r="AW1890" s="2"/>
      <c r="AY1890" s="2"/>
      <c r="AZ1890" s="2"/>
      <c r="BA1890" s="2"/>
      <c r="BC1890" s="19">
        <v>39.99152443203306</v>
      </c>
      <c r="BD1890" s="2">
        <v>279.21000000000004</v>
      </c>
      <c r="BE1890" s="2"/>
      <c r="BF1890" s="19">
        <v>12.300000000000002</v>
      </c>
      <c r="BG1890" s="19"/>
      <c r="BH1890" s="19"/>
      <c r="BI1890" s="19"/>
      <c r="BJ1890" s="19"/>
      <c r="BK1890" s="19"/>
      <c r="BL1890" s="19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X1890" s="2">
        <v>109.2420353873438</v>
      </c>
      <c r="BY1890" s="2">
        <f t="shared" si="279"/>
        <v>1300</v>
      </c>
      <c r="CA1890" s="2">
        <f t="shared" si="280"/>
        <v>116.0648974477557</v>
      </c>
      <c r="CB1890" s="2"/>
      <c r="CC1890" s="2"/>
      <c r="CD1890" s="30">
        <f t="shared" si="281"/>
        <v>0.11218541062948915</v>
      </c>
      <c r="CE1890">
        <v>150</v>
      </c>
      <c r="CF1890" s="2">
        <v>16.827811594423373</v>
      </c>
      <c r="CG1890" s="30">
        <f t="shared" si="282"/>
        <v>0.14199648526153452</v>
      </c>
      <c r="CH1890">
        <v>100</v>
      </c>
      <c r="CI1890" s="2">
        <v>14.199648526153453</v>
      </c>
      <c r="CJ1890" s="30">
        <f t="shared" si="283"/>
        <v>6.6260416465036512E-2</v>
      </c>
      <c r="CK1890">
        <v>100</v>
      </c>
      <c r="CL1890" s="2">
        <v>6.6260416465036514</v>
      </c>
      <c r="CM1890" s="30">
        <f t="shared" si="284"/>
        <v>6.1157526570462611E-2</v>
      </c>
      <c r="CN1890">
        <v>100</v>
      </c>
      <c r="CO1890" s="2">
        <v>6.1157526570462615</v>
      </c>
      <c r="CP1890" s="30">
        <f t="shared" si="285"/>
        <v>7.9340758700625069E-2</v>
      </c>
      <c r="CQ1890">
        <v>100</v>
      </c>
      <c r="CR1890" s="2">
        <v>7.9340758700625074</v>
      </c>
      <c r="CS1890" s="30">
        <f t="shared" si="286"/>
        <v>8.6393509507902311E-2</v>
      </c>
      <c r="CT1890">
        <v>100</v>
      </c>
      <c r="CU1890" s="2">
        <v>8.6393509507902309</v>
      </c>
      <c r="CV1890" s="30">
        <f t="shared" si="287"/>
        <v>7.0760064309264945E-2</v>
      </c>
      <c r="CW1890">
        <v>250</v>
      </c>
      <c r="CX1890" s="2">
        <v>17.690016077316237</v>
      </c>
      <c r="CY1890" s="30">
        <f t="shared" si="288"/>
        <v>8.0343237633297052E-2</v>
      </c>
      <c r="CZ1890">
        <v>200</v>
      </c>
      <c r="DA1890" s="2">
        <v>16.068647526659412</v>
      </c>
      <c r="DB1890" s="30">
        <f t="shared" si="289"/>
        <v>0.10981776299400277</v>
      </c>
      <c r="DC1890">
        <v>200</v>
      </c>
      <c r="DD1890" s="2">
        <v>21.963552598800554</v>
      </c>
    </row>
    <row r="1891" spans="1:152" hidden="1" x14ac:dyDescent="0.45">
      <c r="A1891" t="s">
        <v>66</v>
      </c>
      <c r="B1891" t="s">
        <v>238</v>
      </c>
      <c r="C1891" s="1">
        <v>39370</v>
      </c>
      <c r="D1891" s="2">
        <v>1</v>
      </c>
      <c r="E1891" s="1" t="s">
        <v>198</v>
      </c>
      <c r="F1891" t="s">
        <v>10</v>
      </c>
      <c r="G1891">
        <v>0</v>
      </c>
      <c r="H1891" t="s">
        <v>17</v>
      </c>
      <c r="I1891" s="19">
        <v>10</v>
      </c>
      <c r="J1891">
        <v>1000</v>
      </c>
      <c r="K1891" s="2">
        <f t="shared" si="271"/>
        <v>100</v>
      </c>
      <c r="L1891" s="2"/>
      <c r="M1891" s="9"/>
      <c r="N1891" s="9"/>
      <c r="O1891" s="9"/>
      <c r="P1891" s="9"/>
      <c r="Q1891" s="2"/>
      <c r="R1891" s="2"/>
      <c r="S1891" s="2"/>
      <c r="T1891" s="2"/>
      <c r="U1891" s="2"/>
      <c r="V1891" s="2"/>
      <c r="W1891" s="2"/>
      <c r="X1891" s="9"/>
      <c r="Y1891" s="9"/>
      <c r="Z1891" s="9"/>
      <c r="AA1891" s="9"/>
      <c r="AB1891" s="9"/>
      <c r="AC1891" s="2"/>
      <c r="AD1891" s="9"/>
      <c r="AE1891" s="9"/>
      <c r="AF1891" s="2"/>
      <c r="AG1891" s="9"/>
      <c r="AH1891" s="9"/>
      <c r="AI1891" s="9"/>
      <c r="AJ1891" s="9"/>
      <c r="AK1891" s="9"/>
      <c r="AL1891" s="9"/>
      <c r="AM1891" s="15"/>
      <c r="AN1891" s="9"/>
      <c r="AO1891" s="9"/>
      <c r="AP1891" s="9"/>
      <c r="AQ1891" s="2"/>
      <c r="AR1891" s="2"/>
      <c r="AS1891" s="2"/>
      <c r="AT1891" s="2"/>
      <c r="AU1891" s="2"/>
      <c r="AV1891" s="2"/>
      <c r="AW1891" s="2"/>
      <c r="AX1891" s="9"/>
      <c r="AY1891" s="2"/>
      <c r="AZ1891" s="2"/>
      <c r="BA1891" s="2"/>
      <c r="BB1891" s="9"/>
      <c r="BC1891" s="19"/>
      <c r="BD1891" s="2"/>
      <c r="BE1891" s="2"/>
      <c r="BF1891" s="19"/>
      <c r="BG1891" s="19"/>
      <c r="BH1891" s="19"/>
      <c r="BI1891" s="19"/>
      <c r="BJ1891" s="19"/>
      <c r="BK1891" s="19"/>
      <c r="BL1891" s="19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9"/>
      <c r="BX1891" s="2"/>
      <c r="BY1891" s="2"/>
      <c r="BZ1891" s="9"/>
      <c r="CA1891" s="2"/>
      <c r="CB1891" s="2"/>
      <c r="CC1891" s="2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  <c r="EL1891" s="9"/>
      <c r="EM1891" s="9"/>
      <c r="EN1891" s="9"/>
      <c r="EO1891" s="9"/>
      <c r="EP1891" s="9"/>
      <c r="EQ1891" s="9"/>
      <c r="ER1891" s="9"/>
      <c r="ES1891" s="9"/>
      <c r="ET1891" s="9"/>
      <c r="EU1891" s="9"/>
      <c r="EV1891" s="9"/>
    </row>
    <row r="1892" spans="1:152" hidden="1" x14ac:dyDescent="0.45">
      <c r="A1892" t="s">
        <v>66</v>
      </c>
      <c r="B1892" t="s">
        <v>238</v>
      </c>
      <c r="C1892" s="1">
        <v>39377</v>
      </c>
      <c r="D1892" s="2">
        <v>3</v>
      </c>
      <c r="E1892" s="1" t="s">
        <v>194</v>
      </c>
      <c r="F1892" t="s">
        <v>77</v>
      </c>
      <c r="G1892">
        <v>7</v>
      </c>
      <c r="H1892" t="s">
        <v>17</v>
      </c>
      <c r="I1892" s="19">
        <v>10</v>
      </c>
      <c r="J1892">
        <v>1000</v>
      </c>
      <c r="K1892" s="2">
        <f t="shared" si="271"/>
        <v>100</v>
      </c>
      <c r="L1892" s="2"/>
      <c r="M1892" s="9"/>
      <c r="N1892" s="9"/>
      <c r="O1892" s="9"/>
      <c r="P1892" s="9"/>
      <c r="Q1892" s="2">
        <v>7</v>
      </c>
      <c r="R1892" s="2"/>
      <c r="S1892" s="2"/>
      <c r="T1892" s="2"/>
      <c r="U1892" s="2"/>
      <c r="V1892" s="2"/>
      <c r="W1892" s="2"/>
      <c r="X1892" s="9"/>
      <c r="Y1892" s="9"/>
      <c r="Z1892" s="9"/>
      <c r="AA1892" s="9"/>
      <c r="AB1892" s="9"/>
      <c r="AC1892" s="2"/>
      <c r="AD1892" s="9"/>
      <c r="AE1892" s="9"/>
      <c r="AF1892" s="2"/>
      <c r="AG1892" s="9"/>
      <c r="AH1892" s="9"/>
      <c r="AI1892" s="9"/>
      <c r="AJ1892" s="9"/>
      <c r="AK1892" s="9"/>
      <c r="AL1892" s="9"/>
      <c r="AM1892" s="15"/>
      <c r="AN1892" s="9"/>
      <c r="AO1892" s="9"/>
      <c r="AP1892" s="9"/>
      <c r="AQ1892" s="2"/>
      <c r="AR1892" s="2"/>
      <c r="AS1892" s="2"/>
      <c r="AT1892" s="2"/>
      <c r="AU1892" s="2"/>
      <c r="AV1892" s="2"/>
      <c r="AW1892" s="2"/>
      <c r="AX1892" s="9"/>
      <c r="AY1892" s="2"/>
      <c r="AZ1892" s="2"/>
      <c r="BA1892" s="2"/>
      <c r="BB1892" s="9"/>
      <c r="BC1892" s="19"/>
      <c r="BD1892" s="2"/>
      <c r="BE1892" s="2"/>
      <c r="BF1892" s="19"/>
      <c r="BG1892" s="19"/>
      <c r="BH1892" s="19"/>
      <c r="BI1892" s="19"/>
      <c r="BJ1892" s="19"/>
      <c r="BK1892" s="19"/>
      <c r="BL1892" s="19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9"/>
      <c r="BX1892" s="2"/>
      <c r="BY1892" s="2"/>
      <c r="BZ1892" s="9"/>
      <c r="CA1892" s="2"/>
      <c r="CB1892" s="2"/>
      <c r="CC1892" s="2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  <c r="EL1892" s="9"/>
      <c r="EM1892" s="9"/>
      <c r="EN1892" s="9"/>
      <c r="EO1892" s="9"/>
      <c r="EP1892" s="9"/>
      <c r="EQ1892" s="9"/>
      <c r="ER1892" s="9"/>
      <c r="ES1892" s="9"/>
      <c r="ET1892" s="9"/>
      <c r="EU1892" s="9"/>
      <c r="EV1892" s="9"/>
    </row>
    <row r="1893" spans="1:152" hidden="1" x14ac:dyDescent="0.45">
      <c r="A1893" t="s">
        <v>66</v>
      </c>
      <c r="B1893" t="s">
        <v>238</v>
      </c>
      <c r="C1893" s="1">
        <v>39413</v>
      </c>
      <c r="D1893" s="2"/>
      <c r="H1893" t="s">
        <v>17</v>
      </c>
      <c r="I1893" s="19">
        <v>10</v>
      </c>
      <c r="J1893">
        <v>1000</v>
      </c>
      <c r="K1893" s="2">
        <f t="shared" si="271"/>
        <v>100</v>
      </c>
      <c r="AC1893" s="2"/>
      <c r="AE1893" s="9"/>
      <c r="AF1893" s="2"/>
      <c r="AG1893" s="9"/>
      <c r="AH1893" s="9"/>
      <c r="AI1893" s="9"/>
      <c r="AJ1893" s="9"/>
      <c r="AK1893" s="9"/>
      <c r="AL1893" s="9"/>
      <c r="AM1893" s="15"/>
      <c r="AO1893" s="9"/>
      <c r="AP1893" s="9"/>
      <c r="AQ1893" s="2"/>
      <c r="AR1893" s="2"/>
      <c r="AS1893" s="2"/>
      <c r="AT1893" s="2"/>
      <c r="AU1893" s="2"/>
      <c r="AV1893" s="2"/>
      <c r="AW1893" s="2"/>
      <c r="AY1893" s="2"/>
      <c r="AZ1893" s="2"/>
      <c r="BA1893" s="2"/>
      <c r="BC1893" s="19"/>
      <c r="BD1893" s="2"/>
      <c r="BE1893" s="2"/>
      <c r="BF1893" s="19"/>
      <c r="BG1893" s="19"/>
      <c r="BH1893" s="19"/>
      <c r="BI1893" s="19"/>
      <c r="BJ1893" s="19"/>
      <c r="BK1893" s="19"/>
      <c r="BL1893" s="19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X1893" s="2">
        <v>175.0203970992122</v>
      </c>
      <c r="BY1893" s="2"/>
      <c r="CA1893" s="2"/>
      <c r="CB1893" s="2"/>
      <c r="CC1893" s="2"/>
    </row>
    <row r="1894" spans="1:152" hidden="1" x14ac:dyDescent="0.45">
      <c r="A1894" t="s">
        <v>66</v>
      </c>
      <c r="B1894" t="s">
        <v>238</v>
      </c>
      <c r="C1894" s="13">
        <v>39420</v>
      </c>
      <c r="D1894" s="2">
        <v>4</v>
      </c>
      <c r="E1894" t="s">
        <v>199</v>
      </c>
      <c r="F1894" s="12" t="s">
        <v>12</v>
      </c>
      <c r="G1894">
        <v>50</v>
      </c>
      <c r="H1894" t="s">
        <v>17</v>
      </c>
      <c r="I1894" s="19">
        <v>10</v>
      </c>
      <c r="J1894">
        <v>1000</v>
      </c>
      <c r="K1894" s="2">
        <f t="shared" si="271"/>
        <v>100</v>
      </c>
      <c r="L1894" s="2"/>
      <c r="M1894" s="9"/>
      <c r="N1894" s="9"/>
      <c r="O1894" s="9"/>
      <c r="P1894" s="9"/>
      <c r="Q1894" s="2"/>
      <c r="R1894" s="2">
        <v>50</v>
      </c>
      <c r="S1894" s="2"/>
      <c r="T1894" s="2"/>
      <c r="U1894" s="2"/>
      <c r="V1894" s="2"/>
      <c r="W1894" s="2"/>
      <c r="X1894" s="9"/>
      <c r="Y1894" s="9"/>
      <c r="Z1894" s="9"/>
      <c r="AA1894" s="9"/>
      <c r="AB1894" s="9"/>
      <c r="AC1894" s="2"/>
      <c r="AD1894" s="9"/>
      <c r="AE1894" s="9"/>
      <c r="AF1894" s="2"/>
      <c r="AG1894" s="9"/>
      <c r="AH1894" s="9"/>
      <c r="AI1894" s="9"/>
      <c r="AJ1894" s="9"/>
      <c r="AK1894" s="9"/>
      <c r="AL1894" s="9"/>
      <c r="AM1894" s="15"/>
      <c r="AN1894" s="9"/>
      <c r="AO1894" s="9"/>
      <c r="AP1894" s="9"/>
      <c r="AQ1894" s="2"/>
      <c r="AR1894" s="2"/>
      <c r="AS1894" s="2"/>
      <c r="AT1894" s="2"/>
      <c r="AU1894" s="2"/>
      <c r="AV1894" s="2"/>
      <c r="AW1894" s="2"/>
      <c r="AX1894" s="9"/>
      <c r="AY1894" s="2"/>
      <c r="AZ1894" s="2"/>
      <c r="BA1894" s="2"/>
      <c r="BB1894" s="9"/>
      <c r="BC1894" s="19"/>
      <c r="BD1894" s="2"/>
      <c r="BE1894" s="2"/>
      <c r="BF1894" s="19"/>
      <c r="BG1894" s="19"/>
      <c r="BH1894" s="19"/>
      <c r="BI1894" s="19"/>
      <c r="BJ1894" s="19"/>
      <c r="BK1894" s="19"/>
      <c r="BL1894" s="19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9"/>
      <c r="BX1894" s="2">
        <v>125.63371164062301</v>
      </c>
      <c r="BY1894" s="2"/>
      <c r="BZ1894" s="9"/>
      <c r="CA1894" s="2"/>
      <c r="CB1894" s="2"/>
      <c r="CC1894" s="2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  <c r="EL1894" s="9"/>
      <c r="EM1894" s="9"/>
      <c r="EN1894" s="9"/>
      <c r="EO1894" s="9"/>
      <c r="EP1894" s="9"/>
      <c r="EQ1894" s="9"/>
      <c r="ER1894" s="9"/>
      <c r="ES1894" s="9"/>
      <c r="ET1894" s="9"/>
      <c r="EU1894" s="9"/>
      <c r="EV1894" s="9"/>
    </row>
    <row r="1895" spans="1:152" hidden="1" x14ac:dyDescent="0.45">
      <c r="A1895" t="s">
        <v>66</v>
      </c>
      <c r="B1895" t="s">
        <v>238</v>
      </c>
      <c r="C1895" s="1">
        <v>39421</v>
      </c>
      <c r="D1895" s="2"/>
      <c r="H1895" t="s">
        <v>17</v>
      </c>
      <c r="I1895" s="19">
        <v>10</v>
      </c>
      <c r="J1895">
        <v>1000</v>
      </c>
      <c r="K1895" s="2">
        <f t="shared" si="271"/>
        <v>100</v>
      </c>
      <c r="AC1895" s="2"/>
      <c r="AE1895" s="9"/>
      <c r="AF1895" s="2"/>
      <c r="AG1895" s="9"/>
      <c r="AH1895" s="9"/>
      <c r="AI1895" s="9"/>
      <c r="AJ1895" s="9"/>
      <c r="AK1895" s="9"/>
      <c r="AL1895" s="9"/>
      <c r="AM1895" s="15"/>
      <c r="AO1895" s="9"/>
      <c r="AP1895" s="9"/>
      <c r="AQ1895" s="2"/>
      <c r="AR1895" s="2"/>
      <c r="AS1895" s="2"/>
      <c r="AT1895" s="2"/>
      <c r="AU1895" s="2"/>
      <c r="AV1895" s="2"/>
      <c r="AW1895" s="2"/>
      <c r="AY1895" s="2"/>
      <c r="AZ1895" s="2"/>
      <c r="BA1895" s="2"/>
      <c r="BC1895" s="19"/>
      <c r="BD1895" s="2"/>
      <c r="BE1895" s="2"/>
      <c r="BF1895" s="19"/>
      <c r="BG1895" s="19"/>
      <c r="BH1895" s="19"/>
      <c r="BI1895" s="19"/>
      <c r="BJ1895" s="19"/>
      <c r="BK1895" s="19"/>
      <c r="BL1895" s="19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X1895" s="2">
        <v>196.009057641808</v>
      </c>
      <c r="BY1895" s="2"/>
      <c r="CA1895" s="2"/>
      <c r="CB1895" s="2"/>
      <c r="CC1895" s="2"/>
    </row>
    <row r="1896" spans="1:152" hidden="1" x14ac:dyDescent="0.45">
      <c r="A1896" t="s">
        <v>66</v>
      </c>
      <c r="B1896" t="s">
        <v>238</v>
      </c>
      <c r="C1896" s="1">
        <v>39427</v>
      </c>
      <c r="D1896" s="2"/>
      <c r="H1896" t="s">
        <v>17</v>
      </c>
      <c r="I1896" s="19">
        <v>10</v>
      </c>
      <c r="J1896">
        <v>1000</v>
      </c>
      <c r="K1896" s="2">
        <f t="shared" si="271"/>
        <v>100</v>
      </c>
      <c r="AC1896" s="2"/>
      <c r="AE1896" s="9"/>
      <c r="AF1896" s="2"/>
      <c r="AG1896" s="9"/>
      <c r="AH1896" s="9"/>
      <c r="AI1896" s="9"/>
      <c r="AJ1896" s="9"/>
      <c r="AK1896" s="9"/>
      <c r="AL1896" s="9"/>
      <c r="AM1896" s="15"/>
      <c r="AO1896" s="9"/>
      <c r="AP1896" s="9"/>
      <c r="AQ1896" s="2"/>
      <c r="AR1896" s="2"/>
      <c r="AS1896" s="2"/>
      <c r="AT1896" s="2"/>
      <c r="AU1896" s="2"/>
      <c r="AV1896" s="2"/>
      <c r="AW1896" s="2"/>
      <c r="AY1896" s="2"/>
      <c r="AZ1896" s="2"/>
      <c r="BA1896" s="2"/>
      <c r="BC1896" s="19"/>
      <c r="BD1896" s="2"/>
      <c r="BE1896" s="2"/>
      <c r="BF1896" s="19"/>
      <c r="BG1896" s="19"/>
      <c r="BH1896" s="19"/>
      <c r="BI1896" s="19"/>
      <c r="BJ1896" s="19"/>
      <c r="BK1896" s="19"/>
      <c r="BL1896" s="19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X1896" s="2">
        <v>168.18509087448851</v>
      </c>
      <c r="BY1896" s="2"/>
      <c r="CA1896" s="2"/>
      <c r="CB1896" s="2"/>
      <c r="CC1896" s="2"/>
    </row>
    <row r="1897" spans="1:152" hidden="1" x14ac:dyDescent="0.45">
      <c r="A1897" t="s">
        <v>66</v>
      </c>
      <c r="B1897" t="s">
        <v>238</v>
      </c>
      <c r="C1897" s="1">
        <v>39434</v>
      </c>
      <c r="D1897" s="2"/>
      <c r="H1897" t="s">
        <v>17</v>
      </c>
      <c r="I1897" s="19">
        <v>10</v>
      </c>
      <c r="J1897">
        <v>1000</v>
      </c>
      <c r="K1897" s="2">
        <f t="shared" si="271"/>
        <v>100</v>
      </c>
      <c r="AC1897" s="2"/>
      <c r="AE1897" s="9"/>
      <c r="AF1897" s="2"/>
      <c r="AG1897" s="9"/>
      <c r="AH1897" s="9"/>
      <c r="AI1897" s="9"/>
      <c r="AJ1897" s="9"/>
      <c r="AK1897" s="9"/>
      <c r="AL1897" s="9"/>
      <c r="AM1897" s="15"/>
      <c r="AO1897" s="9"/>
      <c r="AP1897" s="9"/>
      <c r="AQ1897" s="2"/>
      <c r="AR1897" s="2"/>
      <c r="AS1897" s="2"/>
      <c r="AT1897" s="2"/>
      <c r="AU1897" s="2"/>
      <c r="AV1897" s="2"/>
      <c r="AW1897" s="2"/>
      <c r="AY1897" s="2"/>
      <c r="AZ1897" s="2"/>
      <c r="BA1897" s="2"/>
      <c r="BC1897" s="19"/>
      <c r="BD1897" s="2"/>
      <c r="BE1897" s="2"/>
      <c r="BF1897" s="19"/>
      <c r="BG1897" s="19"/>
      <c r="BH1897" s="19"/>
      <c r="BI1897" s="19"/>
      <c r="BJ1897" s="19"/>
      <c r="BK1897" s="19"/>
      <c r="BL1897" s="19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X1897" s="2">
        <v>153.83432958436231</v>
      </c>
      <c r="BY1897" s="2"/>
      <c r="CA1897" s="2"/>
      <c r="CB1897" s="2"/>
      <c r="CC1897" s="2"/>
    </row>
    <row r="1898" spans="1:152" hidden="1" x14ac:dyDescent="0.45">
      <c r="A1898" t="s">
        <v>66</v>
      </c>
      <c r="B1898" t="s">
        <v>238</v>
      </c>
      <c r="C1898" s="1">
        <v>39441</v>
      </c>
      <c r="D1898" s="2">
        <v>5</v>
      </c>
      <c r="E1898" t="s">
        <v>195</v>
      </c>
      <c r="F1898" t="s">
        <v>13</v>
      </c>
      <c r="G1898">
        <v>71</v>
      </c>
      <c r="H1898" t="s">
        <v>17</v>
      </c>
      <c r="I1898" s="19">
        <v>10</v>
      </c>
      <c r="J1898">
        <v>1000</v>
      </c>
      <c r="K1898" s="2">
        <f t="shared" si="271"/>
        <v>100</v>
      </c>
      <c r="L1898" s="2"/>
      <c r="M1898" s="9"/>
      <c r="N1898" s="9"/>
      <c r="O1898" s="9"/>
      <c r="P1898" s="9"/>
      <c r="Q1898" s="2"/>
      <c r="R1898" s="2"/>
      <c r="S1898" s="2">
        <v>71</v>
      </c>
      <c r="T1898" s="2"/>
      <c r="U1898" s="2"/>
      <c r="V1898" s="2"/>
      <c r="W1898" s="2"/>
      <c r="X1898" s="9"/>
      <c r="Y1898" s="9"/>
      <c r="Z1898" s="9"/>
      <c r="AA1898" s="9"/>
      <c r="AB1898" s="9"/>
      <c r="AC1898" s="2"/>
      <c r="AD1898" s="9"/>
      <c r="AE1898" s="9"/>
      <c r="AF1898" s="2"/>
      <c r="AG1898" s="9"/>
      <c r="AH1898" s="9"/>
      <c r="AI1898" s="9"/>
      <c r="AJ1898" s="9"/>
      <c r="AK1898" s="9"/>
      <c r="AL1898" s="9"/>
      <c r="AM1898" s="15"/>
      <c r="AN1898" s="9"/>
      <c r="AO1898" s="9"/>
      <c r="AP1898" s="9"/>
      <c r="AQ1898" s="2"/>
      <c r="AR1898" s="2"/>
      <c r="AS1898" s="2"/>
      <c r="AT1898" s="2"/>
      <c r="AU1898" s="2"/>
      <c r="AV1898" s="2"/>
      <c r="AW1898" s="2"/>
      <c r="AX1898" s="9"/>
      <c r="AY1898" s="2"/>
      <c r="AZ1898" s="2"/>
      <c r="BA1898" s="2"/>
      <c r="BB1898" s="9"/>
      <c r="BC1898" s="19"/>
      <c r="BD1898" s="2"/>
      <c r="BE1898" s="2"/>
      <c r="BF1898" s="19"/>
      <c r="BG1898" s="19"/>
      <c r="BH1898" s="19"/>
      <c r="BI1898" s="19"/>
      <c r="BJ1898" s="19"/>
      <c r="BK1898" s="19"/>
      <c r="BL1898" s="19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9"/>
      <c r="BX1898" s="2"/>
      <c r="BY1898" s="2"/>
      <c r="BZ1898" s="9"/>
      <c r="CA1898" s="2"/>
      <c r="CB1898" s="2"/>
      <c r="CC1898" s="2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  <c r="EL1898" s="9"/>
      <c r="EM1898" s="9"/>
      <c r="EN1898" s="9"/>
      <c r="EO1898" s="9"/>
      <c r="EP1898" s="9"/>
      <c r="EQ1898" s="9"/>
      <c r="ER1898" s="9"/>
      <c r="ES1898" s="9"/>
      <c r="ET1898" s="9"/>
      <c r="EU1898" s="9"/>
      <c r="EV1898" s="9"/>
    </row>
    <row r="1899" spans="1:152" hidden="1" x14ac:dyDescent="0.45">
      <c r="A1899" t="s">
        <v>66</v>
      </c>
      <c r="B1899" t="s">
        <v>238</v>
      </c>
      <c r="C1899" s="1">
        <v>39444</v>
      </c>
      <c r="D1899" s="2"/>
      <c r="H1899" t="s">
        <v>17</v>
      </c>
      <c r="I1899" s="19">
        <v>10</v>
      </c>
      <c r="J1899">
        <v>1000</v>
      </c>
      <c r="K1899" s="2">
        <f t="shared" si="271"/>
        <v>100</v>
      </c>
      <c r="AC1899" s="2"/>
      <c r="AE1899" s="9"/>
      <c r="AF1899" s="2"/>
      <c r="AG1899" s="9"/>
      <c r="AH1899" s="9"/>
      <c r="AI1899" s="9"/>
      <c r="AJ1899" s="9"/>
      <c r="AK1899" s="9"/>
      <c r="AL1899" s="9"/>
      <c r="AM1899" s="15"/>
      <c r="AO1899" s="9"/>
      <c r="AP1899" s="9"/>
      <c r="AQ1899" s="2"/>
      <c r="AR1899" s="2"/>
      <c r="AS1899" s="2"/>
      <c r="AT1899" s="2"/>
      <c r="AU1899" s="2"/>
      <c r="AV1899" s="2"/>
      <c r="AW1899" s="2"/>
      <c r="AY1899" s="2"/>
      <c r="AZ1899" s="2"/>
      <c r="BA1899" s="2"/>
      <c r="BC1899" s="19"/>
      <c r="BD1899" s="2"/>
      <c r="BE1899" s="2"/>
      <c r="BF1899" s="19"/>
      <c r="BG1899" s="19"/>
      <c r="BH1899" s="19"/>
      <c r="BI1899" s="19"/>
      <c r="BJ1899" s="19"/>
      <c r="BK1899" s="19"/>
      <c r="BL1899" s="19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X1899" s="2">
        <v>171.1751113529759</v>
      </c>
      <c r="BY1899" s="2"/>
      <c r="CA1899" s="2"/>
      <c r="CB1899" s="2"/>
      <c r="CC1899" s="2"/>
    </row>
    <row r="1900" spans="1:152" hidden="1" x14ac:dyDescent="0.45">
      <c r="A1900" t="s">
        <v>66</v>
      </c>
      <c r="B1900" t="s">
        <v>238</v>
      </c>
      <c r="C1900" s="13">
        <v>39449</v>
      </c>
      <c r="D1900" s="14"/>
      <c r="E1900" s="13"/>
      <c r="F1900" s="12"/>
      <c r="G1900">
        <v>79</v>
      </c>
      <c r="H1900" t="s">
        <v>17</v>
      </c>
      <c r="I1900" s="19">
        <v>10</v>
      </c>
      <c r="J1900">
        <v>1000</v>
      </c>
      <c r="K1900" s="2">
        <f t="shared" si="271"/>
        <v>100</v>
      </c>
      <c r="L1900" s="2"/>
      <c r="M1900" s="9"/>
      <c r="N1900" s="9"/>
      <c r="O1900" s="9"/>
      <c r="P1900" s="9"/>
      <c r="Q1900" s="2"/>
      <c r="R1900" s="2"/>
      <c r="S1900" s="2"/>
      <c r="T1900" s="2"/>
      <c r="U1900" s="2"/>
      <c r="V1900" s="2"/>
      <c r="W1900" s="2"/>
      <c r="X1900" s="9"/>
      <c r="Y1900" s="9"/>
      <c r="Z1900" s="9"/>
      <c r="AA1900" s="9"/>
      <c r="AB1900" s="9"/>
      <c r="AC1900" s="2"/>
      <c r="AD1900" s="9"/>
      <c r="AE1900" s="9"/>
      <c r="AF1900" s="2"/>
      <c r="AG1900" s="9">
        <v>1.79</v>
      </c>
      <c r="AH1900" s="9"/>
      <c r="AI1900" s="9"/>
      <c r="AJ1900" s="9"/>
      <c r="AK1900" s="9"/>
      <c r="AL1900" s="9"/>
      <c r="AM1900" s="15"/>
      <c r="AN1900" s="9"/>
      <c r="AO1900" s="9"/>
      <c r="AP1900" s="9"/>
      <c r="AQ1900" s="2"/>
      <c r="AR1900" s="2"/>
      <c r="AS1900" s="2"/>
      <c r="AT1900" s="2"/>
      <c r="AU1900" s="2"/>
      <c r="AV1900" s="2"/>
      <c r="AW1900" s="2"/>
      <c r="AX1900" s="9"/>
      <c r="AY1900" s="2"/>
      <c r="AZ1900" s="2"/>
      <c r="BA1900" s="2"/>
      <c r="BB1900" s="9"/>
      <c r="BC1900" s="19"/>
      <c r="BD1900" s="2"/>
      <c r="BE1900" s="2"/>
      <c r="BF1900" s="19"/>
      <c r="BG1900" s="19"/>
      <c r="BH1900" s="19"/>
      <c r="BI1900" s="19"/>
      <c r="BJ1900" s="19"/>
      <c r="BK1900" s="19"/>
      <c r="BL1900" s="19"/>
      <c r="BM1900" s="2"/>
      <c r="BN1900" s="2">
        <v>156.03</v>
      </c>
      <c r="BO1900" s="2">
        <v>14.38</v>
      </c>
      <c r="BP1900" s="2"/>
      <c r="BQ1900" s="2"/>
      <c r="BR1900" s="2"/>
      <c r="BS1900" s="2"/>
      <c r="BT1900" s="2"/>
      <c r="BU1900" s="2"/>
      <c r="BV1900" s="2"/>
      <c r="BW1900" s="9"/>
      <c r="BX1900" s="2">
        <v>136.37578957105521</v>
      </c>
      <c r="BY1900" s="2"/>
      <c r="BZ1900" s="9"/>
      <c r="CA1900" s="2"/>
      <c r="CB1900" s="2"/>
      <c r="CC1900" s="2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  <c r="EL1900" s="9"/>
      <c r="EM1900" s="9"/>
      <c r="EN1900" s="9"/>
      <c r="EO1900" s="9"/>
      <c r="EP1900" s="9"/>
      <c r="EQ1900" s="9"/>
      <c r="ER1900" s="9"/>
      <c r="ES1900" s="9"/>
      <c r="ET1900" s="9"/>
      <c r="EU1900" s="9"/>
      <c r="EV1900" s="9"/>
    </row>
    <row r="1901" spans="1:152" hidden="1" x14ac:dyDescent="0.45">
      <c r="A1901" t="s">
        <v>66</v>
      </c>
      <c r="B1901" t="s">
        <v>238</v>
      </c>
      <c r="C1901" s="1">
        <v>39451</v>
      </c>
      <c r="D1901" s="2"/>
      <c r="H1901" t="s">
        <v>17</v>
      </c>
      <c r="I1901" s="19">
        <v>10</v>
      </c>
      <c r="J1901">
        <v>1000</v>
      </c>
      <c r="K1901" s="2">
        <f t="shared" si="271"/>
        <v>100</v>
      </c>
      <c r="AC1901" s="2"/>
      <c r="AE1901" s="9"/>
      <c r="AF1901" s="2"/>
      <c r="AG1901" s="9"/>
      <c r="AH1901" s="9"/>
      <c r="AI1901" s="9"/>
      <c r="AJ1901" s="9"/>
      <c r="AK1901" s="9"/>
      <c r="AL1901" s="9"/>
      <c r="AM1901" s="15"/>
      <c r="AO1901" s="9"/>
      <c r="AP1901" s="9"/>
      <c r="AQ1901" s="2"/>
      <c r="AR1901" s="2"/>
      <c r="AS1901" s="2"/>
      <c r="AT1901" s="2"/>
      <c r="AU1901" s="2"/>
      <c r="AV1901" s="2"/>
      <c r="AW1901" s="2"/>
      <c r="AY1901" s="2"/>
      <c r="AZ1901" s="2"/>
      <c r="BA1901" s="2"/>
      <c r="BC1901" s="19"/>
      <c r="BD1901" s="2"/>
      <c r="BE1901" s="2"/>
      <c r="BF1901" s="19"/>
      <c r="BG1901" s="19"/>
      <c r="BH1901" s="19"/>
      <c r="BI1901" s="19"/>
      <c r="BJ1901" s="19"/>
      <c r="BK1901" s="19"/>
      <c r="BL1901" s="19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X1901" s="2">
        <v>125.65821048410599</v>
      </c>
      <c r="BY1901" s="2"/>
      <c r="CA1901" s="2"/>
      <c r="CB1901" s="2"/>
      <c r="CC1901" s="2"/>
    </row>
    <row r="1902" spans="1:152" hidden="1" x14ac:dyDescent="0.45">
      <c r="A1902" t="s">
        <v>66</v>
      </c>
      <c r="B1902" t="s">
        <v>238</v>
      </c>
      <c r="C1902" s="1">
        <v>39454</v>
      </c>
      <c r="D1902" s="2"/>
      <c r="H1902" t="s">
        <v>17</v>
      </c>
      <c r="I1902" s="19">
        <v>10</v>
      </c>
      <c r="J1902">
        <v>1000</v>
      </c>
      <c r="K1902" s="2">
        <f t="shared" si="271"/>
        <v>100</v>
      </c>
      <c r="AC1902" s="2"/>
      <c r="AE1902" s="9"/>
      <c r="AF1902" s="2"/>
      <c r="AG1902" s="9"/>
      <c r="AH1902" s="9"/>
      <c r="AI1902" s="9"/>
      <c r="AJ1902" s="9"/>
      <c r="AK1902" s="9"/>
      <c r="AL1902" s="9"/>
      <c r="AM1902" s="15"/>
      <c r="AO1902" s="9"/>
      <c r="AP1902" s="9"/>
      <c r="AQ1902" s="2"/>
      <c r="AR1902" s="2"/>
      <c r="AS1902" s="2"/>
      <c r="AT1902" s="2"/>
      <c r="AU1902" s="2"/>
      <c r="AV1902" s="2"/>
      <c r="AW1902" s="2"/>
      <c r="AY1902" s="2"/>
      <c r="AZ1902" s="2"/>
      <c r="BA1902" s="2"/>
      <c r="BC1902" s="19"/>
      <c r="BD1902" s="2"/>
      <c r="BE1902" s="2"/>
      <c r="BF1902" s="19"/>
      <c r="BG1902" s="19"/>
      <c r="BH1902" s="19"/>
      <c r="BI1902" s="19"/>
      <c r="BJ1902" s="19"/>
      <c r="BK1902" s="19"/>
      <c r="BL1902" s="19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X1902" s="2">
        <v>215.53355025968219</v>
      </c>
      <c r="BY1902" s="2"/>
      <c r="CA1902" s="2"/>
      <c r="CB1902" s="2"/>
      <c r="CC1902" s="2"/>
    </row>
    <row r="1903" spans="1:152" s="12" customFormat="1" hidden="1" x14ac:dyDescent="0.45">
      <c r="A1903" t="s">
        <v>66</v>
      </c>
      <c r="B1903" t="s">
        <v>238</v>
      </c>
      <c r="C1903" s="1">
        <v>39462</v>
      </c>
      <c r="D1903" s="2"/>
      <c r="E1903" s="1"/>
      <c r="F1903"/>
      <c r="G1903">
        <v>92</v>
      </c>
      <c r="H1903" t="s">
        <v>17</v>
      </c>
      <c r="I1903" s="19">
        <v>10</v>
      </c>
      <c r="J1903">
        <v>1000</v>
      </c>
      <c r="K1903" s="2">
        <f t="shared" si="271"/>
        <v>100</v>
      </c>
      <c r="L1903" s="2"/>
      <c r="M1903" s="9"/>
      <c r="N1903" s="9"/>
      <c r="O1903" s="9"/>
      <c r="P1903" s="9"/>
      <c r="Q1903" s="2"/>
      <c r="R1903" s="2"/>
      <c r="S1903" s="2"/>
      <c r="T1903" s="2"/>
      <c r="U1903" s="2"/>
      <c r="V1903" s="2"/>
      <c r="W1903" s="2"/>
      <c r="X1903" s="9"/>
      <c r="Y1903" s="9"/>
      <c r="Z1903" s="9"/>
      <c r="AA1903" s="9"/>
      <c r="AB1903" s="9"/>
      <c r="AC1903" s="2"/>
      <c r="AD1903" s="9"/>
      <c r="AE1903" s="9"/>
      <c r="AF1903" s="2"/>
      <c r="AG1903" s="9">
        <v>2.72</v>
      </c>
      <c r="AH1903" s="9"/>
      <c r="AI1903" s="9"/>
      <c r="AJ1903" s="9"/>
      <c r="AK1903" s="9"/>
      <c r="AL1903" s="9"/>
      <c r="AM1903" s="15"/>
      <c r="AN1903" s="9"/>
      <c r="AO1903" s="9"/>
      <c r="AP1903" s="9"/>
      <c r="AQ1903" s="2"/>
      <c r="AR1903" s="2"/>
      <c r="AS1903" s="2"/>
      <c r="AT1903" s="2"/>
      <c r="AU1903" s="2"/>
      <c r="AV1903" s="2"/>
      <c r="AW1903" s="2"/>
      <c r="AX1903" s="9"/>
      <c r="AY1903" s="2"/>
      <c r="AZ1903" s="2"/>
      <c r="BA1903" s="2"/>
      <c r="BB1903" s="9"/>
      <c r="BC1903" s="19"/>
      <c r="BD1903" s="2"/>
      <c r="BE1903" s="2"/>
      <c r="BF1903" s="19"/>
      <c r="BG1903" s="19"/>
      <c r="BH1903" s="19"/>
      <c r="BI1903" s="19"/>
      <c r="BJ1903" s="19"/>
      <c r="BK1903" s="19"/>
      <c r="BL1903" s="19"/>
      <c r="BM1903" s="2"/>
      <c r="BN1903" s="2">
        <v>204.48</v>
      </c>
      <c r="BO1903" s="2">
        <v>73.8</v>
      </c>
      <c r="BP1903" s="2"/>
      <c r="BQ1903" s="2"/>
      <c r="BR1903" s="2"/>
      <c r="BS1903" s="2"/>
      <c r="BT1903" s="2"/>
      <c r="BU1903" s="2"/>
      <c r="BV1903" s="2"/>
      <c r="BW1903" s="9"/>
      <c r="BX1903" s="2"/>
      <c r="BY1903" s="2"/>
      <c r="BZ1903" s="9"/>
      <c r="CA1903" s="2"/>
      <c r="CB1903" s="2"/>
      <c r="CC1903" s="2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  <c r="EL1903" s="9"/>
      <c r="EM1903" s="9"/>
      <c r="EN1903" s="9"/>
      <c r="EO1903" s="9"/>
      <c r="EP1903" s="9"/>
      <c r="EQ1903" s="9"/>
      <c r="ER1903" s="9"/>
      <c r="ES1903" s="9"/>
      <c r="ET1903" s="9"/>
      <c r="EU1903" s="9"/>
      <c r="EV1903" s="9"/>
    </row>
    <row r="1904" spans="1:152" s="12" customFormat="1" hidden="1" x14ac:dyDescent="0.45">
      <c r="A1904" t="s">
        <v>66</v>
      </c>
      <c r="B1904" t="s">
        <v>238</v>
      </c>
      <c r="C1904" s="1">
        <v>39463</v>
      </c>
      <c r="D1904" s="2"/>
      <c r="E1904"/>
      <c r="F1904"/>
      <c r="G1904"/>
      <c r="H1904" t="s">
        <v>17</v>
      </c>
      <c r="I1904" s="19">
        <v>10</v>
      </c>
      <c r="J1904">
        <v>1000</v>
      </c>
      <c r="K1904" s="2">
        <f t="shared" si="271"/>
        <v>100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 s="2"/>
      <c r="AD1904"/>
      <c r="AE1904" s="9"/>
      <c r="AF1904" s="2"/>
      <c r="AG1904" s="9"/>
      <c r="AH1904" s="9"/>
      <c r="AI1904" s="9"/>
      <c r="AJ1904" s="9"/>
      <c r="AK1904" s="9"/>
      <c r="AL1904" s="9"/>
      <c r="AM1904" s="15"/>
      <c r="AN1904"/>
      <c r="AO1904" s="9"/>
      <c r="AP1904" s="9"/>
      <c r="AQ1904" s="2"/>
      <c r="AR1904" s="2"/>
      <c r="AS1904" s="2"/>
      <c r="AT1904" s="2"/>
      <c r="AU1904" s="2"/>
      <c r="AV1904" s="2"/>
      <c r="AW1904" s="2"/>
      <c r="AX1904"/>
      <c r="AY1904" s="2"/>
      <c r="AZ1904" s="2"/>
      <c r="BA1904" s="2"/>
      <c r="BB1904"/>
      <c r="BC1904" s="19"/>
      <c r="BD1904" s="2"/>
      <c r="BE1904" s="2"/>
      <c r="BF1904" s="19"/>
      <c r="BG1904" s="19"/>
      <c r="BH1904" s="19"/>
      <c r="BI1904" s="19"/>
      <c r="BJ1904" s="19"/>
      <c r="BK1904" s="19"/>
      <c r="BL1904" s="19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/>
      <c r="BX1904" s="2">
        <v>163.5535208981247</v>
      </c>
      <c r="BY1904" s="2"/>
      <c r="BZ1904"/>
      <c r="CA1904" s="2"/>
      <c r="CB1904" s="2"/>
      <c r="CC1904" s="2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</row>
    <row r="1905" spans="1:152" hidden="1" x14ac:dyDescent="0.45">
      <c r="A1905" t="s">
        <v>66</v>
      </c>
      <c r="B1905" t="s">
        <v>238</v>
      </c>
      <c r="C1905" s="1">
        <v>39468</v>
      </c>
      <c r="D1905" s="2"/>
      <c r="H1905" t="s">
        <v>17</v>
      </c>
      <c r="I1905" s="19">
        <v>10</v>
      </c>
      <c r="J1905">
        <v>1000</v>
      </c>
      <c r="K1905" s="2">
        <f t="shared" si="271"/>
        <v>100</v>
      </c>
      <c r="AC1905" s="2"/>
      <c r="AE1905" s="9"/>
      <c r="AF1905" s="2"/>
      <c r="AG1905" s="9"/>
      <c r="AH1905" s="9"/>
      <c r="AI1905" s="9"/>
      <c r="AJ1905" s="9"/>
      <c r="AK1905" s="9"/>
      <c r="AL1905" s="9"/>
      <c r="AM1905" s="15"/>
      <c r="AO1905" s="9"/>
      <c r="AP1905" s="9"/>
      <c r="AQ1905" s="2"/>
      <c r="AR1905" s="2"/>
      <c r="AS1905" s="2"/>
      <c r="AT1905" s="2"/>
      <c r="AU1905" s="2"/>
      <c r="AV1905" s="2"/>
      <c r="AW1905" s="2"/>
      <c r="AY1905" s="2"/>
      <c r="AZ1905" s="2"/>
      <c r="BA1905" s="2"/>
      <c r="BC1905" s="19"/>
      <c r="BD1905" s="2"/>
      <c r="BE1905" s="2"/>
      <c r="BF1905" s="19"/>
      <c r="BG1905" s="19"/>
      <c r="BH1905" s="19"/>
      <c r="BI1905" s="19"/>
      <c r="BJ1905" s="19"/>
      <c r="BK1905" s="19"/>
      <c r="BL1905" s="19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X1905" s="2">
        <v>207.15993989229059</v>
      </c>
      <c r="BY1905" s="2"/>
      <c r="CA1905" s="2"/>
      <c r="CB1905" s="2"/>
      <c r="CC1905" s="2"/>
    </row>
    <row r="1906" spans="1:152" hidden="1" x14ac:dyDescent="0.45">
      <c r="A1906" t="s">
        <v>66</v>
      </c>
      <c r="B1906" t="s">
        <v>238</v>
      </c>
      <c r="C1906" s="1">
        <v>39476</v>
      </c>
      <c r="D1906" s="2"/>
      <c r="E1906" s="1"/>
      <c r="G1906">
        <v>106</v>
      </c>
      <c r="H1906" t="s">
        <v>17</v>
      </c>
      <c r="I1906" s="19">
        <v>10</v>
      </c>
      <c r="J1906">
        <v>1000</v>
      </c>
      <c r="K1906" s="2">
        <f t="shared" si="271"/>
        <v>100</v>
      </c>
      <c r="L1906" s="2"/>
      <c r="M1906" s="9"/>
      <c r="N1906" s="9"/>
      <c r="O1906" s="9"/>
      <c r="P1906" s="9"/>
      <c r="Q1906" s="2"/>
      <c r="R1906" s="2"/>
      <c r="S1906" s="2"/>
      <c r="T1906" s="2"/>
      <c r="U1906" s="2"/>
      <c r="V1906" s="2"/>
      <c r="W1906" s="2"/>
      <c r="X1906" s="9"/>
      <c r="Y1906" s="9"/>
      <c r="Z1906" s="9"/>
      <c r="AA1906" s="9"/>
      <c r="AB1906" s="9"/>
      <c r="AC1906" s="2"/>
      <c r="AD1906" s="9"/>
      <c r="AE1906" s="9"/>
      <c r="AF1906" s="2"/>
      <c r="AG1906" s="9"/>
      <c r="AH1906" s="9"/>
      <c r="AI1906" s="9"/>
      <c r="AJ1906" s="9"/>
      <c r="AK1906" s="9"/>
      <c r="AL1906" s="9"/>
      <c r="AM1906" s="15"/>
      <c r="AN1906" s="9"/>
      <c r="AO1906" s="9"/>
      <c r="AP1906" s="9"/>
      <c r="AQ1906" s="2"/>
      <c r="AR1906" s="2"/>
      <c r="AS1906" s="2"/>
      <c r="AT1906" s="2"/>
      <c r="AU1906" s="2"/>
      <c r="AV1906" s="2"/>
      <c r="AW1906" s="2"/>
      <c r="AX1906" s="9"/>
      <c r="AY1906" s="2"/>
      <c r="AZ1906" s="2"/>
      <c r="BA1906" s="2"/>
      <c r="BB1906" s="9"/>
      <c r="BC1906" s="19"/>
      <c r="BD1906" s="2"/>
      <c r="BE1906" s="2"/>
      <c r="BF1906" s="19"/>
      <c r="BG1906" s="19"/>
      <c r="BH1906" s="19"/>
      <c r="BI1906" s="19"/>
      <c r="BJ1906" s="19"/>
      <c r="BK1906" s="19"/>
      <c r="BL1906" s="19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9"/>
      <c r="BX1906" s="2"/>
      <c r="BY1906" s="2"/>
      <c r="BZ1906" s="9"/>
      <c r="CA1906" s="2"/>
      <c r="CB1906" s="2"/>
      <c r="CC1906" s="2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  <c r="EL1906" s="9"/>
      <c r="EM1906" s="9"/>
      <c r="EN1906" s="9"/>
      <c r="EO1906" s="9"/>
      <c r="EP1906" s="9"/>
      <c r="EQ1906" s="9"/>
      <c r="ER1906" s="9"/>
      <c r="ES1906" s="9"/>
      <c r="ET1906" s="9"/>
      <c r="EU1906" s="9"/>
      <c r="EV1906" s="9"/>
    </row>
    <row r="1907" spans="1:152" hidden="1" x14ac:dyDescent="0.45">
      <c r="A1907" t="s">
        <v>66</v>
      </c>
      <c r="B1907" t="s">
        <v>238</v>
      </c>
      <c r="C1907" s="1">
        <v>39478</v>
      </c>
      <c r="D1907" s="2"/>
      <c r="H1907" t="s">
        <v>17</v>
      </c>
      <c r="I1907" s="19">
        <v>10</v>
      </c>
      <c r="J1907">
        <v>1000</v>
      </c>
      <c r="K1907" s="2">
        <f t="shared" si="271"/>
        <v>100</v>
      </c>
      <c r="AC1907" s="2"/>
      <c r="AE1907" s="9"/>
      <c r="AF1907" s="2"/>
      <c r="AG1907" s="9"/>
      <c r="AH1907" s="9"/>
      <c r="AI1907" s="9"/>
      <c r="AJ1907" s="9"/>
      <c r="AK1907" s="9"/>
      <c r="AL1907" s="9"/>
      <c r="AM1907" s="15"/>
      <c r="AO1907" s="9"/>
      <c r="AP1907" s="9"/>
      <c r="AQ1907" s="2"/>
      <c r="AR1907" s="2"/>
      <c r="AS1907" s="2"/>
      <c r="AT1907" s="2"/>
      <c r="AU1907" s="2"/>
      <c r="AV1907" s="2"/>
      <c r="AW1907" s="2"/>
      <c r="AY1907" s="2"/>
      <c r="AZ1907" s="2"/>
      <c r="BA1907" s="2"/>
      <c r="BC1907" s="19"/>
      <c r="BD1907" s="2"/>
      <c r="BE1907" s="2"/>
      <c r="BF1907" s="19"/>
      <c r="BG1907" s="19"/>
      <c r="BH1907" s="19"/>
      <c r="BI1907" s="19"/>
      <c r="BJ1907" s="19"/>
      <c r="BK1907" s="19"/>
      <c r="BL1907" s="19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X1907" s="2">
        <v>131.14346444170721</v>
      </c>
      <c r="BY1907" s="2"/>
      <c r="CA1907" s="2"/>
      <c r="CB1907" s="2"/>
      <c r="CC1907" s="2"/>
    </row>
    <row r="1908" spans="1:152" hidden="1" x14ac:dyDescent="0.45">
      <c r="A1908" t="s">
        <v>66</v>
      </c>
      <c r="B1908" t="s">
        <v>238</v>
      </c>
      <c r="C1908" s="1">
        <v>39485</v>
      </c>
      <c r="D1908" s="2"/>
      <c r="E1908" s="1"/>
      <c r="G1908">
        <v>115</v>
      </c>
      <c r="H1908" t="s">
        <v>17</v>
      </c>
      <c r="I1908" s="19">
        <v>10</v>
      </c>
      <c r="J1908">
        <v>1000</v>
      </c>
      <c r="K1908" s="2">
        <f t="shared" si="271"/>
        <v>100</v>
      </c>
      <c r="L1908" s="2"/>
      <c r="M1908" s="9"/>
      <c r="N1908" s="9"/>
      <c r="O1908" s="9"/>
      <c r="P1908" s="9"/>
      <c r="Q1908" s="2"/>
      <c r="R1908" s="2"/>
      <c r="S1908" s="2"/>
      <c r="T1908" s="2"/>
      <c r="U1908" s="2"/>
      <c r="V1908" s="2"/>
      <c r="W1908" s="2"/>
      <c r="X1908" s="9"/>
      <c r="Y1908" s="9"/>
      <c r="Z1908" s="9"/>
      <c r="AA1908" s="9"/>
      <c r="AB1908" s="9"/>
      <c r="AC1908" s="2"/>
      <c r="AD1908" s="9"/>
      <c r="AE1908" s="9"/>
      <c r="AF1908" s="2"/>
      <c r="AG1908" s="9">
        <v>3.14</v>
      </c>
      <c r="AH1908" s="9"/>
      <c r="AI1908" s="9"/>
      <c r="AJ1908" s="9"/>
      <c r="AK1908" s="9"/>
      <c r="AL1908" s="9"/>
      <c r="AM1908" s="15"/>
      <c r="AN1908" s="9"/>
      <c r="AO1908" s="9"/>
      <c r="AP1908" s="9"/>
      <c r="AQ1908" s="2"/>
      <c r="AR1908" s="2"/>
      <c r="AS1908" s="2"/>
      <c r="AT1908" s="2"/>
      <c r="AU1908" s="2"/>
      <c r="AV1908" s="2"/>
      <c r="AW1908" s="2"/>
      <c r="AX1908" s="9"/>
      <c r="AY1908" s="2"/>
      <c r="AZ1908" s="2"/>
      <c r="BA1908" s="2"/>
      <c r="BB1908" s="9"/>
      <c r="BC1908" s="19"/>
      <c r="BD1908" s="2"/>
      <c r="BE1908" s="2"/>
      <c r="BF1908" s="19"/>
      <c r="BG1908" s="19"/>
      <c r="BH1908" s="19"/>
      <c r="BI1908" s="19"/>
      <c r="BJ1908" s="19"/>
      <c r="BK1908" s="19"/>
      <c r="BL1908" s="19"/>
      <c r="BM1908" s="2"/>
      <c r="BN1908" s="2">
        <v>50.37</v>
      </c>
      <c r="BO1908" s="2">
        <v>194.76</v>
      </c>
      <c r="BP1908" s="2"/>
      <c r="BQ1908" s="2"/>
      <c r="BR1908" s="2"/>
      <c r="BS1908" s="2"/>
      <c r="BT1908" s="2"/>
      <c r="BU1908" s="2"/>
      <c r="BV1908" s="2"/>
      <c r="BW1908" s="9"/>
      <c r="BX1908" s="2"/>
      <c r="BY1908" s="2"/>
      <c r="BZ1908" s="9"/>
      <c r="CA1908" s="2"/>
      <c r="CB1908" s="2"/>
      <c r="CC1908" s="2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  <c r="EL1908" s="9"/>
      <c r="EM1908" s="9"/>
      <c r="EN1908" s="9"/>
      <c r="EO1908" s="9"/>
      <c r="EP1908" s="9"/>
      <c r="EQ1908" s="9"/>
      <c r="ER1908" s="9"/>
      <c r="ES1908" s="9"/>
      <c r="ET1908" s="9"/>
      <c r="EU1908" s="9"/>
      <c r="EV1908" s="9"/>
    </row>
    <row r="1909" spans="1:152" hidden="1" x14ac:dyDescent="0.45">
      <c r="A1909" t="s">
        <v>66</v>
      </c>
      <c r="B1909" t="s">
        <v>238</v>
      </c>
      <c r="C1909" s="1">
        <v>39486</v>
      </c>
      <c r="D1909" s="2"/>
      <c r="H1909" t="s">
        <v>17</v>
      </c>
      <c r="I1909" s="19">
        <v>10</v>
      </c>
      <c r="J1909">
        <v>1000</v>
      </c>
      <c r="K1909" s="2">
        <f t="shared" si="271"/>
        <v>100</v>
      </c>
      <c r="AC1909" s="2"/>
      <c r="AE1909" s="9"/>
      <c r="AF1909" s="2"/>
      <c r="AG1909" s="9"/>
      <c r="AH1909" s="9"/>
      <c r="AI1909" s="9"/>
      <c r="AJ1909" s="9"/>
      <c r="AK1909" s="9"/>
      <c r="AL1909" s="9"/>
      <c r="AM1909" s="15"/>
      <c r="AO1909" s="9"/>
      <c r="AP1909" s="9"/>
      <c r="AQ1909" s="2"/>
      <c r="AR1909" s="2"/>
      <c r="AS1909" s="2"/>
      <c r="AT1909" s="2"/>
      <c r="AU1909" s="2"/>
      <c r="AV1909" s="2"/>
      <c r="AW1909" s="2"/>
      <c r="AY1909" s="2"/>
      <c r="AZ1909" s="2"/>
      <c r="BA1909" s="2"/>
      <c r="BC1909" s="19"/>
      <c r="BD1909" s="2"/>
      <c r="BE1909" s="2"/>
      <c r="BF1909" s="19"/>
      <c r="BG1909" s="19"/>
      <c r="BH1909" s="19"/>
      <c r="BI1909" s="19"/>
      <c r="BJ1909" s="19"/>
      <c r="BK1909" s="19"/>
      <c r="BL1909" s="19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X1909" s="2">
        <v>113.209114143638</v>
      </c>
      <c r="BY1909" s="2"/>
      <c r="CA1909" s="2"/>
      <c r="CB1909" s="2"/>
      <c r="CC1909" s="2"/>
    </row>
    <row r="1910" spans="1:152" s="12" customFormat="1" hidden="1" x14ac:dyDescent="0.45">
      <c r="A1910" t="s">
        <v>66</v>
      </c>
      <c r="B1910" t="s">
        <v>238</v>
      </c>
      <c r="C1910" s="1">
        <v>39493</v>
      </c>
      <c r="D1910" s="2"/>
      <c r="E1910"/>
      <c r="F1910"/>
      <c r="G1910"/>
      <c r="H1910" t="s">
        <v>17</v>
      </c>
      <c r="I1910" s="19">
        <v>10</v>
      </c>
      <c r="J1910">
        <v>1000</v>
      </c>
      <c r="K1910" s="2">
        <f t="shared" si="271"/>
        <v>100</v>
      </c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 s="2"/>
      <c r="AD1910"/>
      <c r="AE1910" s="9"/>
      <c r="AF1910" s="2"/>
      <c r="AG1910" s="9"/>
      <c r="AH1910" s="9"/>
      <c r="AI1910" s="9"/>
      <c r="AJ1910" s="9"/>
      <c r="AK1910" s="9"/>
      <c r="AL1910" s="9"/>
      <c r="AM1910" s="15"/>
      <c r="AN1910"/>
      <c r="AO1910" s="9"/>
      <c r="AP1910" s="9"/>
      <c r="AQ1910" s="2"/>
      <c r="AR1910" s="2"/>
      <c r="AS1910" s="2"/>
      <c r="AT1910" s="2"/>
      <c r="AU1910" s="2"/>
      <c r="AV1910" s="2"/>
      <c r="AW1910" s="2"/>
      <c r="AX1910"/>
      <c r="AY1910" s="2"/>
      <c r="AZ1910" s="2"/>
      <c r="BA1910" s="2"/>
      <c r="BB1910"/>
      <c r="BC1910" s="19"/>
      <c r="BD1910" s="2"/>
      <c r="BE1910" s="2"/>
      <c r="BF1910" s="19"/>
      <c r="BG1910" s="19"/>
      <c r="BH1910" s="19"/>
      <c r="BI1910" s="19"/>
      <c r="BJ1910" s="19"/>
      <c r="BK1910" s="19"/>
      <c r="BL1910" s="19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/>
      <c r="BX1910" s="2">
        <v>91.261429635625291</v>
      </c>
      <c r="BY1910" s="2"/>
      <c r="BZ1910"/>
      <c r="CA1910" s="2"/>
      <c r="CB1910" s="2"/>
      <c r="CC1910" s="2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</row>
    <row r="1911" spans="1:152" hidden="1" x14ac:dyDescent="0.45">
      <c r="A1911" t="s">
        <v>66</v>
      </c>
      <c r="B1911" t="s">
        <v>238</v>
      </c>
      <c r="C1911" s="1">
        <v>39495</v>
      </c>
      <c r="D1911" s="2"/>
      <c r="H1911" t="s">
        <v>17</v>
      </c>
      <c r="I1911" s="19">
        <v>10</v>
      </c>
      <c r="J1911">
        <v>1000</v>
      </c>
      <c r="K1911" s="2">
        <f t="shared" si="271"/>
        <v>100</v>
      </c>
      <c r="AC1911" s="2"/>
      <c r="AE1911" s="9"/>
      <c r="AF1911" s="2"/>
      <c r="AG1911" s="9"/>
      <c r="AH1911" s="9"/>
      <c r="AI1911" s="9"/>
      <c r="AJ1911" s="9"/>
      <c r="AK1911" s="9"/>
      <c r="AL1911" s="9"/>
      <c r="AM1911" s="15"/>
      <c r="AO1911" s="9"/>
      <c r="AP1911" s="9"/>
      <c r="AQ1911" s="2"/>
      <c r="AR1911" s="2"/>
      <c r="AS1911" s="2"/>
      <c r="AT1911" s="2"/>
      <c r="AU1911" s="2"/>
      <c r="AV1911" s="2"/>
      <c r="AW1911" s="2"/>
      <c r="AY1911" s="2"/>
      <c r="AZ1911" s="2"/>
      <c r="BA1911" s="2"/>
      <c r="BC1911" s="19"/>
      <c r="BD1911" s="2"/>
      <c r="BE1911" s="2"/>
      <c r="BF1911" s="19"/>
      <c r="BG1911" s="19"/>
      <c r="BH1911" s="19"/>
      <c r="BI1911" s="19"/>
      <c r="BJ1911" s="19"/>
      <c r="BK1911" s="19"/>
      <c r="BL1911" s="19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X1911" s="2">
        <v>81.842681996666556</v>
      </c>
      <c r="BY1911" s="2"/>
      <c r="CA1911" s="2"/>
      <c r="CB1911" s="2"/>
      <c r="CC1911" s="2"/>
    </row>
    <row r="1912" spans="1:152" hidden="1" x14ac:dyDescent="0.45">
      <c r="A1912" t="s">
        <v>66</v>
      </c>
      <c r="B1912" t="s">
        <v>238</v>
      </c>
      <c r="C1912" s="1">
        <v>39498</v>
      </c>
      <c r="D1912" s="2"/>
      <c r="H1912" t="s">
        <v>17</v>
      </c>
      <c r="I1912" s="19">
        <v>10</v>
      </c>
      <c r="J1912">
        <v>1000</v>
      </c>
      <c r="K1912" s="2">
        <f t="shared" si="271"/>
        <v>100</v>
      </c>
      <c r="AC1912" s="2"/>
      <c r="AE1912" s="9"/>
      <c r="AF1912" s="2"/>
      <c r="AG1912" s="9"/>
      <c r="AH1912" s="9"/>
      <c r="AI1912" s="9"/>
      <c r="AJ1912" s="9"/>
      <c r="AK1912" s="9"/>
      <c r="AL1912" s="9"/>
      <c r="AM1912" s="15"/>
      <c r="AO1912" s="9"/>
      <c r="AP1912" s="9"/>
      <c r="AQ1912" s="2"/>
      <c r="AR1912" s="2"/>
      <c r="AS1912" s="2"/>
      <c r="AT1912" s="2"/>
      <c r="AU1912" s="2"/>
      <c r="AV1912" s="2"/>
      <c r="AW1912" s="2"/>
      <c r="AY1912" s="2"/>
      <c r="AZ1912" s="2"/>
      <c r="BA1912" s="2"/>
      <c r="BC1912" s="19"/>
      <c r="BD1912" s="2"/>
      <c r="BE1912" s="2"/>
      <c r="BF1912" s="19"/>
      <c r="BG1912" s="19"/>
      <c r="BH1912" s="19"/>
      <c r="BI1912" s="19"/>
      <c r="BJ1912" s="19"/>
      <c r="BK1912" s="19"/>
      <c r="BL1912" s="19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X1912" s="2">
        <v>210.34107832852001</v>
      </c>
      <c r="BY1912" s="2"/>
      <c r="CA1912" s="2"/>
      <c r="CB1912" s="2"/>
      <c r="CC1912" s="2"/>
    </row>
    <row r="1913" spans="1:152" hidden="1" x14ac:dyDescent="0.45">
      <c r="A1913" t="s">
        <v>66</v>
      </c>
      <c r="B1913" t="s">
        <v>238</v>
      </c>
      <c r="C1913" s="1">
        <v>39501</v>
      </c>
      <c r="D1913" s="2"/>
      <c r="H1913" t="s">
        <v>17</v>
      </c>
      <c r="I1913" s="19">
        <v>10</v>
      </c>
      <c r="J1913">
        <v>1000</v>
      </c>
      <c r="K1913" s="2">
        <f t="shared" si="271"/>
        <v>100</v>
      </c>
      <c r="AC1913" s="2"/>
      <c r="AE1913" s="9"/>
      <c r="AF1913" s="2"/>
      <c r="AG1913" s="9"/>
      <c r="AH1913" s="9"/>
      <c r="AI1913" s="9"/>
      <c r="AJ1913" s="9"/>
      <c r="AK1913" s="9"/>
      <c r="AL1913" s="9"/>
      <c r="AM1913" s="15"/>
      <c r="AO1913" s="9"/>
      <c r="AP1913" s="9"/>
      <c r="AQ1913" s="2"/>
      <c r="AR1913" s="2"/>
      <c r="AS1913" s="2"/>
      <c r="AT1913" s="2"/>
      <c r="AU1913" s="2"/>
      <c r="AV1913" s="2"/>
      <c r="AW1913" s="2"/>
      <c r="AY1913" s="2"/>
      <c r="AZ1913" s="2"/>
      <c r="BA1913" s="2"/>
      <c r="BC1913" s="19"/>
      <c r="BD1913" s="2"/>
      <c r="BE1913" s="2"/>
      <c r="BF1913" s="19"/>
      <c r="BG1913" s="19"/>
      <c r="BH1913" s="19"/>
      <c r="BI1913" s="19"/>
      <c r="BJ1913" s="19"/>
      <c r="BK1913" s="19"/>
      <c r="BL1913" s="19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X1913" s="2">
        <v>182.24204088684661</v>
      </c>
      <c r="BY1913" s="2"/>
      <c r="CA1913" s="2"/>
      <c r="CB1913" s="2"/>
      <c r="CC1913" s="2"/>
    </row>
    <row r="1914" spans="1:152" hidden="1" x14ac:dyDescent="0.45">
      <c r="A1914" t="s">
        <v>66</v>
      </c>
      <c r="B1914" t="s">
        <v>238</v>
      </c>
      <c r="C1914" s="1">
        <v>39505</v>
      </c>
      <c r="D1914" s="2"/>
      <c r="E1914" s="1"/>
      <c r="G1914">
        <v>135</v>
      </c>
      <c r="H1914" t="s">
        <v>17</v>
      </c>
      <c r="I1914" s="19">
        <v>10</v>
      </c>
      <c r="J1914">
        <v>1000</v>
      </c>
      <c r="K1914" s="2">
        <f t="shared" si="271"/>
        <v>100</v>
      </c>
      <c r="L1914" s="2"/>
      <c r="M1914" s="9"/>
      <c r="N1914" s="9"/>
      <c r="O1914" s="9"/>
      <c r="P1914" s="9"/>
      <c r="Q1914" s="2"/>
      <c r="R1914" s="2"/>
      <c r="S1914" s="2"/>
      <c r="T1914" s="2"/>
      <c r="U1914" s="2"/>
      <c r="V1914" s="2"/>
      <c r="W1914" s="2"/>
      <c r="X1914" s="9"/>
      <c r="Y1914" s="9"/>
      <c r="Z1914" s="9"/>
      <c r="AA1914" s="9"/>
      <c r="AB1914" s="9"/>
      <c r="AC1914" s="2"/>
      <c r="AD1914" s="9"/>
      <c r="AE1914" s="9"/>
      <c r="AF1914" s="2"/>
      <c r="AG1914" s="9">
        <v>2.97</v>
      </c>
      <c r="AH1914" s="9"/>
      <c r="AI1914" s="9"/>
      <c r="AJ1914" s="9"/>
      <c r="AK1914" s="9"/>
      <c r="AL1914" s="9"/>
      <c r="AM1914" s="15"/>
      <c r="AN1914" s="9"/>
      <c r="AO1914" s="9"/>
      <c r="AP1914" s="9"/>
      <c r="AQ1914" s="2"/>
      <c r="AR1914" s="2"/>
      <c r="AS1914" s="2"/>
      <c r="AT1914" s="2"/>
      <c r="AU1914" s="2"/>
      <c r="AV1914" s="2"/>
      <c r="AW1914" s="2"/>
      <c r="AX1914" s="9"/>
      <c r="AY1914" s="2"/>
      <c r="AZ1914" s="2"/>
      <c r="BA1914" s="2"/>
      <c r="BB1914" s="9"/>
      <c r="BC1914" s="19"/>
      <c r="BD1914" s="2"/>
      <c r="BE1914" s="2"/>
      <c r="BF1914" s="19"/>
      <c r="BG1914" s="19"/>
      <c r="BH1914" s="19"/>
      <c r="BI1914" s="19"/>
      <c r="BJ1914" s="19"/>
      <c r="BK1914" s="19"/>
      <c r="BL1914" s="19"/>
      <c r="BM1914" s="2"/>
      <c r="BN1914" s="2">
        <v>1.62</v>
      </c>
      <c r="BO1914" s="2">
        <v>163.13</v>
      </c>
      <c r="BP1914" s="2">
        <v>0.57803072446403347</v>
      </c>
      <c r="BQ1914" s="2"/>
      <c r="BR1914" s="2"/>
      <c r="BS1914" s="2"/>
      <c r="BT1914" s="2"/>
      <c r="BU1914" s="2"/>
      <c r="BV1914" s="2"/>
      <c r="BW1914" s="9"/>
      <c r="BX1914" s="2"/>
      <c r="BY1914" s="2"/>
      <c r="BZ1914" s="9"/>
      <c r="CA1914" s="2"/>
      <c r="CB1914" s="2"/>
      <c r="CC1914" s="2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  <c r="EL1914" s="9"/>
      <c r="EM1914" s="9"/>
      <c r="EN1914" s="9"/>
      <c r="EO1914" s="9"/>
      <c r="EP1914" s="9"/>
      <c r="EQ1914" s="9"/>
      <c r="ER1914" s="9"/>
      <c r="ES1914" s="9"/>
      <c r="ET1914" s="9"/>
      <c r="EU1914" s="9"/>
      <c r="EV1914" s="9"/>
    </row>
    <row r="1915" spans="1:152" hidden="1" x14ac:dyDescent="0.45">
      <c r="A1915" t="s">
        <v>66</v>
      </c>
      <c r="B1915" t="s">
        <v>238</v>
      </c>
      <c r="C1915" s="1">
        <v>39506</v>
      </c>
      <c r="D1915" s="2">
        <v>8</v>
      </c>
      <c r="E1915" t="s">
        <v>197</v>
      </c>
      <c r="F1915" t="s">
        <v>14</v>
      </c>
      <c r="G1915">
        <v>136</v>
      </c>
      <c r="H1915" t="s">
        <v>17</v>
      </c>
      <c r="I1915" s="19">
        <v>10</v>
      </c>
      <c r="J1915">
        <v>1000</v>
      </c>
      <c r="K1915" s="2">
        <f t="shared" si="271"/>
        <v>100</v>
      </c>
      <c r="L1915" s="2"/>
      <c r="M1915" s="9"/>
      <c r="N1915" s="9"/>
      <c r="O1915" s="9"/>
      <c r="P1915" s="9"/>
      <c r="Q1915" s="2"/>
      <c r="R1915" s="2"/>
      <c r="S1915" s="2"/>
      <c r="T1915" s="2"/>
      <c r="U1915" s="2">
        <v>136</v>
      </c>
      <c r="V1915" s="2"/>
      <c r="W1915" s="2"/>
      <c r="X1915" s="9"/>
      <c r="Y1915" s="9"/>
      <c r="Z1915" s="9"/>
      <c r="AA1915" s="9"/>
      <c r="AB1915" s="9"/>
      <c r="AC1915" s="2"/>
      <c r="AD1915" s="9"/>
      <c r="AE1915" s="9"/>
      <c r="AF1915" s="2"/>
      <c r="AG1915" s="9"/>
      <c r="AH1915" s="9"/>
      <c r="AI1915" s="9"/>
      <c r="AJ1915" s="9"/>
      <c r="AK1915" s="9"/>
      <c r="AL1915" s="9"/>
      <c r="AM1915" s="15"/>
      <c r="AN1915" s="9"/>
      <c r="AO1915" s="9"/>
      <c r="AP1915" s="9"/>
      <c r="AQ1915" s="2"/>
      <c r="AR1915" s="2"/>
      <c r="AS1915" s="2"/>
      <c r="AT1915" s="2"/>
      <c r="AU1915" s="2"/>
      <c r="AV1915" s="2"/>
      <c r="AW1915" s="2"/>
      <c r="AX1915" s="9"/>
      <c r="AY1915" s="2"/>
      <c r="AZ1915" s="2"/>
      <c r="BA1915" s="2"/>
      <c r="BB1915" s="9"/>
      <c r="BC1915" s="19"/>
      <c r="BD1915" s="2"/>
      <c r="BE1915" s="2"/>
      <c r="BF1915" s="19"/>
      <c r="BG1915" s="19"/>
      <c r="BH1915" s="19"/>
      <c r="BI1915" s="19"/>
      <c r="BJ1915" s="19"/>
      <c r="BK1915" s="19"/>
      <c r="BL1915" s="19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9"/>
      <c r="BX1915" s="2"/>
      <c r="BY1915" s="2"/>
      <c r="BZ1915" s="9"/>
      <c r="CA1915" s="2"/>
      <c r="CB1915" s="2"/>
      <c r="CC1915" s="2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  <c r="EL1915" s="9"/>
      <c r="EM1915" s="9"/>
      <c r="EN1915" s="9"/>
      <c r="EO1915" s="9"/>
      <c r="EP1915" s="9"/>
      <c r="EQ1915" s="9"/>
      <c r="ER1915" s="9"/>
      <c r="ES1915" s="9"/>
      <c r="ET1915" s="9"/>
      <c r="EU1915" s="9"/>
      <c r="EV1915" s="9"/>
    </row>
    <row r="1916" spans="1:152" hidden="1" x14ac:dyDescent="0.45">
      <c r="A1916" t="s">
        <v>66</v>
      </c>
      <c r="B1916" t="s">
        <v>238</v>
      </c>
      <c r="C1916" s="1">
        <v>39511</v>
      </c>
      <c r="D1916" s="2"/>
      <c r="H1916" t="s">
        <v>17</v>
      </c>
      <c r="I1916" s="19">
        <v>10</v>
      </c>
      <c r="J1916">
        <v>1000</v>
      </c>
      <c r="K1916" s="2">
        <f t="shared" si="271"/>
        <v>100</v>
      </c>
      <c r="AC1916" s="2"/>
      <c r="AE1916" s="9"/>
      <c r="AF1916" s="2"/>
      <c r="AG1916" s="9"/>
      <c r="AH1916" s="9"/>
      <c r="AI1916" s="9"/>
      <c r="AJ1916" s="9"/>
      <c r="AK1916" s="9"/>
      <c r="AL1916" s="9"/>
      <c r="AM1916" s="15"/>
      <c r="AO1916" s="9"/>
      <c r="AP1916" s="9"/>
      <c r="AQ1916" s="2"/>
      <c r="AR1916" s="2"/>
      <c r="AS1916" s="2"/>
      <c r="AT1916" s="2"/>
      <c r="AU1916" s="2"/>
      <c r="AV1916" s="2"/>
      <c r="AW1916" s="2"/>
      <c r="AY1916" s="2"/>
      <c r="AZ1916" s="2"/>
      <c r="BA1916" s="2"/>
      <c r="BC1916" s="19"/>
      <c r="BD1916" s="2"/>
      <c r="BE1916" s="2"/>
      <c r="BF1916" s="19"/>
      <c r="BG1916" s="19"/>
      <c r="BH1916" s="19"/>
      <c r="BI1916" s="19"/>
      <c r="BJ1916" s="19"/>
      <c r="BK1916" s="19"/>
      <c r="BL1916" s="19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X1916" s="2">
        <v>145.8017748104684</v>
      </c>
      <c r="BY1916" s="2"/>
      <c r="CA1916" s="2"/>
      <c r="CB1916" s="2"/>
      <c r="CC1916" s="2"/>
    </row>
    <row r="1917" spans="1:152" hidden="1" x14ac:dyDescent="0.45">
      <c r="A1917" t="s">
        <v>66</v>
      </c>
      <c r="B1917" t="s">
        <v>238</v>
      </c>
      <c r="C1917" s="1">
        <v>39519</v>
      </c>
      <c r="D1917" s="2"/>
      <c r="H1917" t="s">
        <v>17</v>
      </c>
      <c r="I1917" s="19">
        <v>10</v>
      </c>
      <c r="J1917">
        <v>1000</v>
      </c>
      <c r="K1917" s="2">
        <f t="shared" si="271"/>
        <v>100</v>
      </c>
      <c r="AC1917" s="2"/>
      <c r="AE1917" s="9"/>
      <c r="AF1917" s="2"/>
      <c r="AG1917" s="9"/>
      <c r="AH1917" s="9"/>
      <c r="AI1917" s="9"/>
      <c r="AJ1917" s="9"/>
      <c r="AK1917" s="9"/>
      <c r="AL1917" s="9"/>
      <c r="AM1917" s="15"/>
      <c r="AO1917" s="9"/>
      <c r="AP1917" s="9"/>
      <c r="AQ1917" s="2"/>
      <c r="AR1917" s="2"/>
      <c r="AS1917" s="2"/>
      <c r="AT1917" s="2"/>
      <c r="AU1917" s="2"/>
      <c r="AV1917" s="2"/>
      <c r="AW1917" s="2"/>
      <c r="AY1917" s="2"/>
      <c r="AZ1917" s="2"/>
      <c r="BA1917" s="2"/>
      <c r="BC1917" s="19"/>
      <c r="BD1917" s="2"/>
      <c r="BE1917" s="2"/>
      <c r="BF1917" s="19"/>
      <c r="BG1917" s="19"/>
      <c r="BH1917" s="19"/>
      <c r="BI1917" s="19"/>
      <c r="BJ1917" s="19"/>
      <c r="BK1917" s="19"/>
      <c r="BL1917" s="19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X1917" s="2">
        <v>83.841628374910442</v>
      </c>
      <c r="BY1917" s="2"/>
      <c r="CA1917" s="2"/>
      <c r="CB1917" s="2"/>
      <c r="CC1917" s="2"/>
    </row>
    <row r="1918" spans="1:152" hidden="1" x14ac:dyDescent="0.45">
      <c r="A1918" t="s">
        <v>66</v>
      </c>
      <c r="B1918" t="s">
        <v>238</v>
      </c>
      <c r="C1918" s="1">
        <v>39525</v>
      </c>
      <c r="D1918" s="2"/>
      <c r="H1918" t="s">
        <v>17</v>
      </c>
      <c r="I1918" s="19">
        <v>10</v>
      </c>
      <c r="J1918">
        <v>1000</v>
      </c>
      <c r="K1918" s="2">
        <f t="shared" si="271"/>
        <v>100</v>
      </c>
      <c r="AC1918" s="2"/>
      <c r="AE1918" s="9"/>
      <c r="AF1918" s="2"/>
      <c r="AG1918" s="9"/>
      <c r="AH1918" s="9"/>
      <c r="AI1918" s="9"/>
      <c r="AJ1918" s="9"/>
      <c r="AK1918" s="9"/>
      <c r="AL1918" s="9"/>
      <c r="AM1918" s="15"/>
      <c r="AO1918" s="9"/>
      <c r="AP1918" s="9"/>
      <c r="AQ1918" s="2"/>
      <c r="AR1918" s="2"/>
      <c r="AS1918" s="2"/>
      <c r="AT1918" s="2"/>
      <c r="AU1918" s="2"/>
      <c r="AV1918" s="2"/>
      <c r="AW1918" s="2"/>
      <c r="AY1918" s="2"/>
      <c r="AZ1918" s="2"/>
      <c r="BA1918" s="2"/>
      <c r="BC1918" s="19"/>
      <c r="BD1918" s="2"/>
      <c r="BE1918" s="2"/>
      <c r="BF1918" s="19"/>
      <c r="BG1918" s="19"/>
      <c r="BH1918" s="19"/>
      <c r="BI1918" s="19"/>
      <c r="BJ1918" s="19"/>
      <c r="BK1918" s="19"/>
      <c r="BL1918" s="19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X1918" s="2">
        <v>61.069273011979263</v>
      </c>
      <c r="BY1918" s="2"/>
      <c r="CA1918" s="2"/>
      <c r="CB1918" s="2"/>
      <c r="CC1918" s="2"/>
    </row>
    <row r="1919" spans="1:152" hidden="1" x14ac:dyDescent="0.45">
      <c r="A1919" t="s">
        <v>66</v>
      </c>
      <c r="B1919" t="s">
        <v>238</v>
      </c>
      <c r="C1919" s="13">
        <v>39532</v>
      </c>
      <c r="D1919" s="2">
        <v>9</v>
      </c>
      <c r="E1919" s="1" t="s">
        <v>196</v>
      </c>
      <c r="F1919" s="12" t="s">
        <v>15</v>
      </c>
      <c r="G1919">
        <v>162</v>
      </c>
      <c r="H1919" t="s">
        <v>17</v>
      </c>
      <c r="I1919" s="19">
        <v>10</v>
      </c>
      <c r="J1919">
        <v>1000</v>
      </c>
      <c r="K1919" s="2">
        <f t="shared" si="271"/>
        <v>100</v>
      </c>
      <c r="L1919" s="2"/>
      <c r="M1919" s="9"/>
      <c r="N1919" s="9"/>
      <c r="O1919" s="9"/>
      <c r="P1919" s="9"/>
      <c r="Q1919" s="2"/>
      <c r="R1919" s="2"/>
      <c r="S1919" s="2"/>
      <c r="T1919" s="2"/>
      <c r="U1919" s="2"/>
      <c r="V1919" s="2">
        <v>162</v>
      </c>
      <c r="W1919" s="2"/>
      <c r="X1919" s="9"/>
      <c r="Y1919" s="9"/>
      <c r="Z1919" s="9"/>
      <c r="AA1919" s="9"/>
      <c r="AB1919" s="9"/>
      <c r="AC1919" s="2"/>
      <c r="AD1919" s="9"/>
      <c r="AE1919" s="9"/>
      <c r="AF1919" s="2"/>
      <c r="AG1919" s="9"/>
      <c r="AH1919" s="9"/>
      <c r="AI1919" s="9"/>
      <c r="AJ1919" s="9"/>
      <c r="AK1919" s="9"/>
      <c r="AL1919" s="9"/>
      <c r="AM1919" s="15"/>
      <c r="AN1919" s="9"/>
      <c r="AO1919" s="9"/>
      <c r="AP1919" s="9"/>
      <c r="AQ1919" s="2"/>
      <c r="AR1919" s="2"/>
      <c r="AS1919" s="2"/>
      <c r="AT1919" s="2"/>
      <c r="AU1919" s="2"/>
      <c r="AV1919" s="2"/>
      <c r="AW1919" s="2"/>
      <c r="AX1919" s="9"/>
      <c r="AY1919" s="2"/>
      <c r="AZ1919" s="2"/>
      <c r="BA1919" s="2"/>
      <c r="BB1919" s="9"/>
      <c r="BC1919" s="19"/>
      <c r="BD1919" s="2"/>
      <c r="BE1919" s="2"/>
      <c r="BF1919" s="19"/>
      <c r="BG1919" s="19"/>
      <c r="BH1919" s="19"/>
      <c r="BI1919" s="19"/>
      <c r="BJ1919" s="19"/>
      <c r="BK1919" s="19"/>
      <c r="BL1919" s="19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9"/>
      <c r="BX1919" s="2">
        <v>37.847431469999549</v>
      </c>
      <c r="BY1919" s="2"/>
      <c r="BZ1919" s="9"/>
      <c r="CA1919" s="2"/>
      <c r="CB1919" s="2"/>
      <c r="CC1919" s="2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  <c r="EL1919" s="9"/>
      <c r="EM1919" s="9"/>
      <c r="EN1919" s="9"/>
      <c r="EO1919" s="9"/>
      <c r="EP1919" s="9"/>
      <c r="EQ1919" s="9"/>
      <c r="ER1919" s="9"/>
      <c r="ES1919" s="9"/>
      <c r="ET1919" s="9"/>
      <c r="EU1919" s="9"/>
      <c r="EV1919" s="9"/>
    </row>
    <row r="1920" spans="1:152" hidden="1" x14ac:dyDescent="0.45">
      <c r="A1920" t="s">
        <v>66</v>
      </c>
      <c r="B1920" t="s">
        <v>238</v>
      </c>
      <c r="C1920" s="1">
        <v>39539</v>
      </c>
      <c r="D1920" s="2"/>
      <c r="H1920" t="s">
        <v>17</v>
      </c>
      <c r="I1920" s="19">
        <v>10</v>
      </c>
      <c r="J1920">
        <v>1000</v>
      </c>
      <c r="K1920" s="2">
        <f t="shared" si="271"/>
        <v>100</v>
      </c>
      <c r="AC1920" s="2"/>
      <c r="AE1920" s="9"/>
      <c r="AF1920" s="2"/>
      <c r="AG1920" s="9"/>
      <c r="AH1920" s="9"/>
      <c r="AI1920" s="9"/>
      <c r="AJ1920" s="9"/>
      <c r="AK1920" s="9"/>
      <c r="AL1920" s="9"/>
      <c r="AM1920" s="15"/>
      <c r="AO1920" s="9"/>
      <c r="AP1920" s="9"/>
      <c r="AQ1920" s="2"/>
      <c r="AR1920" s="2"/>
      <c r="AS1920" s="2"/>
      <c r="AT1920" s="2"/>
      <c r="AU1920" s="2"/>
      <c r="AV1920" s="2"/>
      <c r="AW1920" s="2"/>
      <c r="AY1920" s="2"/>
      <c r="AZ1920" s="2"/>
      <c r="BA1920" s="2"/>
      <c r="BC1920" s="19"/>
      <c r="BD1920" s="2"/>
      <c r="BE1920" s="2"/>
      <c r="BF1920" s="19"/>
      <c r="BG1920" s="19"/>
      <c r="BH1920" s="19"/>
      <c r="BI1920" s="19"/>
      <c r="BJ1920" s="19"/>
      <c r="BK1920" s="19"/>
      <c r="BL1920" s="19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X1920" s="2">
        <v>30.43584331844853</v>
      </c>
      <c r="BY1920" s="2"/>
      <c r="CA1920" s="2"/>
      <c r="CB1920" s="2"/>
      <c r="CC1920" s="2"/>
    </row>
    <row r="1921" spans="1:152" hidden="1" x14ac:dyDescent="0.45">
      <c r="A1921" t="s">
        <v>66</v>
      </c>
      <c r="B1921" t="s">
        <v>238</v>
      </c>
      <c r="C1921" s="1">
        <v>39540</v>
      </c>
      <c r="D1921" s="2"/>
      <c r="E1921" s="1"/>
      <c r="G1921">
        <v>170</v>
      </c>
      <c r="H1921" t="s">
        <v>17</v>
      </c>
      <c r="I1921" s="19">
        <v>10</v>
      </c>
      <c r="J1921">
        <v>1000</v>
      </c>
      <c r="K1921" s="2">
        <f t="shared" si="271"/>
        <v>100</v>
      </c>
      <c r="L1921" s="2"/>
      <c r="M1921" s="9"/>
      <c r="N1921" s="9"/>
      <c r="O1921" s="9"/>
      <c r="P1921" s="9"/>
      <c r="Q1921" s="2"/>
      <c r="R1921" s="2"/>
      <c r="S1921" s="2"/>
      <c r="T1921" s="2"/>
      <c r="U1921" s="2"/>
      <c r="V1921" s="2"/>
      <c r="W1921" s="2"/>
      <c r="X1921" s="9"/>
      <c r="Y1921" s="9"/>
      <c r="Z1921" s="9"/>
      <c r="AA1921" s="9"/>
      <c r="AB1921" s="9"/>
      <c r="AC1921" s="2"/>
      <c r="AD1921" s="9"/>
      <c r="AE1921" s="9"/>
      <c r="AF1921" s="2"/>
      <c r="AG1921" s="9">
        <v>1.26</v>
      </c>
      <c r="AH1921" s="9"/>
      <c r="AI1921" s="9"/>
      <c r="AJ1921" s="9"/>
      <c r="AK1921" s="9"/>
      <c r="AL1921" s="9"/>
      <c r="AM1921" s="15"/>
      <c r="AN1921" s="9"/>
      <c r="AO1921" s="9"/>
      <c r="AP1921" s="9"/>
      <c r="AQ1921" s="2"/>
      <c r="AR1921" s="2"/>
      <c r="AS1921" s="2"/>
      <c r="AT1921" s="2"/>
      <c r="AU1921" s="2"/>
      <c r="AV1921" s="2"/>
      <c r="AW1921" s="2"/>
      <c r="AX1921" s="9"/>
      <c r="AY1921" s="2"/>
      <c r="AZ1921" s="2"/>
      <c r="BA1921" s="2"/>
      <c r="BB1921" s="9"/>
      <c r="BC1921" s="19"/>
      <c r="BD1921" s="2"/>
      <c r="BE1921" s="2"/>
      <c r="BF1921" s="19"/>
      <c r="BG1921" s="19"/>
      <c r="BH1921" s="19"/>
      <c r="BI1921" s="19"/>
      <c r="BJ1921" s="19"/>
      <c r="BK1921" s="19"/>
      <c r="BL1921" s="19"/>
      <c r="BM1921" s="2"/>
      <c r="BN1921" s="2">
        <v>0</v>
      </c>
      <c r="BO1921" s="2">
        <v>152.68</v>
      </c>
      <c r="BP1921" s="2">
        <v>104.09671673390197</v>
      </c>
      <c r="BQ1921" s="2"/>
      <c r="BR1921" s="2"/>
      <c r="BS1921" s="2"/>
      <c r="BT1921" s="2"/>
      <c r="BU1921" s="2"/>
      <c r="BV1921" s="2"/>
      <c r="BW1921" s="9"/>
      <c r="BX1921" s="2"/>
      <c r="BY1921" s="2"/>
      <c r="BZ1921" s="9"/>
      <c r="CA1921" s="2"/>
      <c r="CB1921" s="2"/>
      <c r="CC1921" s="2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  <c r="EL1921" s="9"/>
      <c r="EM1921" s="9"/>
      <c r="EN1921" s="9"/>
      <c r="EO1921" s="9"/>
      <c r="EP1921" s="9"/>
      <c r="EQ1921" s="9"/>
      <c r="ER1921" s="9"/>
      <c r="ES1921" s="9"/>
      <c r="ET1921" s="9"/>
      <c r="EU1921" s="9"/>
      <c r="EV1921" s="9"/>
    </row>
    <row r="1922" spans="1:152" hidden="1" x14ac:dyDescent="0.45">
      <c r="A1922" t="s">
        <v>66</v>
      </c>
      <c r="B1922" t="s">
        <v>238</v>
      </c>
      <c r="C1922" s="1">
        <v>39548</v>
      </c>
      <c r="D1922" s="2"/>
      <c r="H1922" t="s">
        <v>17</v>
      </c>
      <c r="I1922" s="19">
        <v>10</v>
      </c>
      <c r="J1922">
        <v>1000</v>
      </c>
      <c r="K1922" s="2">
        <f t="shared" si="271"/>
        <v>100</v>
      </c>
      <c r="AC1922" s="2"/>
      <c r="AE1922" s="9"/>
      <c r="AF1922" s="2"/>
      <c r="AG1922" s="9"/>
      <c r="AH1922" s="9"/>
      <c r="AI1922" s="9"/>
      <c r="AJ1922" s="9"/>
      <c r="AK1922" s="9"/>
      <c r="AL1922" s="9"/>
      <c r="AM1922" s="15"/>
      <c r="AO1922" s="9"/>
      <c r="AP1922" s="9"/>
      <c r="AQ1922" s="2"/>
      <c r="AR1922" s="2"/>
      <c r="AS1922" s="2"/>
      <c r="AT1922" s="2"/>
      <c r="AU1922" s="2"/>
      <c r="AV1922" s="2"/>
      <c r="AW1922" s="2"/>
      <c r="AY1922" s="2"/>
      <c r="AZ1922" s="2"/>
      <c r="BA1922" s="2"/>
      <c r="BC1922" s="19"/>
      <c r="BD1922" s="2"/>
      <c r="BE1922" s="2"/>
      <c r="BF1922" s="19"/>
      <c r="BG1922" s="19"/>
      <c r="BH1922" s="19"/>
      <c r="BI1922" s="19"/>
      <c r="BJ1922" s="19"/>
      <c r="BK1922" s="19"/>
      <c r="BL1922" s="19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X1922" s="2">
        <v>21.058158380043078</v>
      </c>
      <c r="BY1922" s="2"/>
      <c r="CA1922" s="2"/>
      <c r="CB1922" s="2"/>
      <c r="CC1922" s="2"/>
    </row>
    <row r="1923" spans="1:152" hidden="1" x14ac:dyDescent="0.45">
      <c r="A1923" t="s">
        <v>66</v>
      </c>
      <c r="B1923" t="s">
        <v>238</v>
      </c>
      <c r="C1923" s="4"/>
      <c r="D1923" s="2">
        <v>10</v>
      </c>
      <c r="E1923" t="s">
        <v>97</v>
      </c>
      <c r="F1923" t="s">
        <v>18</v>
      </c>
      <c r="H1923" t="s">
        <v>17</v>
      </c>
      <c r="I1923" s="19">
        <v>10</v>
      </c>
      <c r="J1923">
        <v>1000</v>
      </c>
      <c r="K1923" s="2">
        <f t="shared" si="271"/>
        <v>100</v>
      </c>
      <c r="L1923" s="2"/>
      <c r="M1923" s="9"/>
      <c r="N1923" s="9"/>
      <c r="O1923" s="9"/>
      <c r="P1923" s="9"/>
      <c r="Q1923" s="2"/>
      <c r="R1923" s="2"/>
      <c r="S1923" s="2"/>
      <c r="T1923" s="2"/>
      <c r="U1923" s="2"/>
      <c r="V1923" s="2"/>
      <c r="W1923" s="2"/>
      <c r="X1923" s="9"/>
      <c r="Y1923" s="9"/>
      <c r="Z1923" s="9"/>
      <c r="AA1923" s="9"/>
      <c r="AB1923" s="9"/>
      <c r="AC1923" s="2"/>
      <c r="AD1923" s="9"/>
      <c r="AE1923" s="9"/>
      <c r="AF1923" s="2"/>
      <c r="AG1923" s="9"/>
      <c r="AH1923" s="9"/>
      <c r="AI1923" s="9"/>
      <c r="AJ1923" s="9"/>
      <c r="AK1923" s="9"/>
      <c r="AL1923" s="9"/>
      <c r="AM1923" s="15"/>
      <c r="AN1923" s="9"/>
      <c r="AO1923" s="9"/>
      <c r="AP1923" s="9"/>
      <c r="AQ1923" s="2"/>
      <c r="AR1923" s="2"/>
      <c r="AS1923" s="2"/>
      <c r="AT1923" s="2"/>
      <c r="AU1923" s="2"/>
      <c r="AV1923" s="2"/>
      <c r="AW1923" s="2"/>
      <c r="AX1923" s="9"/>
      <c r="AY1923" s="2"/>
      <c r="AZ1923" s="2"/>
      <c r="BA1923" s="2"/>
      <c r="BB1923" s="9"/>
      <c r="BC1923" s="19">
        <v>40.849463729162302</v>
      </c>
      <c r="BD1923" s="2">
        <v>272.39999999999998</v>
      </c>
      <c r="BE1923" s="2"/>
      <c r="BF1923" s="19">
        <v>12</v>
      </c>
      <c r="BG1923" s="19"/>
      <c r="BH1923" s="19"/>
      <c r="BI1923" s="19"/>
      <c r="BJ1923" s="19"/>
      <c r="BK1923" s="19"/>
      <c r="BL1923" s="19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9"/>
      <c r="BX1923" s="2"/>
      <c r="BY1923" s="2"/>
      <c r="BZ1923" s="9"/>
      <c r="CA1923" s="2"/>
      <c r="CB1923" s="2"/>
      <c r="CC1923" s="2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  <c r="EL1923" s="9"/>
      <c r="EM1923" s="9"/>
      <c r="EN1923" s="9"/>
      <c r="EO1923" s="9"/>
      <c r="EP1923" s="9"/>
      <c r="EQ1923" s="9"/>
      <c r="ER1923" s="9"/>
      <c r="ES1923" s="9"/>
      <c r="ET1923" s="9"/>
      <c r="EU1923" s="9"/>
      <c r="EV1923" s="9"/>
    </row>
    <row r="1924" spans="1:152" hidden="1" x14ac:dyDescent="0.45">
      <c r="A1924" t="s">
        <v>69</v>
      </c>
      <c r="B1924" t="s">
        <v>239</v>
      </c>
      <c r="C1924" s="1">
        <v>39370</v>
      </c>
      <c r="D1924" s="2">
        <v>1</v>
      </c>
      <c r="E1924" s="1" t="s">
        <v>198</v>
      </c>
      <c r="F1924" t="s">
        <v>10</v>
      </c>
      <c r="G1924">
        <v>0</v>
      </c>
      <c r="H1924" t="s">
        <v>17</v>
      </c>
      <c r="I1924" s="19">
        <v>10</v>
      </c>
      <c r="J1924">
        <v>1000</v>
      </c>
      <c r="K1924" s="2">
        <f t="shared" si="271"/>
        <v>100</v>
      </c>
      <c r="L1924" s="2"/>
      <c r="M1924" s="9"/>
      <c r="N1924" s="9"/>
      <c r="O1924" s="9"/>
      <c r="P1924" s="9"/>
      <c r="Q1924" s="2"/>
      <c r="R1924" s="2"/>
      <c r="S1924" s="2"/>
      <c r="T1924" s="2"/>
      <c r="U1924" s="2"/>
      <c r="V1924" s="2"/>
      <c r="W1924" s="2"/>
      <c r="X1924" s="9"/>
      <c r="Y1924" s="9"/>
      <c r="Z1924" s="9"/>
      <c r="AA1924" s="9"/>
      <c r="AB1924" s="9"/>
      <c r="AC1924" s="2"/>
      <c r="AD1924" s="9"/>
      <c r="AE1924" s="9"/>
      <c r="AF1924" s="2"/>
      <c r="AG1924" s="9"/>
      <c r="AH1924" s="9"/>
      <c r="AI1924" s="9"/>
      <c r="AJ1924" s="9"/>
      <c r="AK1924" s="9"/>
      <c r="AL1924" s="9"/>
      <c r="AM1924" s="15"/>
      <c r="AN1924" s="9"/>
      <c r="AO1924" s="9"/>
      <c r="AP1924" s="9"/>
      <c r="AQ1924" s="2"/>
      <c r="AR1924" s="2"/>
      <c r="AS1924" s="2"/>
      <c r="AT1924" s="2"/>
      <c r="AU1924" s="2"/>
      <c r="AV1924" s="2"/>
      <c r="AW1924" s="2"/>
      <c r="AX1924" s="9"/>
      <c r="AY1924" s="2"/>
      <c r="AZ1924" s="2"/>
      <c r="BA1924" s="2"/>
      <c r="BB1924" s="9"/>
      <c r="BC1924" s="19"/>
      <c r="BD1924" s="2"/>
      <c r="BE1924" s="2"/>
      <c r="BF1924" s="19"/>
      <c r="BG1924" s="19"/>
      <c r="BH1924" s="19"/>
      <c r="BI1924" s="19"/>
      <c r="BJ1924" s="19"/>
      <c r="BK1924" s="19"/>
      <c r="BL1924" s="19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9"/>
      <c r="BX1924" s="2"/>
      <c r="BY1924" s="2"/>
      <c r="BZ1924" s="9"/>
      <c r="CA1924" s="2"/>
      <c r="CB1924" s="2"/>
      <c r="CC1924" s="2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  <c r="EL1924" s="9"/>
      <c r="EM1924" s="9"/>
      <c r="EN1924" s="9"/>
      <c r="EO1924" s="9"/>
      <c r="EP1924" s="9"/>
      <c r="EQ1924" s="9"/>
      <c r="ER1924" s="9"/>
      <c r="ES1924" s="9"/>
      <c r="ET1924" s="9"/>
      <c r="EU1924" s="9"/>
      <c r="EV1924" s="9"/>
    </row>
    <row r="1925" spans="1:152" hidden="1" x14ac:dyDescent="0.45">
      <c r="A1925" t="s">
        <v>69</v>
      </c>
      <c r="B1925" t="s">
        <v>239</v>
      </c>
      <c r="C1925" s="1">
        <v>39377</v>
      </c>
      <c r="D1925" s="2">
        <v>3</v>
      </c>
      <c r="E1925" s="1" t="s">
        <v>194</v>
      </c>
      <c r="F1925" t="s">
        <v>77</v>
      </c>
      <c r="G1925">
        <v>7</v>
      </c>
      <c r="H1925" t="s">
        <v>17</v>
      </c>
      <c r="I1925" s="19">
        <v>10</v>
      </c>
      <c r="J1925">
        <v>1000</v>
      </c>
      <c r="K1925" s="2">
        <f t="shared" si="271"/>
        <v>100</v>
      </c>
      <c r="L1925" s="2"/>
      <c r="M1925" s="9"/>
      <c r="N1925" s="9"/>
      <c r="O1925" s="9"/>
      <c r="P1925" s="9"/>
      <c r="Q1925" s="2">
        <v>7</v>
      </c>
      <c r="R1925" s="2"/>
      <c r="S1925" s="2"/>
      <c r="T1925" s="2"/>
      <c r="U1925" s="2"/>
      <c r="V1925" s="2"/>
      <c r="W1925" s="2"/>
      <c r="X1925" s="9"/>
      <c r="Y1925" s="9"/>
      <c r="Z1925" s="9"/>
      <c r="AA1925" s="9"/>
      <c r="AB1925" s="9"/>
      <c r="AC1925" s="2"/>
      <c r="AD1925" s="9"/>
      <c r="AE1925" s="9"/>
      <c r="AF1925" s="2"/>
      <c r="AG1925" s="9"/>
      <c r="AH1925" s="9"/>
      <c r="AI1925" s="9"/>
      <c r="AJ1925" s="9"/>
      <c r="AK1925" s="9"/>
      <c r="AL1925" s="9"/>
      <c r="AM1925" s="15"/>
      <c r="AN1925" s="9"/>
      <c r="AO1925" s="9"/>
      <c r="AP1925" s="9"/>
      <c r="AQ1925" s="2"/>
      <c r="AR1925" s="2"/>
      <c r="AS1925" s="2"/>
      <c r="AT1925" s="2"/>
      <c r="AU1925" s="2"/>
      <c r="AV1925" s="2"/>
      <c r="AW1925" s="2"/>
      <c r="AX1925" s="9"/>
      <c r="AY1925" s="2"/>
      <c r="AZ1925" s="2"/>
      <c r="BA1925" s="2"/>
      <c r="BB1925" s="9"/>
      <c r="BC1925" s="19"/>
      <c r="BD1925" s="2"/>
      <c r="BE1925" s="2"/>
      <c r="BF1925" s="19"/>
      <c r="BG1925" s="19"/>
      <c r="BH1925" s="19"/>
      <c r="BI1925" s="19"/>
      <c r="BJ1925" s="19"/>
      <c r="BK1925" s="19"/>
      <c r="BL1925" s="19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9"/>
      <c r="BX1925" s="2"/>
      <c r="BY1925" s="2"/>
      <c r="BZ1925" s="9"/>
      <c r="CA1925" s="2"/>
      <c r="CB1925" s="2"/>
      <c r="CC1925" s="2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  <c r="EL1925" s="9"/>
      <c r="EM1925" s="9"/>
      <c r="EN1925" s="9"/>
      <c r="EO1925" s="9"/>
      <c r="EP1925" s="9"/>
      <c r="EQ1925" s="9"/>
      <c r="ER1925" s="9"/>
      <c r="ES1925" s="9"/>
      <c r="ET1925" s="9"/>
      <c r="EU1925" s="9"/>
      <c r="EV1925" s="9"/>
    </row>
    <row r="1926" spans="1:152" hidden="1" x14ac:dyDescent="0.45">
      <c r="A1926" t="s">
        <v>69</v>
      </c>
      <c r="B1926" t="s">
        <v>239</v>
      </c>
      <c r="C1926" s="1">
        <v>39413</v>
      </c>
      <c r="D1926" s="2"/>
      <c r="H1926" t="s">
        <v>17</v>
      </c>
      <c r="I1926" s="19">
        <v>10</v>
      </c>
      <c r="J1926">
        <v>1000</v>
      </c>
      <c r="K1926" s="2">
        <f t="shared" si="271"/>
        <v>100</v>
      </c>
      <c r="AC1926" s="2"/>
      <c r="AE1926" s="9"/>
      <c r="AF1926" s="2"/>
      <c r="AG1926" s="9"/>
      <c r="AH1926" s="9"/>
      <c r="AI1926" s="9"/>
      <c r="AJ1926" s="9"/>
      <c r="AK1926" s="9"/>
      <c r="AL1926" s="9"/>
      <c r="AM1926" s="15"/>
      <c r="AO1926" s="9"/>
      <c r="AP1926" s="9"/>
      <c r="AQ1926" s="2"/>
      <c r="AR1926" s="2"/>
      <c r="AS1926" s="2"/>
      <c r="AT1926" s="2"/>
      <c r="AU1926" s="2"/>
      <c r="AV1926" s="2"/>
      <c r="AW1926" s="2"/>
      <c r="AY1926" s="2"/>
      <c r="AZ1926" s="2"/>
      <c r="BA1926" s="2"/>
      <c r="BC1926" s="19"/>
      <c r="BD1926" s="2"/>
      <c r="BE1926" s="2"/>
      <c r="BF1926" s="19"/>
      <c r="BG1926" s="19"/>
      <c r="BH1926" s="19"/>
      <c r="BI1926" s="19"/>
      <c r="BJ1926" s="19"/>
      <c r="BK1926" s="19"/>
      <c r="BL1926" s="19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X1926" s="2">
        <v>190.33178238791771</v>
      </c>
      <c r="BY1926" s="2"/>
      <c r="CA1926" s="2"/>
      <c r="CB1926" s="2"/>
      <c r="CC1926" s="2"/>
    </row>
    <row r="1927" spans="1:152" hidden="1" x14ac:dyDescent="0.45">
      <c r="A1927" t="s">
        <v>69</v>
      </c>
      <c r="B1927" t="s">
        <v>239</v>
      </c>
      <c r="C1927" s="1">
        <v>39420</v>
      </c>
      <c r="D1927" s="2">
        <v>4</v>
      </c>
      <c r="E1927" t="s">
        <v>199</v>
      </c>
      <c r="F1927" t="s">
        <v>12</v>
      </c>
      <c r="G1927">
        <v>50</v>
      </c>
      <c r="H1927" t="s">
        <v>17</v>
      </c>
      <c r="I1927" s="19">
        <v>10</v>
      </c>
      <c r="J1927">
        <v>1000</v>
      </c>
      <c r="K1927" s="2">
        <f t="shared" si="271"/>
        <v>100</v>
      </c>
      <c r="L1927" s="2"/>
      <c r="M1927" s="9"/>
      <c r="N1927" s="9"/>
      <c r="O1927" s="9"/>
      <c r="P1927" s="9"/>
      <c r="Q1927" s="2"/>
      <c r="R1927" s="2">
        <v>50</v>
      </c>
      <c r="S1927" s="2"/>
      <c r="T1927" s="2"/>
      <c r="U1927" s="2"/>
      <c r="V1927" s="2"/>
      <c r="W1927" s="2"/>
      <c r="X1927" s="9"/>
      <c r="Y1927" s="9"/>
      <c r="Z1927" s="9"/>
      <c r="AA1927" s="9"/>
      <c r="AB1927" s="9"/>
      <c r="AC1927" s="2"/>
      <c r="AD1927" s="9"/>
      <c r="AE1927" s="9"/>
      <c r="AF1927" s="2"/>
      <c r="AG1927" s="9"/>
      <c r="AH1927" s="9"/>
      <c r="AI1927" s="9"/>
      <c r="AJ1927" s="9"/>
      <c r="AK1927" s="9"/>
      <c r="AL1927" s="9"/>
      <c r="AM1927" s="15"/>
      <c r="AN1927" s="9"/>
      <c r="AO1927" s="9"/>
      <c r="AP1927" s="9"/>
      <c r="AQ1927" s="2"/>
      <c r="AR1927" s="2"/>
      <c r="AS1927" s="2"/>
      <c r="AT1927" s="2"/>
      <c r="AU1927" s="2"/>
      <c r="AV1927" s="2"/>
      <c r="AW1927" s="2"/>
      <c r="AX1927" s="9"/>
      <c r="AY1927" s="2"/>
      <c r="AZ1927" s="2"/>
      <c r="BA1927" s="2"/>
      <c r="BB1927" s="9"/>
      <c r="BC1927" s="19"/>
      <c r="BD1927" s="2"/>
      <c r="BE1927" s="2"/>
      <c r="BF1927" s="19"/>
      <c r="BG1927" s="19"/>
      <c r="BH1927" s="19"/>
      <c r="BI1927" s="19"/>
      <c r="BJ1927" s="19"/>
      <c r="BK1927" s="19"/>
      <c r="BL1927" s="19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9"/>
      <c r="BX1927" s="2"/>
      <c r="BY1927" s="2"/>
      <c r="BZ1927" s="9"/>
      <c r="CA1927" s="2"/>
      <c r="CB1927" s="2"/>
      <c r="CC1927" s="2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  <c r="EL1927" s="9"/>
      <c r="EM1927" s="9"/>
      <c r="EN1927" s="9"/>
      <c r="EO1927" s="9"/>
      <c r="EP1927" s="9"/>
      <c r="EQ1927" s="9"/>
      <c r="ER1927" s="9"/>
      <c r="ES1927" s="9"/>
      <c r="ET1927" s="9"/>
      <c r="EU1927" s="9"/>
      <c r="EV1927" s="9"/>
    </row>
    <row r="1928" spans="1:152" hidden="1" x14ac:dyDescent="0.45">
      <c r="A1928" t="s">
        <v>69</v>
      </c>
      <c r="B1928" t="s">
        <v>239</v>
      </c>
      <c r="C1928" s="1">
        <v>39421</v>
      </c>
      <c r="D1928" s="2"/>
      <c r="H1928" t="s">
        <v>17</v>
      </c>
      <c r="I1928" s="19">
        <v>10</v>
      </c>
      <c r="J1928">
        <v>1000</v>
      </c>
      <c r="K1928" s="2">
        <f t="shared" si="271"/>
        <v>100</v>
      </c>
      <c r="AC1928" s="2"/>
      <c r="AE1928" s="9"/>
      <c r="AF1928" s="2"/>
      <c r="AG1928" s="9"/>
      <c r="AH1928" s="9"/>
      <c r="AI1928" s="9"/>
      <c r="AJ1928" s="9"/>
      <c r="AK1928" s="9"/>
      <c r="AL1928" s="9"/>
      <c r="AM1928" s="15"/>
      <c r="AO1928" s="9"/>
      <c r="AP1928" s="9"/>
      <c r="AQ1928" s="2"/>
      <c r="AR1928" s="2"/>
      <c r="AS1928" s="2"/>
      <c r="AT1928" s="2"/>
      <c r="AU1928" s="2"/>
      <c r="AV1928" s="2"/>
      <c r="AW1928" s="2"/>
      <c r="AY1928" s="2"/>
      <c r="AZ1928" s="2"/>
      <c r="BA1928" s="2"/>
      <c r="BC1928" s="19"/>
      <c r="BD1928" s="2"/>
      <c r="BE1928" s="2"/>
      <c r="BF1928" s="19"/>
      <c r="BG1928" s="19"/>
      <c r="BH1928" s="19"/>
      <c r="BI1928" s="19"/>
      <c r="BJ1928" s="19"/>
      <c r="BK1928" s="19"/>
      <c r="BL1928" s="19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X1928" s="2">
        <v>205.58078479133189</v>
      </c>
      <c r="BY1928" s="2"/>
      <c r="CA1928" s="2"/>
      <c r="CB1928" s="2"/>
      <c r="CC1928" s="2"/>
    </row>
    <row r="1929" spans="1:152" hidden="1" x14ac:dyDescent="0.45">
      <c r="A1929" t="s">
        <v>69</v>
      </c>
      <c r="B1929" t="s">
        <v>239</v>
      </c>
      <c r="C1929" s="1">
        <v>39427</v>
      </c>
      <c r="D1929" s="2"/>
      <c r="H1929" t="s">
        <v>17</v>
      </c>
      <c r="I1929" s="19">
        <v>10</v>
      </c>
      <c r="J1929">
        <v>1000</v>
      </c>
      <c r="K1929" s="2">
        <f t="shared" si="271"/>
        <v>100</v>
      </c>
      <c r="AC1929" s="2"/>
      <c r="AE1929" s="9"/>
      <c r="AF1929" s="2"/>
      <c r="AG1929" s="9"/>
      <c r="AH1929" s="9"/>
      <c r="AI1929" s="9"/>
      <c r="AJ1929" s="9"/>
      <c r="AK1929" s="9"/>
      <c r="AL1929" s="9"/>
      <c r="AM1929" s="15"/>
      <c r="AO1929" s="9"/>
      <c r="AP1929" s="9"/>
      <c r="AQ1929" s="2"/>
      <c r="AR1929" s="2"/>
      <c r="AS1929" s="2"/>
      <c r="AT1929" s="2"/>
      <c r="AU1929" s="2"/>
      <c r="AV1929" s="2"/>
      <c r="AW1929" s="2"/>
      <c r="AY1929" s="2"/>
      <c r="AZ1929" s="2"/>
      <c r="BA1929" s="2"/>
      <c r="BC1929" s="19"/>
      <c r="BD1929" s="2"/>
      <c r="BE1929" s="2"/>
      <c r="BF1929" s="19"/>
      <c r="BG1929" s="19"/>
      <c r="BH1929" s="19"/>
      <c r="BI1929" s="19"/>
      <c r="BJ1929" s="19"/>
      <c r="BK1929" s="19"/>
      <c r="BL1929" s="19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X1929" s="2">
        <v>179.05186240666711</v>
      </c>
      <c r="BY1929" s="2"/>
      <c r="CA1929" s="2"/>
      <c r="CB1929" s="2"/>
      <c r="CC1929" s="2"/>
    </row>
    <row r="1930" spans="1:152" s="12" customFormat="1" hidden="1" x14ac:dyDescent="0.45">
      <c r="A1930" t="s">
        <v>69</v>
      </c>
      <c r="B1930" t="s">
        <v>239</v>
      </c>
      <c r="C1930" s="1">
        <v>39429</v>
      </c>
      <c r="D1930" s="2"/>
      <c r="E1930"/>
      <c r="F1930"/>
      <c r="G1930"/>
      <c r="H1930" t="s">
        <v>17</v>
      </c>
      <c r="I1930" s="19">
        <v>10</v>
      </c>
      <c r="J1930">
        <v>1000</v>
      </c>
      <c r="K1930" s="2">
        <f t="shared" si="271"/>
        <v>100</v>
      </c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 s="2"/>
      <c r="AD1930"/>
      <c r="AE1930" s="9"/>
      <c r="AF1930" s="2"/>
      <c r="AG1930" s="9"/>
      <c r="AH1930" s="9"/>
      <c r="AI1930" s="9"/>
      <c r="AJ1930" s="9"/>
      <c r="AK1930" s="9"/>
      <c r="AL1930" s="9"/>
      <c r="AM1930" s="15"/>
      <c r="AN1930"/>
      <c r="AO1930" s="9"/>
      <c r="AP1930" s="9"/>
      <c r="AQ1930" s="2"/>
      <c r="AR1930" s="2"/>
      <c r="AS1930" s="2"/>
      <c r="AT1930" s="2"/>
      <c r="AU1930" s="2"/>
      <c r="AV1930" s="2"/>
      <c r="AW1930" s="2"/>
      <c r="AX1930"/>
      <c r="AY1930" s="2"/>
      <c r="AZ1930" s="2"/>
      <c r="BA1930" s="2"/>
      <c r="BB1930"/>
      <c r="BC1930" s="19"/>
      <c r="BD1930" s="2"/>
      <c r="BE1930" s="2"/>
      <c r="BF1930" s="19"/>
      <c r="BG1930" s="19"/>
      <c r="BH1930" s="19"/>
      <c r="BI1930" s="19"/>
      <c r="BJ1930" s="19"/>
      <c r="BK1930" s="19"/>
      <c r="BL1930" s="19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/>
      <c r="BX1930" s="2">
        <v>178.54396587675589</v>
      </c>
      <c r="BY1930" s="2"/>
      <c r="BZ1930"/>
      <c r="CA1930" s="2"/>
      <c r="CB1930" s="2"/>
      <c r="CC1930" s="2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</row>
    <row r="1931" spans="1:152" hidden="1" x14ac:dyDescent="0.45">
      <c r="A1931" t="s">
        <v>69</v>
      </c>
      <c r="B1931" t="s">
        <v>239</v>
      </c>
      <c r="C1931" s="1">
        <v>39432</v>
      </c>
      <c r="D1931" s="2"/>
      <c r="H1931" t="s">
        <v>17</v>
      </c>
      <c r="I1931" s="19">
        <v>10</v>
      </c>
      <c r="J1931">
        <v>1000</v>
      </c>
      <c r="K1931" s="2">
        <f t="shared" si="271"/>
        <v>100</v>
      </c>
      <c r="AC1931" s="2"/>
      <c r="AE1931" s="9"/>
      <c r="AF1931" s="2"/>
      <c r="AG1931" s="9"/>
      <c r="AH1931" s="9"/>
      <c r="AI1931" s="9"/>
      <c r="AJ1931" s="9"/>
      <c r="AK1931" s="9"/>
      <c r="AL1931" s="9"/>
      <c r="AM1931" s="15"/>
      <c r="AO1931" s="9"/>
      <c r="AP1931" s="9"/>
      <c r="AQ1931" s="2"/>
      <c r="AR1931" s="2"/>
      <c r="AS1931" s="2"/>
      <c r="AT1931" s="2"/>
      <c r="AU1931" s="2"/>
      <c r="AV1931" s="2"/>
      <c r="AW1931" s="2"/>
      <c r="AY1931" s="2"/>
      <c r="AZ1931" s="2"/>
      <c r="BA1931" s="2"/>
      <c r="BC1931" s="19"/>
      <c r="BD1931" s="2"/>
      <c r="BE1931" s="2"/>
      <c r="BF1931" s="19"/>
      <c r="BG1931" s="19"/>
      <c r="BH1931" s="19"/>
      <c r="BI1931" s="19"/>
      <c r="BJ1931" s="19"/>
      <c r="BK1931" s="19"/>
      <c r="BL1931" s="19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X1931" s="2">
        <v>217.6922908191394</v>
      </c>
      <c r="BY1931" s="2"/>
      <c r="CA1931" s="2"/>
      <c r="CB1931" s="2"/>
      <c r="CC1931" s="2"/>
    </row>
    <row r="1932" spans="1:152" hidden="1" x14ac:dyDescent="0.45">
      <c r="A1932" t="s">
        <v>69</v>
      </c>
      <c r="B1932" t="s">
        <v>239</v>
      </c>
      <c r="C1932" s="1">
        <v>39434</v>
      </c>
      <c r="D1932" s="2"/>
      <c r="H1932" t="s">
        <v>17</v>
      </c>
      <c r="I1932" s="19">
        <v>10</v>
      </c>
      <c r="J1932">
        <v>1000</v>
      </c>
      <c r="K1932" s="2">
        <f t="shared" si="271"/>
        <v>100</v>
      </c>
      <c r="AC1932" s="2"/>
      <c r="AE1932" s="9"/>
      <c r="AF1932" s="2"/>
      <c r="AG1932" s="9"/>
      <c r="AH1932" s="9"/>
      <c r="AI1932" s="9"/>
      <c r="AJ1932" s="9"/>
      <c r="AK1932" s="9"/>
      <c r="AL1932" s="9"/>
      <c r="AM1932" s="15"/>
      <c r="AO1932" s="9"/>
      <c r="AP1932" s="9"/>
      <c r="AQ1932" s="2"/>
      <c r="AR1932" s="2"/>
      <c r="AS1932" s="2"/>
      <c r="AT1932" s="2"/>
      <c r="AU1932" s="2"/>
      <c r="AV1932" s="2"/>
      <c r="AW1932" s="2"/>
      <c r="AY1932" s="2"/>
      <c r="AZ1932" s="2"/>
      <c r="BA1932" s="2"/>
      <c r="BC1932" s="19"/>
      <c r="BD1932" s="2"/>
      <c r="BE1932" s="2"/>
      <c r="BF1932" s="19"/>
      <c r="BG1932" s="19"/>
      <c r="BH1932" s="19"/>
      <c r="BI1932" s="19"/>
      <c r="BJ1932" s="19"/>
      <c r="BK1932" s="19"/>
      <c r="BL1932" s="19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X1932" s="2">
        <v>211.71234214586869</v>
      </c>
      <c r="BY1932" s="2"/>
      <c r="CA1932" s="2"/>
      <c r="CB1932" s="2"/>
      <c r="CC1932" s="2"/>
    </row>
    <row r="1933" spans="1:152" hidden="1" x14ac:dyDescent="0.45">
      <c r="A1933" t="s">
        <v>69</v>
      </c>
      <c r="B1933" t="s">
        <v>239</v>
      </c>
      <c r="C1933" s="1">
        <v>39443</v>
      </c>
      <c r="D1933" s="2">
        <v>5</v>
      </c>
      <c r="E1933" t="s">
        <v>195</v>
      </c>
      <c r="F1933" t="s">
        <v>13</v>
      </c>
      <c r="G1933">
        <v>73</v>
      </c>
      <c r="H1933" t="s">
        <v>17</v>
      </c>
      <c r="I1933" s="19">
        <v>10</v>
      </c>
      <c r="J1933">
        <v>1000</v>
      </c>
      <c r="K1933" s="2">
        <f t="shared" si="271"/>
        <v>100</v>
      </c>
      <c r="L1933" s="2"/>
      <c r="M1933" s="9"/>
      <c r="N1933" s="9"/>
      <c r="O1933" s="9"/>
      <c r="P1933" s="9"/>
      <c r="Q1933" s="2"/>
      <c r="R1933" s="2"/>
      <c r="S1933" s="2">
        <v>73</v>
      </c>
      <c r="T1933" s="2"/>
      <c r="U1933" s="2"/>
      <c r="V1933" s="2"/>
      <c r="W1933" s="2"/>
      <c r="X1933" s="9"/>
      <c r="Y1933" s="9"/>
      <c r="Z1933" s="9"/>
      <c r="AA1933" s="9"/>
      <c r="AB1933" s="9"/>
      <c r="AC1933" s="2"/>
      <c r="AD1933" s="9"/>
      <c r="AE1933" s="9"/>
      <c r="AF1933" s="2"/>
      <c r="AG1933" s="9"/>
      <c r="AH1933" s="9"/>
      <c r="AI1933" s="9"/>
      <c r="AJ1933" s="9"/>
      <c r="AK1933" s="9"/>
      <c r="AL1933" s="9"/>
      <c r="AM1933" s="15"/>
      <c r="AN1933" s="9"/>
      <c r="AO1933" s="9"/>
      <c r="AP1933" s="9"/>
      <c r="AQ1933" s="2"/>
      <c r="AR1933" s="2"/>
      <c r="AS1933" s="2"/>
      <c r="AT1933" s="2"/>
      <c r="AU1933" s="2"/>
      <c r="AV1933" s="2"/>
      <c r="AW1933" s="2"/>
      <c r="AX1933" s="9"/>
      <c r="AY1933" s="2"/>
      <c r="AZ1933" s="2"/>
      <c r="BA1933" s="2"/>
      <c r="BB1933" s="9"/>
      <c r="BC1933" s="19"/>
      <c r="BD1933" s="2"/>
      <c r="BE1933" s="2"/>
      <c r="BF1933" s="19"/>
      <c r="BG1933" s="19"/>
      <c r="BH1933" s="19"/>
      <c r="BI1933" s="19"/>
      <c r="BJ1933" s="19"/>
      <c r="BK1933" s="19"/>
      <c r="BL1933" s="19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9"/>
      <c r="BX1933" s="2"/>
      <c r="BY1933" s="2"/>
      <c r="BZ1933" s="9"/>
      <c r="CA1933" s="2"/>
      <c r="CB1933" s="2"/>
      <c r="CC1933" s="2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</row>
    <row r="1934" spans="1:152" s="12" customFormat="1" hidden="1" x14ac:dyDescent="0.45">
      <c r="A1934" t="s">
        <v>69</v>
      </c>
      <c r="B1934" t="s">
        <v>239</v>
      </c>
      <c r="C1934" s="1">
        <v>39444</v>
      </c>
      <c r="D1934" s="2"/>
      <c r="E1934"/>
      <c r="F1934"/>
      <c r="G1934"/>
      <c r="H1934" t="s">
        <v>17</v>
      </c>
      <c r="I1934" s="19">
        <v>10</v>
      </c>
      <c r="J1934">
        <v>1000</v>
      </c>
      <c r="K1934" s="2">
        <f t="shared" si="271"/>
        <v>100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 s="2"/>
      <c r="AD1934"/>
      <c r="AE1934" s="9"/>
      <c r="AF1934" s="2"/>
      <c r="AG1934" s="9"/>
      <c r="AH1934" s="9"/>
      <c r="AI1934" s="9"/>
      <c r="AJ1934" s="9"/>
      <c r="AK1934" s="9"/>
      <c r="AL1934" s="9"/>
      <c r="AM1934" s="15"/>
      <c r="AN1934"/>
      <c r="AO1934" s="9"/>
      <c r="AP1934" s="9"/>
      <c r="AQ1934" s="2"/>
      <c r="AR1934" s="2"/>
      <c r="AS1934" s="2"/>
      <c r="AT1934" s="2"/>
      <c r="AU1934" s="2"/>
      <c r="AV1934" s="2"/>
      <c r="AW1934" s="2"/>
      <c r="AX1934"/>
      <c r="AY1934" s="2"/>
      <c r="AZ1934" s="2"/>
      <c r="BA1934" s="2"/>
      <c r="BB1934"/>
      <c r="BC1934" s="19"/>
      <c r="BD1934" s="2"/>
      <c r="BE1934" s="2"/>
      <c r="BF1934" s="19"/>
      <c r="BG1934" s="19"/>
      <c r="BH1934" s="19"/>
      <c r="BI1934" s="19"/>
      <c r="BJ1934" s="19"/>
      <c r="BK1934" s="19"/>
      <c r="BL1934" s="19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/>
      <c r="BX1934" s="2">
        <v>207.37091636855411</v>
      </c>
      <c r="BY1934" s="2"/>
      <c r="BZ1934"/>
      <c r="CA1934" s="2"/>
      <c r="CB1934" s="2"/>
      <c r="CC1934" s="2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</row>
    <row r="1935" spans="1:152" hidden="1" x14ac:dyDescent="0.45">
      <c r="A1935" t="s">
        <v>69</v>
      </c>
      <c r="B1935" t="s">
        <v>239</v>
      </c>
      <c r="C1935" s="13">
        <v>39449</v>
      </c>
      <c r="D1935" s="14"/>
      <c r="E1935" s="13"/>
      <c r="F1935" s="12"/>
      <c r="G1935">
        <v>79</v>
      </c>
      <c r="H1935" t="s">
        <v>17</v>
      </c>
      <c r="I1935" s="19">
        <v>10</v>
      </c>
      <c r="J1935">
        <v>1000</v>
      </c>
      <c r="K1935" s="2">
        <f t="shared" si="271"/>
        <v>100</v>
      </c>
      <c r="L1935" s="2"/>
      <c r="M1935" s="9"/>
      <c r="N1935" s="9"/>
      <c r="O1935" s="9"/>
      <c r="P1935" s="9"/>
      <c r="Q1935" s="2"/>
      <c r="R1935" s="2"/>
      <c r="S1935" s="2"/>
      <c r="T1935" s="2"/>
      <c r="U1935" s="2"/>
      <c r="V1935" s="2"/>
      <c r="W1935" s="2"/>
      <c r="X1935" s="9"/>
      <c r="Y1935" s="9"/>
      <c r="Z1935" s="9"/>
      <c r="AA1935" s="9"/>
      <c r="AB1935" s="9"/>
      <c r="AC1935" s="2"/>
      <c r="AD1935" s="9"/>
      <c r="AE1935" s="9"/>
      <c r="AF1935" s="2"/>
      <c r="AG1935" s="9">
        <v>2.14</v>
      </c>
      <c r="AH1935" s="9"/>
      <c r="AI1935" s="9"/>
      <c r="AJ1935" s="9"/>
      <c r="AK1935" s="9"/>
      <c r="AL1935" s="9"/>
      <c r="AM1935" s="15"/>
      <c r="AN1935" s="9"/>
      <c r="AO1935" s="9"/>
      <c r="AP1935" s="9"/>
      <c r="AQ1935" s="2"/>
      <c r="AR1935" s="2"/>
      <c r="AS1935" s="2"/>
      <c r="AT1935" s="2"/>
      <c r="AU1935" s="2"/>
      <c r="AV1935" s="2"/>
      <c r="AW1935" s="2"/>
      <c r="AX1935" s="9"/>
      <c r="AY1935" s="2"/>
      <c r="AZ1935" s="2"/>
      <c r="BA1935" s="2"/>
      <c r="BB1935" s="9"/>
      <c r="BC1935" s="19"/>
      <c r="BD1935" s="2"/>
      <c r="BE1935" s="2"/>
      <c r="BF1935" s="19"/>
      <c r="BG1935" s="19"/>
      <c r="BH1935" s="19"/>
      <c r="BI1935" s="19"/>
      <c r="BJ1935" s="19"/>
      <c r="BK1935" s="19"/>
      <c r="BL1935" s="19"/>
      <c r="BM1935" s="2"/>
      <c r="BN1935" s="2">
        <v>131.07</v>
      </c>
      <c r="BO1935" s="2">
        <v>14.99</v>
      </c>
      <c r="BP1935" s="2"/>
      <c r="BQ1935" s="2"/>
      <c r="BR1935" s="2"/>
      <c r="BS1935" s="2"/>
      <c r="BT1935" s="2"/>
      <c r="BU1935" s="2"/>
      <c r="BV1935" s="2"/>
      <c r="BW1935" s="9"/>
      <c r="BX1935" s="2">
        <v>181.83127756466081</v>
      </c>
      <c r="BY1935" s="2"/>
      <c r="BZ1935" s="9"/>
      <c r="CA1935" s="2"/>
      <c r="CB1935" s="2"/>
      <c r="CC1935" s="2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</row>
    <row r="1936" spans="1:152" hidden="1" x14ac:dyDescent="0.45">
      <c r="A1936" t="s">
        <v>69</v>
      </c>
      <c r="B1936" t="s">
        <v>239</v>
      </c>
      <c r="C1936" s="1">
        <v>39454</v>
      </c>
      <c r="D1936" s="2"/>
      <c r="H1936" t="s">
        <v>17</v>
      </c>
      <c r="I1936" s="19">
        <v>10</v>
      </c>
      <c r="J1936">
        <v>1000</v>
      </c>
      <c r="K1936" s="2">
        <f t="shared" si="271"/>
        <v>100</v>
      </c>
      <c r="AC1936" s="2"/>
      <c r="AE1936" s="9"/>
      <c r="AF1936" s="2"/>
      <c r="AG1936" s="9"/>
      <c r="AH1936" s="9"/>
      <c r="AI1936" s="9"/>
      <c r="AJ1936" s="9"/>
      <c r="AK1936" s="9"/>
      <c r="AL1936" s="9"/>
      <c r="AM1936" s="15"/>
      <c r="AO1936" s="9"/>
      <c r="AP1936" s="9"/>
      <c r="AQ1936" s="2"/>
      <c r="AR1936" s="2"/>
      <c r="AS1936" s="2"/>
      <c r="AT1936" s="2"/>
      <c r="AU1936" s="2"/>
      <c r="AV1936" s="2"/>
      <c r="AW1936" s="2"/>
      <c r="AY1936" s="2"/>
      <c r="AZ1936" s="2"/>
      <c r="BA1936" s="2"/>
      <c r="BC1936" s="19"/>
      <c r="BD1936" s="2"/>
      <c r="BE1936" s="2"/>
      <c r="BF1936" s="19"/>
      <c r="BG1936" s="19"/>
      <c r="BH1936" s="19"/>
      <c r="BI1936" s="19"/>
      <c r="BJ1936" s="19"/>
      <c r="BK1936" s="19"/>
      <c r="BL1936" s="19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X1936" s="2">
        <v>173.15816882796199</v>
      </c>
      <c r="BY1936" s="2"/>
      <c r="CA1936" s="2"/>
      <c r="CB1936" s="2"/>
      <c r="CC1936" s="2"/>
    </row>
    <row r="1937" spans="1:152" hidden="1" x14ac:dyDescent="0.45">
      <c r="A1937" t="s">
        <v>69</v>
      </c>
      <c r="B1937" t="s">
        <v>239</v>
      </c>
      <c r="C1937" s="1">
        <v>39457</v>
      </c>
      <c r="D1937" s="2"/>
      <c r="H1937" t="s">
        <v>17</v>
      </c>
      <c r="I1937" s="19">
        <v>10</v>
      </c>
      <c r="J1937">
        <v>1000</v>
      </c>
      <c r="K1937" s="2">
        <f t="shared" si="271"/>
        <v>100</v>
      </c>
      <c r="AC1937" s="2"/>
      <c r="AE1937" s="9"/>
      <c r="AF1937" s="2"/>
      <c r="AG1937" s="9"/>
      <c r="AH1937" s="9"/>
      <c r="AI1937" s="9"/>
      <c r="AJ1937" s="9"/>
      <c r="AK1937" s="9"/>
      <c r="AL1937" s="9"/>
      <c r="AM1937" s="15"/>
      <c r="AO1937" s="9"/>
      <c r="AP1937" s="9"/>
      <c r="AQ1937" s="2"/>
      <c r="AR1937" s="2"/>
      <c r="AS1937" s="2"/>
      <c r="AT1937" s="2"/>
      <c r="AU1937" s="2"/>
      <c r="AV1937" s="2"/>
      <c r="AW1937" s="2"/>
      <c r="AY1937" s="2"/>
      <c r="AZ1937" s="2"/>
      <c r="BA1937" s="2"/>
      <c r="BC1937" s="19"/>
      <c r="BD1937" s="2"/>
      <c r="BE1937" s="2"/>
      <c r="BF1937" s="19"/>
      <c r="BG1937" s="19"/>
      <c r="BH1937" s="19"/>
      <c r="BI1937" s="19"/>
      <c r="BJ1937" s="19"/>
      <c r="BK1937" s="19"/>
      <c r="BL1937" s="19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X1937" s="2">
        <v>160.97282091602301</v>
      </c>
      <c r="BY1937" s="2"/>
      <c r="CA1937" s="2"/>
      <c r="CB1937" s="2"/>
      <c r="CC1937" s="2"/>
    </row>
    <row r="1938" spans="1:152" hidden="1" x14ac:dyDescent="0.45">
      <c r="A1938" t="s">
        <v>69</v>
      </c>
      <c r="B1938" t="s">
        <v>239</v>
      </c>
      <c r="C1938" s="1">
        <v>39460</v>
      </c>
      <c r="D1938" s="2"/>
      <c r="H1938" t="s">
        <v>17</v>
      </c>
      <c r="I1938" s="19">
        <v>10</v>
      </c>
      <c r="J1938">
        <v>1000</v>
      </c>
      <c r="K1938" s="2">
        <f t="shared" si="271"/>
        <v>100</v>
      </c>
      <c r="AC1938" s="2"/>
      <c r="AE1938" s="9"/>
      <c r="AF1938" s="2"/>
      <c r="AG1938" s="9"/>
      <c r="AH1938" s="9"/>
      <c r="AI1938" s="9"/>
      <c r="AJ1938" s="9"/>
      <c r="AK1938" s="9"/>
      <c r="AL1938" s="9"/>
      <c r="AM1938" s="15"/>
      <c r="AO1938" s="9"/>
      <c r="AP1938" s="9"/>
      <c r="AQ1938" s="2"/>
      <c r="AR1938" s="2"/>
      <c r="AS1938" s="2"/>
      <c r="AT1938" s="2"/>
      <c r="AU1938" s="2"/>
      <c r="AV1938" s="2"/>
      <c r="AW1938" s="2"/>
      <c r="AY1938" s="2"/>
      <c r="AZ1938" s="2"/>
      <c r="BA1938" s="2"/>
      <c r="BC1938" s="19"/>
      <c r="BD1938" s="2"/>
      <c r="BE1938" s="2"/>
      <c r="BF1938" s="19"/>
      <c r="BG1938" s="19"/>
      <c r="BH1938" s="19"/>
      <c r="BI1938" s="19"/>
      <c r="BJ1938" s="19"/>
      <c r="BK1938" s="19"/>
      <c r="BL1938" s="19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X1938" s="2">
        <v>214.84016589243831</v>
      </c>
      <c r="BY1938" s="2"/>
      <c r="CA1938" s="2"/>
      <c r="CB1938" s="2"/>
      <c r="CC1938" s="2"/>
    </row>
    <row r="1939" spans="1:152" hidden="1" x14ac:dyDescent="0.45">
      <c r="A1939" t="s">
        <v>69</v>
      </c>
      <c r="B1939" t="s">
        <v>239</v>
      </c>
      <c r="C1939" s="1">
        <v>39462</v>
      </c>
      <c r="D1939" s="2"/>
      <c r="E1939" s="1"/>
      <c r="G1939">
        <v>92</v>
      </c>
      <c r="H1939" t="s">
        <v>17</v>
      </c>
      <c r="I1939" s="19">
        <v>10</v>
      </c>
      <c r="J1939">
        <v>1000</v>
      </c>
      <c r="K1939" s="2">
        <f t="shared" si="271"/>
        <v>100</v>
      </c>
      <c r="L1939" s="2"/>
      <c r="M1939" s="9"/>
      <c r="N1939" s="9"/>
      <c r="O1939" s="9"/>
      <c r="P1939" s="9"/>
      <c r="Q1939" s="2"/>
      <c r="R1939" s="2"/>
      <c r="S1939" s="2"/>
      <c r="T1939" s="2"/>
      <c r="U1939" s="2"/>
      <c r="V1939" s="2"/>
      <c r="W1939" s="2"/>
      <c r="X1939" s="9"/>
      <c r="Y1939" s="9"/>
      <c r="Z1939" s="9"/>
      <c r="AA1939" s="9"/>
      <c r="AB1939" s="9"/>
      <c r="AC1939" s="2"/>
      <c r="AD1939" s="9"/>
      <c r="AE1939" s="9"/>
      <c r="AF1939" s="2"/>
      <c r="AG1939" s="9">
        <v>2.73</v>
      </c>
      <c r="AH1939" s="9"/>
      <c r="AI1939" s="9"/>
      <c r="AJ1939" s="9"/>
      <c r="AK1939" s="9"/>
      <c r="AL1939" s="9"/>
      <c r="AM1939" s="15"/>
      <c r="AN1939" s="9"/>
      <c r="AO1939" s="9"/>
      <c r="AP1939" s="9"/>
      <c r="AQ1939" s="2"/>
      <c r="AR1939" s="2"/>
      <c r="AS1939" s="2"/>
      <c r="AT1939" s="2"/>
      <c r="AU1939" s="2"/>
      <c r="AV1939" s="2"/>
      <c r="AW1939" s="2"/>
      <c r="AX1939" s="9"/>
      <c r="AY1939" s="2"/>
      <c r="AZ1939" s="2"/>
      <c r="BA1939" s="2"/>
      <c r="BB1939" s="9"/>
      <c r="BC1939" s="19"/>
      <c r="BD1939" s="2"/>
      <c r="BE1939" s="2"/>
      <c r="BF1939" s="19"/>
      <c r="BG1939" s="19"/>
      <c r="BH1939" s="19"/>
      <c r="BI1939" s="19"/>
      <c r="BJ1939" s="19"/>
      <c r="BK1939" s="19"/>
      <c r="BL1939" s="19"/>
      <c r="BM1939" s="2"/>
      <c r="BN1939" s="2">
        <v>164.05</v>
      </c>
      <c r="BO1939" s="2">
        <v>84.2</v>
      </c>
      <c r="BP1939" s="2"/>
      <c r="BQ1939" s="2"/>
      <c r="BR1939" s="2"/>
      <c r="BS1939" s="2"/>
      <c r="BT1939" s="2"/>
      <c r="BU1939" s="2"/>
      <c r="BV1939" s="2"/>
      <c r="BW1939" s="9"/>
      <c r="BX1939" s="2"/>
      <c r="BY1939" s="2"/>
      <c r="BZ1939" s="9"/>
      <c r="CA1939" s="2"/>
      <c r="CB1939" s="2"/>
      <c r="CC1939" s="2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</row>
    <row r="1940" spans="1:152" hidden="1" x14ac:dyDescent="0.45">
      <c r="A1940" t="s">
        <v>69</v>
      </c>
      <c r="B1940" t="s">
        <v>239</v>
      </c>
      <c r="C1940" s="1">
        <v>39468</v>
      </c>
      <c r="D1940" s="2"/>
      <c r="H1940" t="s">
        <v>17</v>
      </c>
      <c r="I1940" s="19">
        <v>10</v>
      </c>
      <c r="J1940">
        <v>1000</v>
      </c>
      <c r="K1940" s="2">
        <f t="shared" si="271"/>
        <v>100</v>
      </c>
      <c r="AC1940" s="2"/>
      <c r="AE1940" s="9"/>
      <c r="AF1940" s="2"/>
      <c r="AG1940" s="9"/>
      <c r="AH1940" s="9"/>
      <c r="AI1940" s="9"/>
      <c r="AJ1940" s="9"/>
      <c r="AK1940" s="9"/>
      <c r="AL1940" s="9"/>
      <c r="AM1940" s="15"/>
      <c r="AO1940" s="9"/>
      <c r="AP1940" s="9"/>
      <c r="AQ1940" s="2"/>
      <c r="AR1940" s="2"/>
      <c r="AS1940" s="2"/>
      <c r="AT1940" s="2"/>
      <c r="AU1940" s="2"/>
      <c r="AV1940" s="2"/>
      <c r="AW1940" s="2"/>
      <c r="AY1940" s="2"/>
      <c r="AZ1940" s="2"/>
      <c r="BA1940" s="2"/>
      <c r="BC1940" s="19"/>
      <c r="BD1940" s="2"/>
      <c r="BE1940" s="2"/>
      <c r="BF1940" s="19"/>
      <c r="BG1940" s="19"/>
      <c r="BH1940" s="19"/>
      <c r="BI1940" s="19"/>
      <c r="BJ1940" s="19"/>
      <c r="BK1940" s="19"/>
      <c r="BL1940" s="19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X1940" s="2">
        <v>221.31758686952011</v>
      </c>
      <c r="BY1940" s="2"/>
      <c r="CA1940" s="2"/>
      <c r="CB1940" s="2"/>
      <c r="CC1940" s="2"/>
    </row>
    <row r="1941" spans="1:152" hidden="1" x14ac:dyDescent="0.45">
      <c r="A1941" t="s">
        <v>69</v>
      </c>
      <c r="B1941" t="s">
        <v>239</v>
      </c>
      <c r="C1941" s="1">
        <v>39476</v>
      </c>
      <c r="D1941" s="2"/>
      <c r="E1941" s="1"/>
      <c r="G1941">
        <v>106</v>
      </c>
      <c r="H1941" t="s">
        <v>17</v>
      </c>
      <c r="I1941" s="19">
        <v>10</v>
      </c>
      <c r="J1941">
        <v>1000</v>
      </c>
      <c r="K1941" s="2">
        <f t="shared" si="271"/>
        <v>100</v>
      </c>
      <c r="L1941" s="2"/>
      <c r="M1941" s="9"/>
      <c r="N1941" s="9"/>
      <c r="O1941" s="9"/>
      <c r="P1941" s="9"/>
      <c r="Q1941" s="2"/>
      <c r="R1941" s="2"/>
      <c r="S1941" s="2"/>
      <c r="T1941" s="2"/>
      <c r="U1941" s="2"/>
      <c r="V1941" s="2"/>
      <c r="W1941" s="2"/>
      <c r="X1941" s="9"/>
      <c r="Y1941" s="9"/>
      <c r="Z1941" s="9"/>
      <c r="AA1941" s="9"/>
      <c r="AB1941" s="9"/>
      <c r="AC1941" s="2"/>
      <c r="AD1941" s="9"/>
      <c r="AE1941" s="9"/>
      <c r="AF1941" s="2"/>
      <c r="AG1941" s="9"/>
      <c r="AH1941" s="9"/>
      <c r="AI1941" s="9"/>
      <c r="AJ1941" s="9"/>
      <c r="AK1941" s="9"/>
      <c r="AL1941" s="9"/>
      <c r="AM1941" s="15"/>
      <c r="AN1941" s="9"/>
      <c r="AO1941" s="9"/>
      <c r="AP1941" s="9"/>
      <c r="AQ1941" s="2"/>
      <c r="AR1941" s="2"/>
      <c r="AS1941" s="2"/>
      <c r="AT1941" s="2"/>
      <c r="AU1941" s="2"/>
      <c r="AV1941" s="2"/>
      <c r="AW1941" s="2"/>
      <c r="AX1941" s="9"/>
      <c r="AY1941" s="2"/>
      <c r="AZ1941" s="2"/>
      <c r="BA1941" s="2"/>
      <c r="BB1941" s="9"/>
      <c r="BC1941" s="19"/>
      <c r="BD1941" s="2"/>
      <c r="BE1941" s="2"/>
      <c r="BF1941" s="19"/>
      <c r="BG1941" s="19"/>
      <c r="BH1941" s="19"/>
      <c r="BI1941" s="19"/>
      <c r="BJ1941" s="19"/>
      <c r="BK1941" s="19"/>
      <c r="BL1941" s="19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9"/>
      <c r="BX1941" s="2"/>
      <c r="BY1941" s="2"/>
      <c r="BZ1941" s="9"/>
      <c r="CA1941" s="2"/>
      <c r="CB1941" s="2"/>
      <c r="CC1941" s="2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</row>
    <row r="1942" spans="1:152" s="12" customFormat="1" hidden="1" x14ac:dyDescent="0.45">
      <c r="A1942" t="s">
        <v>69</v>
      </c>
      <c r="B1942" t="s">
        <v>239</v>
      </c>
      <c r="C1942" s="1">
        <v>39478</v>
      </c>
      <c r="D1942" s="2"/>
      <c r="E1942"/>
      <c r="F1942"/>
      <c r="G1942"/>
      <c r="H1942" t="s">
        <v>17</v>
      </c>
      <c r="I1942" s="19">
        <v>10</v>
      </c>
      <c r="J1942">
        <v>1000</v>
      </c>
      <c r="K1942" s="2">
        <f t="shared" si="271"/>
        <v>100</v>
      </c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 s="2"/>
      <c r="AD1942"/>
      <c r="AE1942" s="9"/>
      <c r="AF1942" s="2"/>
      <c r="AG1942" s="9"/>
      <c r="AH1942" s="9"/>
      <c r="AI1942" s="9"/>
      <c r="AJ1942" s="9"/>
      <c r="AK1942" s="9"/>
      <c r="AL1942" s="9"/>
      <c r="AM1942" s="15"/>
      <c r="AN1942"/>
      <c r="AO1942" s="9"/>
      <c r="AP1942" s="9"/>
      <c r="AQ1942" s="2"/>
      <c r="AR1942" s="2"/>
      <c r="AS1942" s="2"/>
      <c r="AT1942" s="2"/>
      <c r="AU1942" s="2"/>
      <c r="AV1942" s="2"/>
      <c r="AW1942" s="2"/>
      <c r="AX1942"/>
      <c r="AY1942" s="2"/>
      <c r="AZ1942" s="2"/>
      <c r="BA1942" s="2"/>
      <c r="BB1942"/>
      <c r="BC1942" s="19"/>
      <c r="BD1942" s="2"/>
      <c r="BE1942" s="2"/>
      <c r="BF1942" s="19"/>
      <c r="BG1942" s="19"/>
      <c r="BH1942" s="19"/>
      <c r="BI1942" s="19"/>
      <c r="BJ1942" s="19"/>
      <c r="BK1942" s="19"/>
      <c r="BL1942" s="19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/>
      <c r="BX1942" s="2">
        <v>163.6609652841102</v>
      </c>
      <c r="BY1942" s="2"/>
      <c r="BZ1942"/>
      <c r="CA1942" s="2"/>
      <c r="CB1942" s="2"/>
      <c r="CC1942" s="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</row>
    <row r="1943" spans="1:152" hidden="1" x14ac:dyDescent="0.45">
      <c r="A1943" t="s">
        <v>69</v>
      </c>
      <c r="B1943" t="s">
        <v>239</v>
      </c>
      <c r="C1943" s="1">
        <v>39481</v>
      </c>
      <c r="D1943" s="2"/>
      <c r="H1943" t="s">
        <v>17</v>
      </c>
      <c r="I1943" s="19">
        <v>10</v>
      </c>
      <c r="J1943">
        <v>1000</v>
      </c>
      <c r="K1943" s="2">
        <f t="shared" si="271"/>
        <v>100</v>
      </c>
      <c r="AC1943" s="2"/>
      <c r="AE1943" s="9"/>
      <c r="AF1943" s="2"/>
      <c r="AG1943" s="9"/>
      <c r="AH1943" s="9"/>
      <c r="AI1943" s="9"/>
      <c r="AJ1943" s="9"/>
      <c r="AK1943" s="9"/>
      <c r="AL1943" s="9"/>
      <c r="AM1943" s="15"/>
      <c r="AO1943" s="9"/>
      <c r="AP1943" s="9"/>
      <c r="AQ1943" s="2"/>
      <c r="AR1943" s="2"/>
      <c r="AS1943" s="2"/>
      <c r="AT1943" s="2"/>
      <c r="AU1943" s="2"/>
      <c r="AV1943" s="2"/>
      <c r="AW1943" s="2"/>
      <c r="AY1943" s="2"/>
      <c r="AZ1943" s="2"/>
      <c r="BA1943" s="2"/>
      <c r="BC1943" s="19"/>
      <c r="BD1943" s="2"/>
      <c r="BE1943" s="2"/>
      <c r="BF1943" s="19"/>
      <c r="BG1943" s="19"/>
      <c r="BH1943" s="19"/>
      <c r="BI1943" s="19"/>
      <c r="BJ1943" s="19"/>
      <c r="BK1943" s="19"/>
      <c r="BL1943" s="19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X1943" s="2">
        <v>164.33680203974399</v>
      </c>
      <c r="BY1943" s="2"/>
      <c r="CA1943" s="2"/>
      <c r="CB1943" s="2"/>
      <c r="CC1943" s="2"/>
    </row>
    <row r="1944" spans="1:152" hidden="1" x14ac:dyDescent="0.45">
      <c r="A1944" t="s">
        <v>69</v>
      </c>
      <c r="B1944" t="s">
        <v>239</v>
      </c>
      <c r="C1944" s="1">
        <v>39485</v>
      </c>
      <c r="D1944" s="2"/>
      <c r="E1944" s="1"/>
      <c r="G1944">
        <v>115</v>
      </c>
      <c r="H1944" t="s">
        <v>17</v>
      </c>
      <c r="I1944" s="19">
        <v>10</v>
      </c>
      <c r="J1944">
        <v>1000</v>
      </c>
      <c r="K1944" s="2">
        <f t="shared" si="271"/>
        <v>100</v>
      </c>
      <c r="L1944" s="2"/>
      <c r="M1944" s="9"/>
      <c r="N1944" s="9"/>
      <c r="O1944" s="9"/>
      <c r="P1944" s="9"/>
      <c r="Q1944" s="2"/>
      <c r="R1944" s="2"/>
      <c r="S1944" s="2"/>
      <c r="T1944" s="2"/>
      <c r="U1944" s="2"/>
      <c r="V1944" s="2"/>
      <c r="W1944" s="2"/>
      <c r="X1944" s="9"/>
      <c r="Y1944" s="9"/>
      <c r="Z1944" s="9"/>
      <c r="AA1944" s="9"/>
      <c r="AB1944" s="9"/>
      <c r="AC1944" s="2"/>
      <c r="AD1944" s="9"/>
      <c r="AE1944" s="9"/>
      <c r="AF1944" s="2"/>
      <c r="AG1944" s="9">
        <v>2.89</v>
      </c>
      <c r="AH1944" s="9"/>
      <c r="AI1944" s="9"/>
      <c r="AJ1944" s="9"/>
      <c r="AK1944" s="9"/>
      <c r="AL1944" s="9"/>
      <c r="AM1944" s="15"/>
      <c r="AN1944" s="9"/>
      <c r="AO1944" s="9"/>
      <c r="AP1944" s="9"/>
      <c r="AQ1944" s="2"/>
      <c r="AR1944" s="2"/>
      <c r="AS1944" s="2"/>
      <c r="AT1944" s="2"/>
      <c r="AU1944" s="2"/>
      <c r="AV1944" s="2"/>
      <c r="AW1944" s="2"/>
      <c r="AX1944" s="9"/>
      <c r="AY1944" s="2"/>
      <c r="AZ1944" s="2"/>
      <c r="BA1944" s="2"/>
      <c r="BB1944" s="9"/>
      <c r="BC1944" s="19"/>
      <c r="BD1944" s="2"/>
      <c r="BE1944" s="2"/>
      <c r="BF1944" s="19"/>
      <c r="BG1944" s="19"/>
      <c r="BH1944" s="19"/>
      <c r="BI1944" s="19"/>
      <c r="BJ1944" s="19"/>
      <c r="BK1944" s="19"/>
      <c r="BL1944" s="19"/>
      <c r="BM1944" s="2"/>
      <c r="BN1944" s="2">
        <v>25.82</v>
      </c>
      <c r="BO1944" s="2">
        <v>149.21</v>
      </c>
      <c r="BP1944" s="2"/>
      <c r="BQ1944" s="2"/>
      <c r="BR1944" s="2"/>
      <c r="BS1944" s="2"/>
      <c r="BT1944" s="2"/>
      <c r="BU1944" s="2"/>
      <c r="BV1944" s="2"/>
      <c r="BW1944" s="9"/>
      <c r="BX1944" s="2"/>
      <c r="BY1944" s="2"/>
      <c r="BZ1944" s="9"/>
      <c r="CA1944" s="2"/>
      <c r="CB1944" s="2"/>
      <c r="CC1944" s="2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</row>
    <row r="1945" spans="1:152" hidden="1" x14ac:dyDescent="0.45">
      <c r="A1945" t="s">
        <v>69</v>
      </c>
      <c r="B1945" t="s">
        <v>239</v>
      </c>
      <c r="C1945" s="1">
        <v>39486</v>
      </c>
      <c r="D1945" s="2"/>
      <c r="H1945" t="s">
        <v>17</v>
      </c>
      <c r="I1945" s="19">
        <v>10</v>
      </c>
      <c r="J1945">
        <v>1000</v>
      </c>
      <c r="K1945" s="2">
        <f t="shared" ref="K1945:K2008" si="290">1000000/I1945/J1945</f>
        <v>100</v>
      </c>
      <c r="AC1945" s="2"/>
      <c r="AE1945" s="9"/>
      <c r="AF1945" s="2"/>
      <c r="AG1945" s="9"/>
      <c r="AH1945" s="9"/>
      <c r="AI1945" s="9"/>
      <c r="AJ1945" s="9"/>
      <c r="AK1945" s="9"/>
      <c r="AL1945" s="9"/>
      <c r="AM1945" s="15"/>
      <c r="AO1945" s="9"/>
      <c r="AP1945" s="9"/>
      <c r="AQ1945" s="2"/>
      <c r="AR1945" s="2"/>
      <c r="AS1945" s="2"/>
      <c r="AT1945" s="2"/>
      <c r="AU1945" s="2"/>
      <c r="AV1945" s="2"/>
      <c r="AW1945" s="2"/>
      <c r="AY1945" s="2"/>
      <c r="AZ1945" s="2"/>
      <c r="BA1945" s="2"/>
      <c r="BC1945" s="19"/>
      <c r="BD1945" s="2"/>
      <c r="BE1945" s="2"/>
      <c r="BF1945" s="19"/>
      <c r="BG1945" s="19"/>
      <c r="BH1945" s="19"/>
      <c r="BI1945" s="19"/>
      <c r="BJ1945" s="19"/>
      <c r="BK1945" s="19"/>
      <c r="BL1945" s="19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X1945" s="2">
        <v>155.17188835185681</v>
      </c>
      <c r="BY1945" s="2"/>
      <c r="CA1945" s="2"/>
      <c r="CB1945" s="2"/>
      <c r="CC1945" s="2"/>
    </row>
    <row r="1946" spans="1:152" hidden="1" x14ac:dyDescent="0.45">
      <c r="A1946" t="s">
        <v>69</v>
      </c>
      <c r="B1946" t="s">
        <v>239</v>
      </c>
      <c r="C1946" s="1">
        <v>39488</v>
      </c>
      <c r="D1946" s="2"/>
      <c r="H1946" t="s">
        <v>17</v>
      </c>
      <c r="I1946" s="19">
        <v>10</v>
      </c>
      <c r="J1946">
        <v>1000</v>
      </c>
      <c r="K1946" s="2">
        <f t="shared" si="290"/>
        <v>100</v>
      </c>
      <c r="AC1946" s="2"/>
      <c r="AE1946" s="9"/>
      <c r="AF1946" s="2"/>
      <c r="AG1946" s="9"/>
      <c r="AH1946" s="9"/>
      <c r="AI1946" s="9"/>
      <c r="AJ1946" s="9"/>
      <c r="AK1946" s="9"/>
      <c r="AL1946" s="9"/>
      <c r="AM1946" s="15"/>
      <c r="AO1946" s="9"/>
      <c r="AP1946" s="9"/>
      <c r="AQ1946" s="2"/>
      <c r="AR1946" s="2"/>
      <c r="AS1946" s="2"/>
      <c r="AT1946" s="2"/>
      <c r="AU1946" s="2"/>
      <c r="AV1946" s="2"/>
      <c r="AW1946" s="2"/>
      <c r="AY1946" s="2"/>
      <c r="AZ1946" s="2"/>
      <c r="BA1946" s="2"/>
      <c r="BC1946" s="19"/>
      <c r="BD1946" s="2"/>
      <c r="BE1946" s="2"/>
      <c r="BF1946" s="19"/>
      <c r="BG1946" s="19"/>
      <c r="BH1946" s="19"/>
      <c r="BI1946" s="19"/>
      <c r="BJ1946" s="19"/>
      <c r="BK1946" s="19"/>
      <c r="BL1946" s="19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X1946" s="2">
        <v>148.64995359749449</v>
      </c>
      <c r="BY1946" s="2"/>
      <c r="CA1946" s="2"/>
      <c r="CB1946" s="2"/>
      <c r="CC1946" s="2"/>
    </row>
    <row r="1947" spans="1:152" hidden="1" x14ac:dyDescent="0.45">
      <c r="A1947" t="s">
        <v>69</v>
      </c>
      <c r="B1947" t="s">
        <v>239</v>
      </c>
      <c r="C1947" s="1">
        <v>39491</v>
      </c>
      <c r="D1947" s="2"/>
      <c r="H1947" t="s">
        <v>17</v>
      </c>
      <c r="I1947" s="19">
        <v>10</v>
      </c>
      <c r="J1947">
        <v>1000</v>
      </c>
      <c r="K1947" s="2">
        <f t="shared" si="290"/>
        <v>100</v>
      </c>
      <c r="AC1947" s="2"/>
      <c r="AE1947" s="9"/>
      <c r="AF1947" s="2"/>
      <c r="AG1947" s="9"/>
      <c r="AH1947" s="9"/>
      <c r="AI1947" s="9"/>
      <c r="AJ1947" s="9"/>
      <c r="AK1947" s="9"/>
      <c r="AL1947" s="9"/>
      <c r="AM1947" s="15"/>
      <c r="AO1947" s="9"/>
      <c r="AP1947" s="9"/>
      <c r="AQ1947" s="2"/>
      <c r="AR1947" s="2"/>
      <c r="AS1947" s="2"/>
      <c r="AT1947" s="2"/>
      <c r="AU1947" s="2"/>
      <c r="AV1947" s="2"/>
      <c r="AW1947" s="2"/>
      <c r="AY1947" s="2"/>
      <c r="AZ1947" s="2"/>
      <c r="BA1947" s="2"/>
      <c r="BC1947" s="19"/>
      <c r="BD1947" s="2"/>
      <c r="BE1947" s="2"/>
      <c r="BF1947" s="19"/>
      <c r="BG1947" s="19"/>
      <c r="BH1947" s="19"/>
      <c r="BI1947" s="19"/>
      <c r="BJ1947" s="19"/>
      <c r="BK1947" s="19"/>
      <c r="BL1947" s="19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X1947" s="2">
        <v>221.7659537451033</v>
      </c>
      <c r="BY1947" s="2"/>
      <c r="CA1947" s="2"/>
      <c r="CB1947" s="2"/>
      <c r="CC1947" s="2"/>
    </row>
    <row r="1948" spans="1:152" hidden="1" x14ac:dyDescent="0.45">
      <c r="A1948" t="s">
        <v>69</v>
      </c>
      <c r="B1948" t="s">
        <v>239</v>
      </c>
      <c r="C1948" s="1">
        <v>39493</v>
      </c>
      <c r="D1948" s="2"/>
      <c r="H1948" t="s">
        <v>17</v>
      </c>
      <c r="I1948" s="19">
        <v>10</v>
      </c>
      <c r="J1948">
        <v>1000</v>
      </c>
      <c r="K1948" s="2">
        <f t="shared" si="290"/>
        <v>100</v>
      </c>
      <c r="AC1948" s="2"/>
      <c r="AE1948" s="9"/>
      <c r="AF1948" s="2"/>
      <c r="AG1948" s="9"/>
      <c r="AH1948" s="9"/>
      <c r="AI1948" s="9"/>
      <c r="AJ1948" s="9"/>
      <c r="AK1948" s="9"/>
      <c r="AL1948" s="9"/>
      <c r="AM1948" s="15"/>
      <c r="AO1948" s="9"/>
      <c r="AP1948" s="9"/>
      <c r="AQ1948" s="2"/>
      <c r="AR1948" s="2"/>
      <c r="AS1948" s="2"/>
      <c r="AT1948" s="2"/>
      <c r="AU1948" s="2"/>
      <c r="AV1948" s="2"/>
      <c r="AW1948" s="2"/>
      <c r="AY1948" s="2"/>
      <c r="AZ1948" s="2"/>
      <c r="BA1948" s="2"/>
      <c r="BC1948" s="19"/>
      <c r="BD1948" s="2"/>
      <c r="BE1948" s="2"/>
      <c r="BF1948" s="19"/>
      <c r="BG1948" s="19"/>
      <c r="BH1948" s="19"/>
      <c r="BI1948" s="19"/>
      <c r="BJ1948" s="19"/>
      <c r="BK1948" s="19"/>
      <c r="BL1948" s="19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X1948" s="2">
        <v>209.88490905116029</v>
      </c>
      <c r="BY1948" s="2"/>
      <c r="CA1948" s="2"/>
      <c r="CB1948" s="2"/>
      <c r="CC1948" s="2"/>
    </row>
    <row r="1949" spans="1:152" hidden="1" x14ac:dyDescent="0.45">
      <c r="A1949" t="s">
        <v>69</v>
      </c>
      <c r="B1949" t="s">
        <v>239</v>
      </c>
      <c r="C1949" s="1">
        <v>39500</v>
      </c>
      <c r="D1949" s="2"/>
      <c r="H1949" t="s">
        <v>17</v>
      </c>
      <c r="I1949" s="19">
        <v>10</v>
      </c>
      <c r="J1949">
        <v>1000</v>
      </c>
      <c r="K1949" s="2">
        <f t="shared" si="290"/>
        <v>100</v>
      </c>
      <c r="AC1949" s="2"/>
      <c r="AE1949" s="9"/>
      <c r="AF1949" s="2"/>
      <c r="AG1949" s="9"/>
      <c r="AH1949" s="9"/>
      <c r="AI1949" s="9"/>
      <c r="AJ1949" s="9"/>
      <c r="AK1949" s="9"/>
      <c r="AL1949" s="9"/>
      <c r="AM1949" s="15"/>
      <c r="AO1949" s="9"/>
      <c r="AP1949" s="9"/>
      <c r="AQ1949" s="2"/>
      <c r="AR1949" s="2"/>
      <c r="AS1949" s="2"/>
      <c r="AT1949" s="2"/>
      <c r="AU1949" s="2"/>
      <c r="AV1949" s="2"/>
      <c r="AW1949" s="2"/>
      <c r="AY1949" s="2"/>
      <c r="AZ1949" s="2"/>
      <c r="BA1949" s="2"/>
      <c r="BC1949" s="19"/>
      <c r="BD1949" s="2"/>
      <c r="BE1949" s="2"/>
      <c r="BF1949" s="19"/>
      <c r="BG1949" s="19"/>
      <c r="BH1949" s="19"/>
      <c r="BI1949" s="19"/>
      <c r="BJ1949" s="19"/>
      <c r="BK1949" s="19"/>
      <c r="BL1949" s="19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X1949" s="2">
        <v>167.45774445548571</v>
      </c>
      <c r="BY1949" s="2"/>
      <c r="CA1949" s="2"/>
      <c r="CB1949" s="2"/>
      <c r="CC1949" s="2"/>
    </row>
    <row r="1950" spans="1:152" hidden="1" x14ac:dyDescent="0.45">
      <c r="A1950" t="s">
        <v>69</v>
      </c>
      <c r="B1950" t="s">
        <v>239</v>
      </c>
      <c r="C1950" s="1">
        <v>39502</v>
      </c>
      <c r="D1950" s="2"/>
      <c r="H1950" t="s">
        <v>17</v>
      </c>
      <c r="I1950" s="19">
        <v>10</v>
      </c>
      <c r="J1950">
        <v>1000</v>
      </c>
      <c r="K1950" s="2">
        <f t="shared" si="290"/>
        <v>100</v>
      </c>
      <c r="AC1950" s="2"/>
      <c r="AE1950" s="9"/>
      <c r="AF1950" s="2"/>
      <c r="AG1950" s="9"/>
      <c r="AH1950" s="9"/>
      <c r="AI1950" s="9"/>
      <c r="AJ1950" s="9"/>
      <c r="AK1950" s="9"/>
      <c r="AL1950" s="9"/>
      <c r="AM1950" s="15"/>
      <c r="AO1950" s="9"/>
      <c r="AP1950" s="9"/>
      <c r="AQ1950" s="2"/>
      <c r="AR1950" s="2"/>
      <c r="AS1950" s="2"/>
      <c r="AT1950" s="2"/>
      <c r="AU1950" s="2"/>
      <c r="AV1950" s="2"/>
      <c r="AW1950" s="2"/>
      <c r="AY1950" s="2"/>
      <c r="AZ1950" s="2"/>
      <c r="BA1950" s="2"/>
      <c r="BC1950" s="19"/>
      <c r="BD1950" s="2"/>
      <c r="BE1950" s="2"/>
      <c r="BF1950" s="19"/>
      <c r="BG1950" s="19"/>
      <c r="BH1950" s="19"/>
      <c r="BI1950" s="19"/>
      <c r="BJ1950" s="19"/>
      <c r="BK1950" s="19"/>
      <c r="BL1950" s="19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X1950" s="2">
        <v>150.6549312549032</v>
      </c>
      <c r="BY1950" s="2"/>
      <c r="CA1950" s="2"/>
      <c r="CB1950" s="2"/>
      <c r="CC1950" s="2"/>
    </row>
    <row r="1951" spans="1:152" hidden="1" x14ac:dyDescent="0.45">
      <c r="A1951" t="s">
        <v>69</v>
      </c>
      <c r="B1951" t="s">
        <v>239</v>
      </c>
      <c r="C1951" s="13">
        <v>39505</v>
      </c>
      <c r="D1951" s="14"/>
      <c r="E1951" s="13"/>
      <c r="F1951" s="12"/>
      <c r="G1951">
        <v>135</v>
      </c>
      <c r="H1951" t="s">
        <v>17</v>
      </c>
      <c r="I1951" s="19">
        <v>10</v>
      </c>
      <c r="J1951">
        <v>1000</v>
      </c>
      <c r="K1951" s="2">
        <f t="shared" si="290"/>
        <v>100</v>
      </c>
      <c r="L1951" s="2"/>
      <c r="M1951" s="9"/>
      <c r="N1951" s="9"/>
      <c r="O1951" s="9"/>
      <c r="P1951" s="9"/>
      <c r="Q1951" s="2"/>
      <c r="R1951" s="2"/>
      <c r="S1951" s="2"/>
      <c r="T1951" s="2"/>
      <c r="U1951" s="2"/>
      <c r="V1951" s="2"/>
      <c r="W1951" s="2"/>
      <c r="X1951" s="9"/>
      <c r="Y1951" s="9"/>
      <c r="Z1951" s="9"/>
      <c r="AA1951" s="9"/>
      <c r="AB1951" s="9"/>
      <c r="AC1951" s="2"/>
      <c r="AD1951" s="9"/>
      <c r="AE1951" s="9"/>
      <c r="AF1951" s="2"/>
      <c r="AG1951" s="9">
        <v>3.13</v>
      </c>
      <c r="AH1951" s="9"/>
      <c r="AI1951" s="9"/>
      <c r="AJ1951" s="9"/>
      <c r="AK1951" s="9"/>
      <c r="AL1951" s="9"/>
      <c r="AM1951" s="15"/>
      <c r="AN1951" s="9"/>
      <c r="AO1951" s="9"/>
      <c r="AP1951" s="9"/>
      <c r="AQ1951" s="2"/>
      <c r="AR1951" s="2"/>
      <c r="AS1951" s="2"/>
      <c r="AT1951" s="2"/>
      <c r="AU1951" s="2"/>
      <c r="AV1951" s="2"/>
      <c r="AW1951" s="2"/>
      <c r="AX1951" s="9"/>
      <c r="AY1951" s="2"/>
      <c r="AZ1951" s="2"/>
      <c r="BA1951" s="2"/>
      <c r="BB1951" s="9"/>
      <c r="BC1951" s="19"/>
      <c r="BD1951" s="2"/>
      <c r="BE1951" s="2"/>
      <c r="BF1951" s="19"/>
      <c r="BG1951" s="19"/>
      <c r="BH1951" s="19"/>
      <c r="BI1951" s="19"/>
      <c r="BJ1951" s="19"/>
      <c r="BK1951" s="19"/>
      <c r="BL1951" s="19"/>
      <c r="BM1951" s="2"/>
      <c r="BN1951" s="2">
        <v>2.1800000000000002</v>
      </c>
      <c r="BO1951" s="2">
        <v>177.66</v>
      </c>
      <c r="BP1951" s="2">
        <v>0.57412369242062766</v>
      </c>
      <c r="BQ1951" s="2"/>
      <c r="BR1951" s="2"/>
      <c r="BS1951" s="2"/>
      <c r="BT1951" s="2"/>
      <c r="BU1951" s="2"/>
      <c r="BV1951" s="2"/>
      <c r="BW1951" s="9"/>
      <c r="BX1951" s="2">
        <v>211.05424198968669</v>
      </c>
      <c r="BY1951" s="2"/>
      <c r="BZ1951" s="9"/>
      <c r="CA1951" s="2"/>
      <c r="CB1951" s="2"/>
      <c r="CC1951" s="2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</row>
    <row r="1952" spans="1:152" hidden="1" x14ac:dyDescent="0.45">
      <c r="A1952" t="s">
        <v>69</v>
      </c>
      <c r="B1952" t="s">
        <v>239</v>
      </c>
      <c r="C1952" s="1">
        <v>39508</v>
      </c>
      <c r="D1952" s="2">
        <v>8</v>
      </c>
      <c r="E1952" t="s">
        <v>197</v>
      </c>
      <c r="F1952" t="s">
        <v>14</v>
      </c>
      <c r="G1952">
        <v>138</v>
      </c>
      <c r="H1952" t="s">
        <v>17</v>
      </c>
      <c r="I1952" s="19">
        <v>10</v>
      </c>
      <c r="J1952">
        <v>1000</v>
      </c>
      <c r="K1952" s="2">
        <f t="shared" si="290"/>
        <v>100</v>
      </c>
      <c r="L1952" s="2"/>
      <c r="M1952" s="9"/>
      <c r="N1952" s="9"/>
      <c r="O1952" s="9"/>
      <c r="P1952" s="9"/>
      <c r="Q1952" s="2"/>
      <c r="R1952" s="2"/>
      <c r="S1952" s="2"/>
      <c r="T1952" s="2"/>
      <c r="U1952" s="2">
        <v>138</v>
      </c>
      <c r="V1952" s="2"/>
      <c r="W1952" s="2"/>
      <c r="X1952" s="9"/>
      <c r="Y1952" s="9"/>
      <c r="Z1952" s="9"/>
      <c r="AA1952" s="9"/>
      <c r="AB1952" s="9"/>
      <c r="AC1952" s="2"/>
      <c r="AD1952" s="9"/>
      <c r="AE1952" s="9"/>
      <c r="AF1952" s="2"/>
      <c r="AG1952" s="9"/>
      <c r="AH1952" s="9"/>
      <c r="AI1952" s="9"/>
      <c r="AJ1952" s="9"/>
      <c r="AK1952" s="9"/>
      <c r="AL1952" s="9"/>
      <c r="AM1952" s="15"/>
      <c r="AN1952" s="9"/>
      <c r="AO1952" s="9"/>
      <c r="AP1952" s="9"/>
      <c r="AQ1952" s="2"/>
      <c r="AR1952" s="2"/>
      <c r="AS1952" s="2"/>
      <c r="AT1952" s="2"/>
      <c r="AU1952" s="2"/>
      <c r="AV1952" s="2"/>
      <c r="AW1952" s="2"/>
      <c r="AX1952" s="9"/>
      <c r="AY1952" s="2"/>
      <c r="AZ1952" s="2"/>
      <c r="BA1952" s="2"/>
      <c r="BB1952" s="9"/>
      <c r="BC1952" s="19"/>
      <c r="BD1952" s="2"/>
      <c r="BE1952" s="2"/>
      <c r="BF1952" s="19"/>
      <c r="BG1952" s="19"/>
      <c r="BH1952" s="19"/>
      <c r="BI1952" s="19"/>
      <c r="BJ1952" s="19"/>
      <c r="BK1952" s="19"/>
      <c r="BL1952" s="19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9"/>
      <c r="BX1952" s="2"/>
      <c r="BY1952" s="2"/>
      <c r="BZ1952" s="9"/>
      <c r="CA1952" s="2"/>
      <c r="CB1952" s="2"/>
      <c r="CC1952" s="2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</row>
    <row r="1953" spans="1:152" hidden="1" x14ac:dyDescent="0.45">
      <c r="A1953" t="s">
        <v>69</v>
      </c>
      <c r="B1953" t="s">
        <v>239</v>
      </c>
      <c r="C1953" s="1">
        <v>39511</v>
      </c>
      <c r="D1953" s="2"/>
      <c r="H1953" t="s">
        <v>17</v>
      </c>
      <c r="I1953" s="19">
        <v>10</v>
      </c>
      <c r="J1953">
        <v>1000</v>
      </c>
      <c r="K1953" s="2">
        <f t="shared" si="290"/>
        <v>100</v>
      </c>
      <c r="AC1953" s="2"/>
      <c r="AE1953" s="9"/>
      <c r="AF1953" s="2"/>
      <c r="AG1953" s="9"/>
      <c r="AH1953" s="9"/>
      <c r="AI1953" s="9"/>
      <c r="AJ1953" s="9"/>
      <c r="AK1953" s="9"/>
      <c r="AL1953" s="9"/>
      <c r="AM1953" s="15"/>
      <c r="AO1953" s="9"/>
      <c r="AP1953" s="9"/>
      <c r="AQ1953" s="2"/>
      <c r="AR1953" s="2"/>
      <c r="AS1953" s="2"/>
      <c r="AT1953" s="2"/>
      <c r="AU1953" s="2"/>
      <c r="AV1953" s="2"/>
      <c r="AW1953" s="2"/>
      <c r="AY1953" s="2"/>
      <c r="AZ1953" s="2"/>
      <c r="BA1953" s="2"/>
      <c r="BC1953" s="19"/>
      <c r="BD1953" s="2"/>
      <c r="BE1953" s="2"/>
      <c r="BF1953" s="19"/>
      <c r="BG1953" s="19"/>
      <c r="BH1953" s="19"/>
      <c r="BI1953" s="19"/>
      <c r="BJ1953" s="19"/>
      <c r="BK1953" s="19"/>
      <c r="BL1953" s="19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X1953" s="2">
        <v>193.2220875931535</v>
      </c>
      <c r="BY1953" s="2"/>
      <c r="CA1953" s="2"/>
      <c r="CB1953" s="2"/>
      <c r="CC1953" s="2"/>
    </row>
    <row r="1954" spans="1:152" hidden="1" x14ac:dyDescent="0.45">
      <c r="A1954" t="s">
        <v>69</v>
      </c>
      <c r="B1954" t="s">
        <v>239</v>
      </c>
      <c r="C1954" s="1">
        <v>39519</v>
      </c>
      <c r="D1954" s="2"/>
      <c r="H1954" t="s">
        <v>17</v>
      </c>
      <c r="I1954" s="19">
        <v>10</v>
      </c>
      <c r="J1954">
        <v>1000</v>
      </c>
      <c r="K1954" s="2">
        <f t="shared" si="290"/>
        <v>100</v>
      </c>
      <c r="AC1954" s="2"/>
      <c r="AE1954" s="9"/>
      <c r="AF1954" s="2"/>
      <c r="AG1954" s="9"/>
      <c r="AH1954" s="9"/>
      <c r="AI1954" s="9"/>
      <c r="AJ1954" s="9"/>
      <c r="AK1954" s="9"/>
      <c r="AL1954" s="9"/>
      <c r="AM1954" s="15"/>
      <c r="AO1954" s="9"/>
      <c r="AP1954" s="9"/>
      <c r="AQ1954" s="2"/>
      <c r="AR1954" s="2"/>
      <c r="AS1954" s="2"/>
      <c r="AT1954" s="2"/>
      <c r="AU1954" s="2"/>
      <c r="AV1954" s="2"/>
      <c r="AW1954" s="2"/>
      <c r="AY1954" s="2"/>
      <c r="AZ1954" s="2"/>
      <c r="BA1954" s="2"/>
      <c r="BC1954" s="19"/>
      <c r="BD1954" s="2"/>
      <c r="BE1954" s="2"/>
      <c r="BF1954" s="19"/>
      <c r="BG1954" s="19"/>
      <c r="BH1954" s="19"/>
      <c r="BI1954" s="19"/>
      <c r="BJ1954" s="19"/>
      <c r="BK1954" s="19"/>
      <c r="BL1954" s="19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X1954" s="2">
        <v>150.30173279875081</v>
      </c>
      <c r="BY1954" s="2"/>
      <c r="CA1954" s="2"/>
      <c r="CB1954" s="2"/>
      <c r="CC1954" s="2"/>
    </row>
    <row r="1955" spans="1:152" hidden="1" x14ac:dyDescent="0.45">
      <c r="A1955" t="s">
        <v>69</v>
      </c>
      <c r="B1955" t="s">
        <v>239</v>
      </c>
      <c r="C1955" s="1">
        <v>39525</v>
      </c>
      <c r="D1955" s="2"/>
      <c r="H1955" t="s">
        <v>17</v>
      </c>
      <c r="I1955" s="19">
        <v>10</v>
      </c>
      <c r="J1955">
        <v>1000</v>
      </c>
      <c r="K1955" s="2">
        <f t="shared" si="290"/>
        <v>100</v>
      </c>
      <c r="AC1955" s="2"/>
      <c r="AE1955" s="9"/>
      <c r="AF1955" s="2"/>
      <c r="AG1955" s="9"/>
      <c r="AH1955" s="9"/>
      <c r="AI1955" s="9"/>
      <c r="AJ1955" s="9"/>
      <c r="AK1955" s="9"/>
      <c r="AL1955" s="9"/>
      <c r="AM1955" s="15"/>
      <c r="AO1955" s="9"/>
      <c r="AP1955" s="9"/>
      <c r="AQ1955" s="2"/>
      <c r="AR1955" s="2"/>
      <c r="AS1955" s="2"/>
      <c r="AT1955" s="2"/>
      <c r="AU1955" s="2"/>
      <c r="AV1955" s="2"/>
      <c r="AW1955" s="2"/>
      <c r="AY1955" s="2"/>
      <c r="AZ1955" s="2"/>
      <c r="BA1955" s="2"/>
      <c r="BC1955" s="19"/>
      <c r="BD1955" s="2"/>
      <c r="BE1955" s="2"/>
      <c r="BF1955" s="19"/>
      <c r="BG1955" s="19"/>
      <c r="BH1955" s="19"/>
      <c r="BI1955" s="19"/>
      <c r="BJ1955" s="19"/>
      <c r="BK1955" s="19"/>
      <c r="BL1955" s="19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X1955" s="2">
        <v>118.01838266119211</v>
      </c>
      <c r="BY1955" s="2"/>
      <c r="CA1955" s="2"/>
      <c r="CB1955" s="2"/>
      <c r="CC1955" s="2"/>
    </row>
    <row r="1956" spans="1:152" hidden="1" x14ac:dyDescent="0.45">
      <c r="A1956" t="s">
        <v>69</v>
      </c>
      <c r="B1956" t="s">
        <v>239</v>
      </c>
      <c r="C1956" s="1">
        <v>39532</v>
      </c>
      <c r="D1956" s="2"/>
      <c r="H1956" t="s">
        <v>17</v>
      </c>
      <c r="I1956" s="19">
        <v>10</v>
      </c>
      <c r="J1956">
        <v>1000</v>
      </c>
      <c r="K1956" s="2">
        <f t="shared" si="290"/>
        <v>100</v>
      </c>
      <c r="AC1956" s="2"/>
      <c r="AE1956" s="9"/>
      <c r="AF1956" s="2"/>
      <c r="AG1956" s="9"/>
      <c r="AH1956" s="9"/>
      <c r="AI1956" s="9"/>
      <c r="AJ1956" s="9"/>
      <c r="AK1956" s="9"/>
      <c r="AL1956" s="9"/>
      <c r="AM1956" s="15"/>
      <c r="AO1956" s="9"/>
      <c r="AP1956" s="9"/>
      <c r="AQ1956" s="2"/>
      <c r="AR1956" s="2"/>
      <c r="AS1956" s="2"/>
      <c r="AT1956" s="2"/>
      <c r="AU1956" s="2"/>
      <c r="AV1956" s="2"/>
      <c r="AW1956" s="2"/>
      <c r="AY1956" s="2"/>
      <c r="AZ1956" s="2"/>
      <c r="BA1956" s="2"/>
      <c r="BC1956" s="19"/>
      <c r="BD1956" s="2"/>
      <c r="BE1956" s="2"/>
      <c r="BF1956" s="19"/>
      <c r="BG1956" s="19"/>
      <c r="BH1956" s="19"/>
      <c r="BI1956" s="19"/>
      <c r="BJ1956" s="19"/>
      <c r="BK1956" s="19"/>
      <c r="BL1956" s="19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X1956" s="2">
        <v>92.439372340925019</v>
      </c>
      <c r="BY1956" s="2"/>
      <c r="CA1956" s="2"/>
      <c r="CB1956" s="2"/>
      <c r="CC1956" s="2"/>
    </row>
    <row r="1957" spans="1:152" hidden="1" x14ac:dyDescent="0.45">
      <c r="A1957" t="s">
        <v>69</v>
      </c>
      <c r="B1957" t="s">
        <v>239</v>
      </c>
      <c r="C1957" s="1">
        <v>39535</v>
      </c>
      <c r="D1957" s="2">
        <v>9</v>
      </c>
      <c r="E1957" s="1" t="s">
        <v>196</v>
      </c>
      <c r="F1957" t="s">
        <v>15</v>
      </c>
      <c r="G1957">
        <v>165</v>
      </c>
      <c r="H1957" t="s">
        <v>17</v>
      </c>
      <c r="I1957" s="19">
        <v>10</v>
      </c>
      <c r="J1957">
        <v>1000</v>
      </c>
      <c r="K1957" s="2">
        <f t="shared" si="290"/>
        <v>100</v>
      </c>
      <c r="L1957" s="2"/>
      <c r="M1957" s="9"/>
      <c r="N1957" s="9"/>
      <c r="O1957" s="9"/>
      <c r="P1957" s="9"/>
      <c r="Q1957" s="2"/>
      <c r="R1957" s="2"/>
      <c r="S1957" s="2"/>
      <c r="T1957" s="2"/>
      <c r="U1957" s="2"/>
      <c r="V1957" s="2">
        <v>165</v>
      </c>
      <c r="W1957" s="2"/>
      <c r="X1957" s="9"/>
      <c r="Y1957" s="9"/>
      <c r="Z1957" s="9"/>
      <c r="AA1957" s="9"/>
      <c r="AB1957" s="9"/>
      <c r="AC1957" s="2"/>
      <c r="AD1957" s="9"/>
      <c r="AE1957" s="9"/>
      <c r="AF1957" s="2"/>
      <c r="AG1957" s="9"/>
      <c r="AH1957" s="9"/>
      <c r="AI1957" s="9"/>
      <c r="AJ1957" s="9"/>
      <c r="AK1957" s="9"/>
      <c r="AL1957" s="9"/>
      <c r="AM1957" s="15"/>
      <c r="AN1957" s="9"/>
      <c r="AO1957" s="9"/>
      <c r="AP1957" s="9"/>
      <c r="AQ1957" s="2"/>
      <c r="AR1957" s="2"/>
      <c r="AS1957" s="2"/>
      <c r="AT1957" s="2"/>
      <c r="AU1957" s="2"/>
      <c r="AV1957" s="2"/>
      <c r="AW1957" s="2"/>
      <c r="AX1957" s="9"/>
      <c r="AY1957" s="2"/>
      <c r="AZ1957" s="2"/>
      <c r="BA1957" s="2"/>
      <c r="BB1957" s="9"/>
      <c r="BC1957" s="19"/>
      <c r="BD1957" s="2"/>
      <c r="BE1957" s="2"/>
      <c r="BF1957" s="19"/>
      <c r="BG1957" s="19"/>
      <c r="BH1957" s="19"/>
      <c r="BI1957" s="19"/>
      <c r="BJ1957" s="19"/>
      <c r="BK1957" s="19"/>
      <c r="BL1957" s="19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9"/>
      <c r="BX1957" s="2"/>
      <c r="BY1957" s="2"/>
      <c r="BZ1957" s="9"/>
      <c r="CA1957" s="2"/>
      <c r="CB1957" s="2"/>
      <c r="CC1957" s="2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</row>
    <row r="1958" spans="1:152" hidden="1" x14ac:dyDescent="0.45">
      <c r="A1958" t="s">
        <v>69</v>
      </c>
      <c r="B1958" t="s">
        <v>239</v>
      </c>
      <c r="C1958" s="1">
        <v>39539</v>
      </c>
      <c r="D1958" s="2"/>
      <c r="H1958" t="s">
        <v>17</v>
      </c>
      <c r="I1958" s="19">
        <v>10</v>
      </c>
      <c r="J1958">
        <v>1000</v>
      </c>
      <c r="K1958" s="2">
        <f t="shared" si="290"/>
        <v>100</v>
      </c>
      <c r="AC1958" s="2"/>
      <c r="AE1958" s="9"/>
      <c r="AF1958" s="2"/>
      <c r="AG1958" s="9"/>
      <c r="AH1958" s="9"/>
      <c r="AI1958" s="9"/>
      <c r="AJ1958" s="9"/>
      <c r="AK1958" s="9"/>
      <c r="AL1958" s="9"/>
      <c r="AM1958" s="15"/>
      <c r="AO1958" s="9"/>
      <c r="AP1958" s="9"/>
      <c r="AQ1958" s="2"/>
      <c r="AR1958" s="2"/>
      <c r="AS1958" s="2"/>
      <c r="AT1958" s="2"/>
      <c r="AU1958" s="2"/>
      <c r="AV1958" s="2"/>
      <c r="AW1958" s="2"/>
      <c r="AY1958" s="2"/>
      <c r="AZ1958" s="2"/>
      <c r="BA1958" s="2"/>
      <c r="BC1958" s="19"/>
      <c r="BD1958" s="2"/>
      <c r="BE1958" s="2"/>
      <c r="BF1958" s="19"/>
      <c r="BG1958" s="19"/>
      <c r="BH1958" s="19"/>
      <c r="BI1958" s="19"/>
      <c r="BJ1958" s="19"/>
      <c r="BK1958" s="19"/>
      <c r="BL1958" s="19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X1958" s="2">
        <v>81.622383887089683</v>
      </c>
      <c r="BY1958" s="2"/>
      <c r="CA1958" s="2"/>
      <c r="CB1958" s="2"/>
      <c r="CC1958" s="2"/>
    </row>
    <row r="1959" spans="1:152" hidden="1" x14ac:dyDescent="0.45">
      <c r="A1959" t="s">
        <v>69</v>
      </c>
      <c r="B1959" t="s">
        <v>239</v>
      </c>
      <c r="C1959" s="1">
        <v>39540</v>
      </c>
      <c r="D1959" s="2"/>
      <c r="E1959" s="1"/>
      <c r="G1959">
        <v>170</v>
      </c>
      <c r="H1959" t="s">
        <v>17</v>
      </c>
      <c r="I1959" s="19">
        <v>10</v>
      </c>
      <c r="J1959">
        <v>1000</v>
      </c>
      <c r="K1959" s="2">
        <f t="shared" si="290"/>
        <v>100</v>
      </c>
      <c r="L1959" s="2"/>
      <c r="M1959" s="9"/>
      <c r="N1959" s="9"/>
      <c r="O1959" s="9"/>
      <c r="P1959" s="9"/>
      <c r="Q1959" s="2"/>
      <c r="R1959" s="2"/>
      <c r="S1959" s="2"/>
      <c r="T1959" s="2"/>
      <c r="U1959" s="2"/>
      <c r="V1959" s="2"/>
      <c r="W1959" s="2"/>
      <c r="X1959" s="9"/>
      <c r="Y1959" s="9"/>
      <c r="Z1959" s="9"/>
      <c r="AA1959" s="9"/>
      <c r="AB1959" s="9"/>
      <c r="AC1959" s="2"/>
      <c r="AD1959" s="9"/>
      <c r="AE1959" s="9"/>
      <c r="AF1959" s="2"/>
      <c r="AG1959" s="9">
        <v>1.53</v>
      </c>
      <c r="AH1959" s="9"/>
      <c r="AI1959" s="9"/>
      <c r="AJ1959" s="9"/>
      <c r="AK1959" s="9"/>
      <c r="AL1959" s="9"/>
      <c r="AM1959" s="15"/>
      <c r="AN1959" s="9"/>
      <c r="AO1959" s="9"/>
      <c r="AP1959" s="9"/>
      <c r="AQ1959" s="2"/>
      <c r="AR1959" s="2"/>
      <c r="AS1959" s="2"/>
      <c r="AT1959" s="2"/>
      <c r="AU1959" s="2"/>
      <c r="AV1959" s="2"/>
      <c r="AW1959" s="2"/>
      <c r="AX1959" s="9"/>
      <c r="AY1959" s="2"/>
      <c r="AZ1959" s="2"/>
      <c r="BA1959" s="2"/>
      <c r="BB1959" s="9"/>
      <c r="BC1959" s="19"/>
      <c r="BD1959" s="2"/>
      <c r="BE1959" s="2"/>
      <c r="BF1959" s="19"/>
      <c r="BG1959" s="19"/>
      <c r="BH1959" s="19"/>
      <c r="BI1959" s="19"/>
      <c r="BJ1959" s="19"/>
      <c r="BK1959" s="19"/>
      <c r="BL1959" s="19"/>
      <c r="BM1959" s="2"/>
      <c r="BN1959" s="2">
        <v>0</v>
      </c>
      <c r="BO1959" s="2">
        <v>168.69</v>
      </c>
      <c r="BP1959" s="2">
        <v>123.11270229621782</v>
      </c>
      <c r="BQ1959" s="2"/>
      <c r="BR1959" s="2"/>
      <c r="BS1959" s="2"/>
      <c r="BT1959" s="2"/>
      <c r="BU1959" s="2"/>
      <c r="BV1959" s="2"/>
      <c r="BW1959" s="9"/>
      <c r="BX1959" s="2"/>
      <c r="BY1959" s="2"/>
      <c r="BZ1959" s="9"/>
      <c r="CA1959" s="2"/>
      <c r="CB1959" s="2"/>
      <c r="CC1959" s="2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</row>
    <row r="1960" spans="1:152" hidden="1" x14ac:dyDescent="0.45">
      <c r="A1960" t="s">
        <v>69</v>
      </c>
      <c r="B1960" t="s">
        <v>239</v>
      </c>
      <c r="C1960" s="1">
        <v>39548</v>
      </c>
      <c r="D1960" s="2"/>
      <c r="H1960" t="s">
        <v>17</v>
      </c>
      <c r="I1960" s="19">
        <v>10</v>
      </c>
      <c r="J1960">
        <v>1000</v>
      </c>
      <c r="K1960" s="2">
        <f t="shared" si="290"/>
        <v>100</v>
      </c>
      <c r="AC1960" s="2"/>
      <c r="AE1960" s="9"/>
      <c r="AF1960" s="2"/>
      <c r="AG1960" s="9"/>
      <c r="AH1960" s="9"/>
      <c r="AI1960" s="9"/>
      <c r="AJ1960" s="9"/>
      <c r="AK1960" s="9"/>
      <c r="AL1960" s="9"/>
      <c r="AM1960" s="15"/>
      <c r="AO1960" s="9"/>
      <c r="AP1960" s="9"/>
      <c r="AQ1960" s="2"/>
      <c r="AR1960" s="2"/>
      <c r="AS1960" s="2"/>
      <c r="AT1960" s="2"/>
      <c r="AU1960" s="2"/>
      <c r="AV1960" s="2"/>
      <c r="AW1960" s="2"/>
      <c r="AY1960" s="2"/>
      <c r="AZ1960" s="2"/>
      <c r="BA1960" s="2"/>
      <c r="BC1960" s="19"/>
      <c r="BD1960" s="2"/>
      <c r="BE1960" s="2"/>
      <c r="BF1960" s="19"/>
      <c r="BG1960" s="19"/>
      <c r="BH1960" s="19"/>
      <c r="BI1960" s="19"/>
      <c r="BJ1960" s="19"/>
      <c r="BK1960" s="19"/>
      <c r="BL1960" s="19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X1960" s="2">
        <v>73.335407425059316</v>
      </c>
      <c r="BY1960" s="2"/>
      <c r="CA1960" s="2"/>
      <c r="CB1960" s="2"/>
      <c r="CC1960" s="2"/>
    </row>
    <row r="1961" spans="1:152" hidden="1" x14ac:dyDescent="0.45">
      <c r="A1961" t="s">
        <v>69</v>
      </c>
      <c r="B1961" t="s">
        <v>239</v>
      </c>
      <c r="C1961" s="4"/>
      <c r="D1961" s="2">
        <v>10</v>
      </c>
      <c r="E1961" t="s">
        <v>97</v>
      </c>
      <c r="F1961" t="s">
        <v>18</v>
      </c>
      <c r="H1961" t="s">
        <v>17</v>
      </c>
      <c r="I1961" s="19">
        <v>10</v>
      </c>
      <c r="J1961">
        <v>1000</v>
      </c>
      <c r="K1961" s="2">
        <f t="shared" si="290"/>
        <v>100</v>
      </c>
      <c r="L1961" s="2"/>
      <c r="M1961" s="9"/>
      <c r="N1961" s="9"/>
      <c r="O1961" s="9"/>
      <c r="P1961" s="9"/>
      <c r="Q1961" s="2"/>
      <c r="R1961" s="2"/>
      <c r="S1961" s="2"/>
      <c r="T1961" s="2"/>
      <c r="U1961" s="2"/>
      <c r="V1961" s="2"/>
      <c r="W1961" s="2"/>
      <c r="X1961" s="9"/>
      <c r="Y1961" s="9"/>
      <c r="Z1961" s="9"/>
      <c r="AA1961" s="9"/>
      <c r="AB1961" s="9"/>
      <c r="AC1961" s="2"/>
      <c r="AD1961" s="9"/>
      <c r="AE1961" s="9"/>
      <c r="AF1961" s="2"/>
      <c r="AG1961" s="9"/>
      <c r="AH1961" s="9"/>
      <c r="AI1961" s="9"/>
      <c r="AJ1961" s="9"/>
      <c r="AK1961" s="9"/>
      <c r="AL1961" s="9"/>
      <c r="AM1961" s="15"/>
      <c r="AN1961" s="9"/>
      <c r="AO1961" s="9"/>
      <c r="AP1961" s="9"/>
      <c r="AQ1961" s="2"/>
      <c r="AR1961" s="2"/>
      <c r="AS1961" s="2"/>
      <c r="AT1961" s="2"/>
      <c r="AU1961" s="2"/>
      <c r="AV1961" s="2"/>
      <c r="AW1961" s="2"/>
      <c r="AX1961" s="9"/>
      <c r="AY1961" s="2"/>
      <c r="AZ1961" s="2"/>
      <c r="BA1961" s="2"/>
      <c r="BB1961" s="9"/>
      <c r="BC1961" s="19">
        <v>39.625915076735595</v>
      </c>
      <c r="BD1961" s="2">
        <v>286.02</v>
      </c>
      <c r="BE1961" s="2"/>
      <c r="BF1961" s="19">
        <v>12.6</v>
      </c>
      <c r="BG1961" s="19"/>
      <c r="BH1961" s="19"/>
      <c r="BI1961" s="19"/>
      <c r="BJ1961" s="19"/>
      <c r="BK1961" s="19"/>
      <c r="BL1961" s="19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9"/>
      <c r="BX1961" s="2"/>
      <c r="BY1961" s="2"/>
      <c r="BZ1961" s="9"/>
      <c r="CA1961" s="2"/>
      <c r="CB1961" s="2"/>
      <c r="CC1961" s="2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</row>
    <row r="1962" spans="1:152" s="12" customFormat="1" hidden="1" x14ac:dyDescent="0.45">
      <c r="A1962" t="s">
        <v>72</v>
      </c>
      <c r="B1962" t="s">
        <v>240</v>
      </c>
      <c r="C1962" s="1">
        <v>39370</v>
      </c>
      <c r="D1962" s="2">
        <v>1</v>
      </c>
      <c r="E1962" s="1" t="s">
        <v>198</v>
      </c>
      <c r="F1962" t="s">
        <v>10</v>
      </c>
      <c r="G1962">
        <v>0</v>
      </c>
      <c r="H1962" t="s">
        <v>17</v>
      </c>
      <c r="I1962" s="19">
        <v>10</v>
      </c>
      <c r="J1962">
        <v>1000</v>
      </c>
      <c r="K1962" s="2">
        <f t="shared" si="290"/>
        <v>100</v>
      </c>
      <c r="L1962" s="2"/>
      <c r="M1962" s="9"/>
      <c r="N1962" s="9"/>
      <c r="O1962" s="9"/>
      <c r="P1962" s="9"/>
      <c r="Q1962" s="2"/>
      <c r="R1962" s="2"/>
      <c r="S1962" s="2"/>
      <c r="T1962" s="2"/>
      <c r="U1962" s="2"/>
      <c r="V1962" s="2"/>
      <c r="W1962" s="2"/>
      <c r="X1962" s="9"/>
      <c r="Y1962" s="9"/>
      <c r="Z1962" s="9"/>
      <c r="AA1962" s="9"/>
      <c r="AB1962" s="9"/>
      <c r="AC1962" s="2"/>
      <c r="AD1962" s="9"/>
      <c r="AE1962" s="9"/>
      <c r="AF1962" s="2"/>
      <c r="AG1962" s="9"/>
      <c r="AH1962" s="9"/>
      <c r="AI1962" s="9"/>
      <c r="AJ1962" s="9"/>
      <c r="AK1962" s="9"/>
      <c r="AL1962" s="9"/>
      <c r="AM1962" s="15"/>
      <c r="AN1962" s="9"/>
      <c r="AO1962" s="9"/>
      <c r="AP1962" s="9"/>
      <c r="AQ1962" s="2"/>
      <c r="AR1962" s="2"/>
      <c r="AS1962" s="2"/>
      <c r="AT1962" s="2"/>
      <c r="AU1962" s="2"/>
      <c r="AV1962" s="2"/>
      <c r="AW1962" s="2"/>
      <c r="AX1962" s="9"/>
      <c r="AY1962" s="2"/>
      <c r="AZ1962" s="2"/>
      <c r="BA1962" s="2"/>
      <c r="BB1962" s="9"/>
      <c r="BC1962" s="19"/>
      <c r="BD1962" s="2"/>
      <c r="BE1962" s="2"/>
      <c r="BF1962" s="19"/>
      <c r="BG1962" s="19"/>
      <c r="BH1962" s="19"/>
      <c r="BI1962" s="19"/>
      <c r="BJ1962" s="19"/>
      <c r="BK1962" s="19"/>
      <c r="BL1962" s="19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9"/>
      <c r="BX1962" s="2"/>
      <c r="BY1962" s="2"/>
      <c r="BZ1962" s="9"/>
      <c r="CA1962" s="2"/>
      <c r="CB1962" s="2"/>
      <c r="CC1962" s="2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</row>
    <row r="1963" spans="1:152" hidden="1" x14ac:dyDescent="0.45">
      <c r="A1963" t="s">
        <v>72</v>
      </c>
      <c r="B1963" t="s">
        <v>240</v>
      </c>
      <c r="C1963" s="1">
        <v>39377</v>
      </c>
      <c r="D1963" s="2">
        <v>3</v>
      </c>
      <c r="E1963" s="1" t="s">
        <v>194</v>
      </c>
      <c r="F1963" t="s">
        <v>77</v>
      </c>
      <c r="G1963">
        <v>7</v>
      </c>
      <c r="H1963" t="s">
        <v>17</v>
      </c>
      <c r="I1963" s="19">
        <v>10</v>
      </c>
      <c r="J1963">
        <v>1000</v>
      </c>
      <c r="K1963" s="2">
        <f t="shared" si="290"/>
        <v>100</v>
      </c>
      <c r="L1963" s="2"/>
      <c r="M1963" s="9"/>
      <c r="N1963" s="9"/>
      <c r="O1963" s="9"/>
      <c r="P1963" s="9"/>
      <c r="Q1963" s="2">
        <v>7</v>
      </c>
      <c r="R1963" s="2"/>
      <c r="S1963" s="2"/>
      <c r="T1963" s="2"/>
      <c r="U1963" s="2"/>
      <c r="V1963" s="2"/>
      <c r="W1963" s="2"/>
      <c r="X1963" s="9"/>
      <c r="Y1963" s="9"/>
      <c r="Z1963" s="9"/>
      <c r="AA1963" s="9"/>
      <c r="AB1963" s="9"/>
      <c r="AC1963" s="2"/>
      <c r="AD1963" s="9"/>
      <c r="AE1963" s="9"/>
      <c r="AF1963" s="2"/>
      <c r="AG1963" s="9"/>
      <c r="AH1963" s="9"/>
      <c r="AI1963" s="9"/>
      <c r="AJ1963" s="9"/>
      <c r="AK1963" s="9"/>
      <c r="AL1963" s="9"/>
      <c r="AM1963" s="15"/>
      <c r="AN1963" s="9"/>
      <c r="AO1963" s="9"/>
      <c r="AP1963" s="9"/>
      <c r="AQ1963" s="2"/>
      <c r="AR1963" s="2"/>
      <c r="AS1963" s="2"/>
      <c r="AT1963" s="2"/>
      <c r="AU1963" s="2"/>
      <c r="AV1963" s="2"/>
      <c r="AW1963" s="2"/>
      <c r="AX1963" s="9"/>
      <c r="AY1963" s="2"/>
      <c r="AZ1963" s="2"/>
      <c r="BA1963" s="2"/>
      <c r="BB1963" s="9"/>
      <c r="BC1963" s="19"/>
      <c r="BD1963" s="2"/>
      <c r="BE1963" s="2"/>
      <c r="BF1963" s="19"/>
      <c r="BG1963" s="19"/>
      <c r="BH1963" s="19"/>
      <c r="BI1963" s="19"/>
      <c r="BJ1963" s="19"/>
      <c r="BK1963" s="19"/>
      <c r="BL1963" s="19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9"/>
      <c r="BX1963" s="2"/>
      <c r="BY1963" s="2"/>
      <c r="BZ1963" s="9"/>
      <c r="CA1963" s="2"/>
      <c r="CB1963" s="2"/>
      <c r="CC1963" s="2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</row>
    <row r="1964" spans="1:152" hidden="1" x14ac:dyDescent="0.45">
      <c r="A1964" t="s">
        <v>72</v>
      </c>
      <c r="B1964" t="s">
        <v>240</v>
      </c>
      <c r="C1964" s="1">
        <v>39413</v>
      </c>
      <c r="D1964" s="2"/>
      <c r="H1964" t="s">
        <v>17</v>
      </c>
      <c r="I1964" s="19">
        <v>10</v>
      </c>
      <c r="J1964">
        <v>1000</v>
      </c>
      <c r="K1964" s="2">
        <f t="shared" si="290"/>
        <v>100</v>
      </c>
      <c r="AC1964" s="2"/>
      <c r="AE1964" s="9"/>
      <c r="AF1964" s="2"/>
      <c r="AG1964" s="9"/>
      <c r="AH1964" s="9"/>
      <c r="AI1964" s="9"/>
      <c r="AJ1964" s="9"/>
      <c r="AK1964" s="9"/>
      <c r="AL1964" s="9"/>
      <c r="AM1964" s="15"/>
      <c r="AO1964" s="9"/>
      <c r="AP1964" s="9"/>
      <c r="AQ1964" s="2"/>
      <c r="AR1964" s="2"/>
      <c r="AS1964" s="2"/>
      <c r="AT1964" s="2"/>
      <c r="AU1964" s="2"/>
      <c r="AV1964" s="2"/>
      <c r="AW1964" s="2"/>
      <c r="AY1964" s="2"/>
      <c r="AZ1964" s="2"/>
      <c r="BA1964" s="2"/>
      <c r="BC1964" s="19"/>
      <c r="BD1964" s="2"/>
      <c r="BE1964" s="2"/>
      <c r="BF1964" s="19"/>
      <c r="BG1964" s="19"/>
      <c r="BH1964" s="19"/>
      <c r="BI1964" s="19"/>
      <c r="BJ1964" s="19"/>
      <c r="BK1964" s="19"/>
      <c r="BL1964" s="19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X1964" s="2">
        <v>195.767692189889</v>
      </c>
      <c r="BY1964" s="2"/>
      <c r="CA1964" s="2"/>
      <c r="CB1964" s="2"/>
      <c r="CC1964" s="2"/>
    </row>
    <row r="1965" spans="1:152" hidden="1" x14ac:dyDescent="0.45">
      <c r="A1965" t="s">
        <v>72</v>
      </c>
      <c r="B1965" t="s">
        <v>240</v>
      </c>
      <c r="C1965" s="1">
        <v>39420</v>
      </c>
      <c r="D1965" s="2">
        <v>4</v>
      </c>
      <c r="E1965" t="s">
        <v>199</v>
      </c>
      <c r="F1965" t="s">
        <v>12</v>
      </c>
      <c r="G1965">
        <v>50</v>
      </c>
      <c r="H1965" t="s">
        <v>17</v>
      </c>
      <c r="I1965" s="19">
        <v>10</v>
      </c>
      <c r="J1965">
        <v>1000</v>
      </c>
      <c r="K1965" s="2">
        <f t="shared" si="290"/>
        <v>100</v>
      </c>
      <c r="L1965" s="2"/>
      <c r="M1965" s="9"/>
      <c r="N1965" s="9"/>
      <c r="O1965" s="9"/>
      <c r="P1965" s="9"/>
      <c r="Q1965" s="2"/>
      <c r="R1965" s="2">
        <v>50</v>
      </c>
      <c r="S1965" s="2"/>
      <c r="T1965" s="2"/>
      <c r="U1965" s="2"/>
      <c r="V1965" s="2"/>
      <c r="W1965" s="2"/>
      <c r="X1965" s="9"/>
      <c r="Y1965" s="9"/>
      <c r="Z1965" s="9"/>
      <c r="AA1965" s="9"/>
      <c r="AB1965" s="9"/>
      <c r="AC1965" s="2"/>
      <c r="AD1965" s="9"/>
      <c r="AE1965" s="9"/>
      <c r="AF1965" s="2"/>
      <c r="AG1965" s="9"/>
      <c r="AH1965" s="9"/>
      <c r="AI1965" s="9"/>
      <c r="AJ1965" s="9"/>
      <c r="AK1965" s="9"/>
      <c r="AL1965" s="9"/>
      <c r="AM1965" s="15"/>
      <c r="AN1965" s="9"/>
      <c r="AO1965" s="9"/>
      <c r="AP1965" s="9"/>
      <c r="AQ1965" s="2"/>
      <c r="AR1965" s="2"/>
      <c r="AS1965" s="2"/>
      <c r="AT1965" s="2"/>
      <c r="AU1965" s="2"/>
      <c r="AV1965" s="2"/>
      <c r="AW1965" s="2"/>
      <c r="AX1965" s="9"/>
      <c r="AY1965" s="2"/>
      <c r="AZ1965" s="2"/>
      <c r="BA1965" s="2"/>
      <c r="BB1965" s="9"/>
      <c r="BC1965" s="19"/>
      <c r="BD1965" s="2"/>
      <c r="BE1965" s="2"/>
      <c r="BF1965" s="19"/>
      <c r="BG1965" s="19"/>
      <c r="BH1965" s="19"/>
      <c r="BI1965" s="19"/>
      <c r="BJ1965" s="19"/>
      <c r="BK1965" s="19"/>
      <c r="BL1965" s="19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9"/>
      <c r="BX1965" s="2"/>
      <c r="BY1965" s="2"/>
      <c r="BZ1965" s="9"/>
      <c r="CA1965" s="2"/>
      <c r="CB1965" s="2"/>
      <c r="CC1965" s="2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</row>
    <row r="1966" spans="1:152" s="12" customFormat="1" hidden="1" x14ac:dyDescent="0.45">
      <c r="A1966" t="s">
        <v>72</v>
      </c>
      <c r="B1966" t="s">
        <v>240</v>
      </c>
      <c r="C1966" s="1">
        <v>39421</v>
      </c>
      <c r="D1966" s="2"/>
      <c r="E1966"/>
      <c r="F1966"/>
      <c r="G1966"/>
      <c r="H1966" t="s">
        <v>17</v>
      </c>
      <c r="I1966" s="19">
        <v>10</v>
      </c>
      <c r="J1966">
        <v>1000</v>
      </c>
      <c r="K1966" s="2">
        <f t="shared" si="290"/>
        <v>100</v>
      </c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 s="2"/>
      <c r="AD1966"/>
      <c r="AE1966" s="9"/>
      <c r="AF1966" s="2"/>
      <c r="AG1966" s="9"/>
      <c r="AH1966" s="9"/>
      <c r="AI1966" s="9"/>
      <c r="AJ1966" s="9"/>
      <c r="AK1966" s="9"/>
      <c r="AL1966" s="9"/>
      <c r="AM1966" s="15"/>
      <c r="AN1966"/>
      <c r="AO1966" s="9"/>
      <c r="AP1966" s="9"/>
      <c r="AQ1966" s="2"/>
      <c r="AR1966" s="2"/>
      <c r="AS1966" s="2"/>
      <c r="AT1966" s="2"/>
      <c r="AU1966" s="2"/>
      <c r="AV1966" s="2"/>
      <c r="AW1966" s="2"/>
      <c r="AX1966"/>
      <c r="AY1966" s="2"/>
      <c r="AZ1966" s="2"/>
      <c r="BA1966" s="2"/>
      <c r="BB1966"/>
      <c r="BC1966" s="19"/>
      <c r="BD1966" s="2"/>
      <c r="BE1966" s="2"/>
      <c r="BF1966" s="19"/>
      <c r="BG1966" s="19"/>
      <c r="BH1966" s="19"/>
      <c r="BI1966" s="19"/>
      <c r="BJ1966" s="19"/>
      <c r="BK1966" s="19"/>
      <c r="BL1966" s="19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/>
      <c r="BX1966" s="2">
        <v>212.67578121304209</v>
      </c>
      <c r="BY1966" s="2"/>
      <c r="BZ1966"/>
      <c r="CA1966" s="2"/>
      <c r="CB1966" s="2"/>
      <c r="CC1966" s="2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</row>
    <row r="1967" spans="1:152" hidden="1" x14ac:dyDescent="0.45">
      <c r="A1967" t="s">
        <v>72</v>
      </c>
      <c r="B1967" t="s">
        <v>240</v>
      </c>
      <c r="C1967" s="1">
        <v>39427</v>
      </c>
      <c r="D1967" s="2"/>
      <c r="H1967" t="s">
        <v>17</v>
      </c>
      <c r="I1967" s="19">
        <v>10</v>
      </c>
      <c r="J1967">
        <v>1000</v>
      </c>
      <c r="K1967" s="2">
        <f t="shared" si="290"/>
        <v>100</v>
      </c>
      <c r="AC1967" s="2"/>
      <c r="AE1967" s="9"/>
      <c r="AF1967" s="2"/>
      <c r="AG1967" s="9"/>
      <c r="AH1967" s="9"/>
      <c r="AI1967" s="9"/>
      <c r="AJ1967" s="9"/>
      <c r="AK1967" s="9"/>
      <c r="AL1967" s="9"/>
      <c r="AM1967" s="15"/>
      <c r="AO1967" s="9"/>
      <c r="AP1967" s="9"/>
      <c r="AQ1967" s="2"/>
      <c r="AR1967" s="2"/>
      <c r="AS1967" s="2"/>
      <c r="AT1967" s="2"/>
      <c r="AU1967" s="2"/>
      <c r="AV1967" s="2"/>
      <c r="AW1967" s="2"/>
      <c r="AY1967" s="2"/>
      <c r="AZ1967" s="2"/>
      <c r="BA1967" s="2"/>
      <c r="BC1967" s="19"/>
      <c r="BD1967" s="2"/>
      <c r="BE1967" s="2"/>
      <c r="BF1967" s="19"/>
      <c r="BG1967" s="19"/>
      <c r="BH1967" s="19"/>
      <c r="BI1967" s="19"/>
      <c r="BJ1967" s="19"/>
      <c r="BK1967" s="19"/>
      <c r="BL1967" s="19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X1967" s="2">
        <v>185.93559099424019</v>
      </c>
      <c r="BY1967" s="2"/>
      <c r="CA1967" s="2"/>
      <c r="CB1967" s="2"/>
      <c r="CC1967" s="2"/>
    </row>
    <row r="1968" spans="1:152" hidden="1" x14ac:dyDescent="0.45">
      <c r="A1968" t="s">
        <v>72</v>
      </c>
      <c r="B1968" t="s">
        <v>240</v>
      </c>
      <c r="C1968" s="1">
        <v>39430</v>
      </c>
      <c r="D1968" s="2"/>
      <c r="H1968" t="s">
        <v>17</v>
      </c>
      <c r="I1968" s="19">
        <v>10</v>
      </c>
      <c r="J1968">
        <v>1000</v>
      </c>
      <c r="K1968" s="2">
        <f t="shared" si="290"/>
        <v>100</v>
      </c>
      <c r="AC1968" s="2"/>
      <c r="AE1968" s="9"/>
      <c r="AF1968" s="2"/>
      <c r="AG1968" s="9"/>
      <c r="AH1968" s="9"/>
      <c r="AI1968" s="9"/>
      <c r="AJ1968" s="9"/>
      <c r="AK1968" s="9"/>
      <c r="AL1968" s="9"/>
      <c r="AM1968" s="15"/>
      <c r="AO1968" s="9"/>
      <c r="AP1968" s="9"/>
      <c r="AQ1968" s="2"/>
      <c r="AR1968" s="2"/>
      <c r="AS1968" s="2"/>
      <c r="AT1968" s="2"/>
      <c r="AU1968" s="2"/>
      <c r="AV1968" s="2"/>
      <c r="AW1968" s="2"/>
      <c r="AY1968" s="2"/>
      <c r="AZ1968" s="2"/>
      <c r="BA1968" s="2"/>
      <c r="BC1968" s="19"/>
      <c r="BD1968" s="2"/>
      <c r="BE1968" s="2"/>
      <c r="BF1968" s="19"/>
      <c r="BG1968" s="19"/>
      <c r="BH1968" s="19"/>
      <c r="BI1968" s="19"/>
      <c r="BJ1968" s="19"/>
      <c r="BK1968" s="19"/>
      <c r="BL1968" s="19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X1968" s="2">
        <v>232.06148077096819</v>
      </c>
      <c r="BY1968" s="2"/>
      <c r="CA1968" s="2"/>
      <c r="CB1968" s="2"/>
      <c r="CC1968" s="2"/>
    </row>
    <row r="1969" spans="1:152" hidden="1" x14ac:dyDescent="0.45">
      <c r="A1969" t="s">
        <v>72</v>
      </c>
      <c r="B1969" t="s">
        <v>240</v>
      </c>
      <c r="C1969" s="1">
        <v>39434</v>
      </c>
      <c r="D1969" s="2"/>
      <c r="H1969" t="s">
        <v>17</v>
      </c>
      <c r="I1969" s="19">
        <v>10</v>
      </c>
      <c r="J1969">
        <v>1000</v>
      </c>
      <c r="K1969" s="2">
        <f t="shared" si="290"/>
        <v>100</v>
      </c>
      <c r="AC1969" s="2"/>
      <c r="AE1969" s="9"/>
      <c r="AF1969" s="2"/>
      <c r="AG1969" s="9"/>
      <c r="AH1969" s="9"/>
      <c r="AI1969" s="9"/>
      <c r="AJ1969" s="9"/>
      <c r="AK1969" s="9"/>
      <c r="AL1969" s="9"/>
      <c r="AM1969" s="15"/>
      <c r="AO1969" s="9"/>
      <c r="AP1969" s="9"/>
      <c r="AQ1969" s="2"/>
      <c r="AR1969" s="2"/>
      <c r="AS1969" s="2"/>
      <c r="AT1969" s="2"/>
      <c r="AU1969" s="2"/>
      <c r="AV1969" s="2"/>
      <c r="AW1969" s="2"/>
      <c r="AY1969" s="2"/>
      <c r="AZ1969" s="2"/>
      <c r="BA1969" s="2"/>
      <c r="BC1969" s="19"/>
      <c r="BD1969" s="2"/>
      <c r="BE1969" s="2"/>
      <c r="BF1969" s="19"/>
      <c r="BG1969" s="19"/>
      <c r="BH1969" s="19"/>
      <c r="BI1969" s="19"/>
      <c r="BJ1969" s="19"/>
      <c r="BK1969" s="19"/>
      <c r="BL1969" s="19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X1969" s="2">
        <v>215.7549678495844</v>
      </c>
      <c r="BY1969" s="2"/>
      <c r="CA1969" s="2"/>
      <c r="CB1969" s="2"/>
      <c r="CC1969" s="2"/>
    </row>
    <row r="1970" spans="1:152" hidden="1" x14ac:dyDescent="0.45">
      <c r="A1970" t="s">
        <v>72</v>
      </c>
      <c r="B1970" t="s">
        <v>240</v>
      </c>
      <c r="C1970" s="1">
        <v>39436</v>
      </c>
      <c r="D1970" s="2"/>
      <c r="H1970" t="s">
        <v>17</v>
      </c>
      <c r="I1970" s="19">
        <v>10</v>
      </c>
      <c r="J1970">
        <v>1000</v>
      </c>
      <c r="K1970" s="2">
        <f t="shared" si="290"/>
        <v>100</v>
      </c>
      <c r="AC1970" s="2"/>
      <c r="AE1970" s="9"/>
      <c r="AF1970" s="2"/>
      <c r="AG1970" s="9"/>
      <c r="AH1970" s="9"/>
      <c r="AI1970" s="9"/>
      <c r="AJ1970" s="9"/>
      <c r="AK1970" s="9"/>
      <c r="AL1970" s="9"/>
      <c r="AM1970" s="15"/>
      <c r="AO1970" s="9"/>
      <c r="AP1970" s="9"/>
      <c r="AQ1970" s="2"/>
      <c r="AR1970" s="2"/>
      <c r="AS1970" s="2"/>
      <c r="AT1970" s="2"/>
      <c r="AU1970" s="2"/>
      <c r="AV1970" s="2"/>
      <c r="AW1970" s="2"/>
      <c r="AY1970" s="2"/>
      <c r="AZ1970" s="2"/>
      <c r="BA1970" s="2"/>
      <c r="BC1970" s="19"/>
      <c r="BD1970" s="2"/>
      <c r="BE1970" s="2"/>
      <c r="BF1970" s="19"/>
      <c r="BG1970" s="19"/>
      <c r="BH1970" s="19"/>
      <c r="BI1970" s="19"/>
      <c r="BJ1970" s="19"/>
      <c r="BK1970" s="19"/>
      <c r="BL1970" s="19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X1970" s="2">
        <v>216.91744026960961</v>
      </c>
      <c r="BY1970" s="2"/>
      <c r="CA1970" s="2"/>
      <c r="CB1970" s="2"/>
      <c r="CC1970" s="2"/>
    </row>
    <row r="1971" spans="1:152" hidden="1" x14ac:dyDescent="0.45">
      <c r="A1971" t="s">
        <v>72</v>
      </c>
      <c r="B1971" t="s">
        <v>240</v>
      </c>
      <c r="C1971" s="1">
        <v>39443</v>
      </c>
      <c r="D1971" s="2">
        <v>5</v>
      </c>
      <c r="E1971" t="s">
        <v>195</v>
      </c>
      <c r="F1971" t="s">
        <v>13</v>
      </c>
      <c r="G1971">
        <v>73</v>
      </c>
      <c r="H1971" t="s">
        <v>17</v>
      </c>
      <c r="I1971" s="19">
        <v>10</v>
      </c>
      <c r="J1971">
        <v>1000</v>
      </c>
      <c r="K1971" s="2">
        <f t="shared" si="290"/>
        <v>100</v>
      </c>
      <c r="L1971" s="2"/>
      <c r="M1971" s="9"/>
      <c r="N1971" s="9"/>
      <c r="O1971" s="9"/>
      <c r="P1971" s="9"/>
      <c r="Q1971" s="2"/>
      <c r="R1971" s="2"/>
      <c r="S1971" s="2">
        <v>73</v>
      </c>
      <c r="T1971" s="2"/>
      <c r="U1971" s="2"/>
      <c r="V1971" s="2"/>
      <c r="W1971" s="2"/>
      <c r="X1971" s="9"/>
      <c r="Y1971" s="9"/>
      <c r="Z1971" s="9"/>
      <c r="AA1971" s="9"/>
      <c r="AB1971" s="9"/>
      <c r="AC1971" s="2"/>
      <c r="AD1971" s="9"/>
      <c r="AE1971" s="9"/>
      <c r="AF1971" s="2"/>
      <c r="AG1971" s="9"/>
      <c r="AH1971" s="9"/>
      <c r="AI1971" s="9"/>
      <c r="AJ1971" s="9"/>
      <c r="AK1971" s="9"/>
      <c r="AL1971" s="9"/>
      <c r="AM1971" s="15"/>
      <c r="AN1971" s="9"/>
      <c r="AO1971" s="9"/>
      <c r="AP1971" s="9"/>
      <c r="AQ1971" s="2"/>
      <c r="AR1971" s="2"/>
      <c r="AS1971" s="2"/>
      <c r="AT1971" s="2"/>
      <c r="AU1971" s="2"/>
      <c r="AV1971" s="2"/>
      <c r="AW1971" s="2"/>
      <c r="AX1971" s="9"/>
      <c r="AY1971" s="2"/>
      <c r="AZ1971" s="2"/>
      <c r="BA1971" s="2"/>
      <c r="BB1971" s="9"/>
      <c r="BC1971" s="19"/>
      <c r="BD1971" s="2"/>
      <c r="BE1971" s="2"/>
      <c r="BF1971" s="19"/>
      <c r="BG1971" s="19"/>
      <c r="BH1971" s="19"/>
      <c r="BI1971" s="19"/>
      <c r="BJ1971" s="19"/>
      <c r="BK1971" s="19"/>
      <c r="BL1971" s="19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9"/>
      <c r="BX1971" s="2"/>
      <c r="BY1971" s="2"/>
      <c r="BZ1971" s="9"/>
      <c r="CA1971" s="2"/>
      <c r="CB1971" s="2"/>
      <c r="CC1971" s="2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  <c r="EL1971" s="9"/>
      <c r="EM1971" s="9"/>
      <c r="EN1971" s="9"/>
      <c r="EO1971" s="9"/>
      <c r="EP1971" s="9"/>
      <c r="EQ1971" s="9"/>
      <c r="ER1971" s="9"/>
      <c r="ES1971" s="9"/>
      <c r="ET1971" s="9"/>
      <c r="EU1971" s="9"/>
      <c r="EV1971" s="9"/>
    </row>
    <row r="1972" spans="1:152" hidden="1" x14ac:dyDescent="0.45">
      <c r="A1972" t="s">
        <v>72</v>
      </c>
      <c r="B1972" t="s">
        <v>240</v>
      </c>
      <c r="C1972" s="1">
        <v>39444</v>
      </c>
      <c r="D1972" s="2"/>
      <c r="H1972" t="s">
        <v>17</v>
      </c>
      <c r="I1972" s="19">
        <v>10</v>
      </c>
      <c r="J1972">
        <v>1000</v>
      </c>
      <c r="K1972" s="2">
        <f t="shared" si="290"/>
        <v>100</v>
      </c>
      <c r="AC1972" s="2"/>
      <c r="AE1972" s="9"/>
      <c r="AF1972" s="2"/>
      <c r="AG1972" s="9"/>
      <c r="AH1972" s="9"/>
      <c r="AI1972" s="9"/>
      <c r="AJ1972" s="9"/>
      <c r="AK1972" s="9"/>
      <c r="AL1972" s="9"/>
      <c r="AM1972" s="15"/>
      <c r="AO1972" s="9"/>
      <c r="AP1972" s="9"/>
      <c r="AQ1972" s="2"/>
      <c r="AR1972" s="2"/>
      <c r="AS1972" s="2"/>
      <c r="AT1972" s="2"/>
      <c r="AU1972" s="2"/>
      <c r="AV1972" s="2"/>
      <c r="AW1972" s="2"/>
      <c r="AY1972" s="2"/>
      <c r="AZ1972" s="2"/>
      <c r="BA1972" s="2"/>
      <c r="BC1972" s="19"/>
      <c r="BD1972" s="2"/>
      <c r="BE1972" s="2"/>
      <c r="BF1972" s="19"/>
      <c r="BG1972" s="19"/>
      <c r="BH1972" s="19"/>
      <c r="BI1972" s="19"/>
      <c r="BJ1972" s="19"/>
      <c r="BK1972" s="19"/>
      <c r="BL1972" s="19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X1972" s="2">
        <v>212.08101224706539</v>
      </c>
      <c r="BY1972" s="2"/>
      <c r="CA1972" s="2"/>
      <c r="CB1972" s="2"/>
      <c r="CC1972" s="2"/>
    </row>
    <row r="1973" spans="1:152" hidden="1" x14ac:dyDescent="0.45">
      <c r="A1973" t="s">
        <v>72</v>
      </c>
      <c r="B1973" t="s">
        <v>240</v>
      </c>
      <c r="C1973" s="13">
        <v>39449</v>
      </c>
      <c r="D1973" s="14"/>
      <c r="E1973" s="13"/>
      <c r="F1973" s="12"/>
      <c r="G1973">
        <v>79</v>
      </c>
      <c r="H1973" t="s">
        <v>17</v>
      </c>
      <c r="I1973" s="19">
        <v>10</v>
      </c>
      <c r="J1973">
        <v>1000</v>
      </c>
      <c r="K1973" s="2">
        <f t="shared" si="290"/>
        <v>100</v>
      </c>
      <c r="L1973" s="2"/>
      <c r="M1973" s="9"/>
      <c r="N1973" s="9"/>
      <c r="O1973" s="9"/>
      <c r="P1973" s="9"/>
      <c r="Q1973" s="2"/>
      <c r="R1973" s="2"/>
      <c r="S1973" s="2"/>
      <c r="T1973" s="2"/>
      <c r="U1973" s="2"/>
      <c r="V1973" s="2"/>
      <c r="W1973" s="2"/>
      <c r="X1973" s="9"/>
      <c r="Y1973" s="9"/>
      <c r="Z1973" s="9"/>
      <c r="AA1973" s="9"/>
      <c r="AB1973" s="9"/>
      <c r="AC1973" s="2"/>
      <c r="AD1973" s="9"/>
      <c r="AE1973" s="9"/>
      <c r="AF1973" s="2"/>
      <c r="AG1973" s="9">
        <v>2.0299999999999998</v>
      </c>
      <c r="AH1973" s="9"/>
      <c r="AI1973" s="9"/>
      <c r="AJ1973" s="9"/>
      <c r="AK1973" s="9"/>
      <c r="AL1973" s="9"/>
      <c r="AM1973" s="15"/>
      <c r="AN1973" s="9"/>
      <c r="AO1973" s="9"/>
      <c r="AP1973" s="9"/>
      <c r="AQ1973" s="2"/>
      <c r="AR1973" s="2"/>
      <c r="AS1973" s="2"/>
      <c r="AT1973" s="2"/>
      <c r="AU1973" s="2"/>
      <c r="AV1973" s="2"/>
      <c r="AW1973" s="2"/>
      <c r="AX1973" s="9"/>
      <c r="AY1973" s="2"/>
      <c r="AZ1973" s="2"/>
      <c r="BA1973" s="2"/>
      <c r="BB1973" s="9"/>
      <c r="BC1973" s="19"/>
      <c r="BD1973" s="2"/>
      <c r="BE1973" s="2"/>
      <c r="BF1973" s="19"/>
      <c r="BG1973" s="19"/>
      <c r="BH1973" s="19"/>
      <c r="BI1973" s="19"/>
      <c r="BJ1973" s="19"/>
      <c r="BK1973" s="19"/>
      <c r="BL1973" s="19"/>
      <c r="BM1973" s="2"/>
      <c r="BN1973" s="2">
        <v>114.79</v>
      </c>
      <c r="BO1973" s="2">
        <v>14.06</v>
      </c>
      <c r="BP1973" s="2"/>
      <c r="BQ1973" s="2"/>
      <c r="BR1973" s="2"/>
      <c r="BS1973" s="2"/>
      <c r="BT1973" s="2"/>
      <c r="BU1973" s="2"/>
      <c r="BV1973" s="2"/>
      <c r="BW1973" s="9"/>
      <c r="BX1973" s="2">
        <v>189.39828630543099</v>
      </c>
      <c r="BY1973" s="2"/>
      <c r="BZ1973" s="9"/>
      <c r="CA1973" s="2"/>
      <c r="CB1973" s="2"/>
      <c r="CC1973" s="2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  <c r="EL1973" s="9"/>
      <c r="EM1973" s="9"/>
      <c r="EN1973" s="9"/>
      <c r="EO1973" s="9"/>
      <c r="EP1973" s="9"/>
      <c r="EQ1973" s="9"/>
      <c r="ER1973" s="9"/>
      <c r="ES1973" s="9"/>
      <c r="ET1973" s="9"/>
      <c r="EU1973" s="9"/>
      <c r="EV1973" s="9"/>
    </row>
    <row r="1974" spans="1:152" hidden="1" x14ac:dyDescent="0.45">
      <c r="A1974" t="s">
        <v>72</v>
      </c>
      <c r="B1974" t="s">
        <v>240</v>
      </c>
      <c r="C1974" s="1">
        <v>39454</v>
      </c>
      <c r="D1974" s="2"/>
      <c r="H1974" t="s">
        <v>17</v>
      </c>
      <c r="I1974" s="19">
        <v>10</v>
      </c>
      <c r="J1974">
        <v>1000</v>
      </c>
      <c r="K1974" s="2">
        <f t="shared" si="290"/>
        <v>100</v>
      </c>
      <c r="AC1974" s="2"/>
      <c r="AE1974" s="9"/>
      <c r="AF1974" s="2"/>
      <c r="AG1974" s="9"/>
      <c r="AH1974" s="9"/>
      <c r="AI1974" s="9"/>
      <c r="AJ1974" s="9"/>
      <c r="AK1974" s="9"/>
      <c r="AL1974" s="9"/>
      <c r="AM1974" s="15"/>
      <c r="AO1974" s="9"/>
      <c r="AP1974" s="9"/>
      <c r="AQ1974" s="2"/>
      <c r="AR1974" s="2"/>
      <c r="AS1974" s="2"/>
      <c r="AT1974" s="2"/>
      <c r="AU1974" s="2"/>
      <c r="AV1974" s="2"/>
      <c r="AW1974" s="2"/>
      <c r="AY1974" s="2"/>
      <c r="AZ1974" s="2"/>
      <c r="BA1974" s="2"/>
      <c r="BC1974" s="19"/>
      <c r="BD1974" s="2"/>
      <c r="BE1974" s="2"/>
      <c r="BF1974" s="19"/>
      <c r="BG1974" s="19"/>
      <c r="BH1974" s="19"/>
      <c r="BI1974" s="19"/>
      <c r="BJ1974" s="19"/>
      <c r="BK1974" s="19"/>
      <c r="BL1974" s="19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X1974" s="2">
        <v>227.43764323424489</v>
      </c>
      <c r="BY1974" s="2"/>
      <c r="CA1974" s="2"/>
      <c r="CB1974" s="2"/>
      <c r="CC1974" s="2"/>
    </row>
    <row r="1975" spans="1:152" hidden="1" x14ac:dyDescent="0.45">
      <c r="A1975" t="s">
        <v>72</v>
      </c>
      <c r="B1975" t="s">
        <v>240</v>
      </c>
      <c r="C1975" s="1">
        <v>39460</v>
      </c>
      <c r="D1975" s="2"/>
      <c r="H1975" t="s">
        <v>17</v>
      </c>
      <c r="I1975" s="19">
        <v>10</v>
      </c>
      <c r="J1975">
        <v>1000</v>
      </c>
      <c r="K1975" s="2">
        <f t="shared" si="290"/>
        <v>100</v>
      </c>
      <c r="AC1975" s="2"/>
      <c r="AE1975" s="9"/>
      <c r="AF1975" s="2"/>
      <c r="AG1975" s="9"/>
      <c r="AH1975" s="9"/>
      <c r="AI1975" s="9"/>
      <c r="AJ1975" s="9"/>
      <c r="AK1975" s="9"/>
      <c r="AL1975" s="9"/>
      <c r="AM1975" s="15"/>
      <c r="AO1975" s="9"/>
      <c r="AP1975" s="9"/>
      <c r="AQ1975" s="2"/>
      <c r="AR1975" s="2"/>
      <c r="AS1975" s="2"/>
      <c r="AT1975" s="2"/>
      <c r="AU1975" s="2"/>
      <c r="AV1975" s="2"/>
      <c r="AW1975" s="2"/>
      <c r="AY1975" s="2"/>
      <c r="AZ1975" s="2"/>
      <c r="BA1975" s="2"/>
      <c r="BC1975" s="19"/>
      <c r="BD1975" s="2"/>
      <c r="BE1975" s="2"/>
      <c r="BF1975" s="19"/>
      <c r="BG1975" s="19"/>
      <c r="BH1975" s="19"/>
      <c r="BI1975" s="19"/>
      <c r="BJ1975" s="19"/>
      <c r="BK1975" s="19"/>
      <c r="BL1975" s="19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X1975" s="2">
        <v>210.02939429042939</v>
      </c>
      <c r="BY1975" s="2"/>
      <c r="CA1975" s="2"/>
      <c r="CB1975" s="2"/>
      <c r="CC1975" s="2"/>
    </row>
    <row r="1976" spans="1:152" hidden="1" x14ac:dyDescent="0.45">
      <c r="A1976" t="s">
        <v>72</v>
      </c>
      <c r="B1976" t="s">
        <v>240</v>
      </c>
      <c r="C1976" s="1">
        <v>39462</v>
      </c>
      <c r="D1976" s="2"/>
      <c r="E1976" s="1"/>
      <c r="G1976">
        <v>92</v>
      </c>
      <c r="H1976" t="s">
        <v>17</v>
      </c>
      <c r="I1976" s="19">
        <v>10</v>
      </c>
      <c r="J1976">
        <v>1000</v>
      </c>
      <c r="K1976" s="2">
        <f t="shared" si="290"/>
        <v>100</v>
      </c>
      <c r="L1976" s="2"/>
      <c r="M1976" s="9"/>
      <c r="N1976" s="9"/>
      <c r="O1976" s="9"/>
      <c r="P1976" s="9"/>
      <c r="Q1976" s="2"/>
      <c r="R1976" s="2"/>
      <c r="S1976" s="2"/>
      <c r="T1976" s="2"/>
      <c r="U1976" s="2"/>
      <c r="V1976" s="2"/>
      <c r="W1976" s="2"/>
      <c r="X1976" s="9"/>
      <c r="Y1976" s="9"/>
      <c r="Z1976" s="9"/>
      <c r="AA1976" s="9"/>
      <c r="AB1976" s="9"/>
      <c r="AC1976" s="2"/>
      <c r="AD1976" s="9"/>
      <c r="AE1976" s="9"/>
      <c r="AF1976" s="2"/>
      <c r="AG1976" s="9">
        <v>3.19</v>
      </c>
      <c r="AH1976" s="9"/>
      <c r="AI1976" s="9"/>
      <c r="AJ1976" s="9"/>
      <c r="AK1976" s="9"/>
      <c r="AL1976" s="9"/>
      <c r="AM1976" s="15"/>
      <c r="AN1976" s="9"/>
      <c r="AO1976" s="9"/>
      <c r="AP1976" s="9"/>
      <c r="AQ1976" s="2"/>
      <c r="AR1976" s="2"/>
      <c r="AS1976" s="2"/>
      <c r="AT1976" s="2"/>
      <c r="AU1976" s="2"/>
      <c r="AV1976" s="2"/>
      <c r="AW1976" s="2"/>
      <c r="AX1976" s="9"/>
      <c r="AY1976" s="2"/>
      <c r="AZ1976" s="2"/>
      <c r="BA1976" s="2"/>
      <c r="BB1976" s="9"/>
      <c r="BC1976" s="19"/>
      <c r="BD1976" s="2"/>
      <c r="BE1976" s="2"/>
      <c r="BF1976" s="19"/>
      <c r="BG1976" s="19"/>
      <c r="BH1976" s="19"/>
      <c r="BI1976" s="19"/>
      <c r="BJ1976" s="19"/>
      <c r="BK1976" s="19"/>
      <c r="BL1976" s="19"/>
      <c r="BM1976" s="2"/>
      <c r="BN1976" s="2">
        <v>206</v>
      </c>
      <c r="BO1976" s="2">
        <v>79.239999999999995</v>
      </c>
      <c r="BP1976" s="2"/>
      <c r="BQ1976" s="2"/>
      <c r="BR1976" s="2"/>
      <c r="BS1976" s="2"/>
      <c r="BT1976" s="2"/>
      <c r="BU1976" s="2"/>
      <c r="BV1976" s="2"/>
      <c r="BW1976" s="9"/>
      <c r="BX1976" s="2"/>
      <c r="BY1976" s="2"/>
      <c r="BZ1976" s="9"/>
      <c r="CA1976" s="2"/>
      <c r="CB1976" s="2"/>
      <c r="CC1976" s="2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  <c r="EL1976" s="9"/>
      <c r="EM1976" s="9"/>
      <c r="EN1976" s="9"/>
      <c r="EO1976" s="9"/>
      <c r="EP1976" s="9"/>
      <c r="EQ1976" s="9"/>
      <c r="ER1976" s="9"/>
      <c r="ES1976" s="9"/>
      <c r="ET1976" s="9"/>
      <c r="EU1976" s="9"/>
      <c r="EV1976" s="9"/>
    </row>
    <row r="1977" spans="1:152" hidden="1" x14ac:dyDescent="0.45">
      <c r="A1977" t="s">
        <v>72</v>
      </c>
      <c r="B1977" t="s">
        <v>240</v>
      </c>
      <c r="C1977" s="1">
        <v>39463</v>
      </c>
      <c r="D1977" s="2"/>
      <c r="H1977" t="s">
        <v>17</v>
      </c>
      <c r="I1977" s="19">
        <v>10</v>
      </c>
      <c r="J1977">
        <v>1000</v>
      </c>
      <c r="K1977" s="2">
        <f t="shared" si="290"/>
        <v>100</v>
      </c>
      <c r="AC1977" s="2"/>
      <c r="AE1977" s="9"/>
      <c r="AF1977" s="2"/>
      <c r="AG1977" s="9"/>
      <c r="AH1977" s="9"/>
      <c r="AI1977" s="9"/>
      <c r="AJ1977" s="9"/>
      <c r="AK1977" s="9"/>
      <c r="AL1977" s="9"/>
      <c r="AM1977" s="15"/>
      <c r="AO1977" s="9"/>
      <c r="AP1977" s="9"/>
      <c r="AQ1977" s="2"/>
      <c r="AR1977" s="2"/>
      <c r="AS1977" s="2"/>
      <c r="AT1977" s="2"/>
      <c r="AU1977" s="2"/>
      <c r="AV1977" s="2"/>
      <c r="AW1977" s="2"/>
      <c r="AY1977" s="2"/>
      <c r="AZ1977" s="2"/>
      <c r="BA1977" s="2"/>
      <c r="BC1977" s="19"/>
      <c r="BD1977" s="2"/>
      <c r="BE1977" s="2"/>
      <c r="BF1977" s="19"/>
      <c r="BG1977" s="19"/>
      <c r="BH1977" s="19"/>
      <c r="BI1977" s="19"/>
      <c r="BJ1977" s="19"/>
      <c r="BK1977" s="19"/>
      <c r="BL1977" s="19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X1977" s="2">
        <v>175.33164776543731</v>
      </c>
      <c r="BY1977" s="2"/>
      <c r="CA1977" s="2"/>
      <c r="CB1977" s="2"/>
      <c r="CC1977" s="2"/>
    </row>
    <row r="1978" spans="1:152" hidden="1" x14ac:dyDescent="0.45">
      <c r="A1978" t="s">
        <v>72</v>
      </c>
      <c r="B1978" t="s">
        <v>240</v>
      </c>
      <c r="C1978" s="1">
        <v>39468</v>
      </c>
      <c r="D1978" s="2"/>
      <c r="H1978" t="s">
        <v>17</v>
      </c>
      <c r="I1978" s="19">
        <v>10</v>
      </c>
      <c r="J1978">
        <v>1000</v>
      </c>
      <c r="K1978" s="2">
        <f t="shared" si="290"/>
        <v>100</v>
      </c>
      <c r="AC1978" s="2"/>
      <c r="AE1978" s="9"/>
      <c r="AF1978" s="2"/>
      <c r="AG1978" s="9"/>
      <c r="AH1978" s="9"/>
      <c r="AI1978" s="9"/>
      <c r="AJ1978" s="9"/>
      <c r="AK1978" s="9"/>
      <c r="AL1978" s="9"/>
      <c r="AM1978" s="15"/>
      <c r="AO1978" s="9"/>
      <c r="AP1978" s="9"/>
      <c r="AQ1978" s="2"/>
      <c r="AR1978" s="2"/>
      <c r="AS1978" s="2"/>
      <c r="AT1978" s="2"/>
      <c r="AU1978" s="2"/>
      <c r="AV1978" s="2"/>
      <c r="AW1978" s="2"/>
      <c r="AY1978" s="2"/>
      <c r="AZ1978" s="2"/>
      <c r="BA1978" s="2"/>
      <c r="BC1978" s="19"/>
      <c r="BD1978" s="2"/>
      <c r="BE1978" s="2"/>
      <c r="BF1978" s="19"/>
      <c r="BG1978" s="19"/>
      <c r="BH1978" s="19"/>
      <c r="BI1978" s="19"/>
      <c r="BJ1978" s="19"/>
      <c r="BK1978" s="19"/>
      <c r="BL1978" s="19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X1978" s="2">
        <v>233.6876291006443</v>
      </c>
      <c r="BY1978" s="2"/>
      <c r="CA1978" s="2"/>
      <c r="CB1978" s="2"/>
      <c r="CC1978" s="2"/>
    </row>
    <row r="1979" spans="1:152" hidden="1" x14ac:dyDescent="0.45">
      <c r="A1979" t="s">
        <v>72</v>
      </c>
      <c r="B1979" t="s">
        <v>240</v>
      </c>
      <c r="C1979" s="1">
        <v>39472</v>
      </c>
      <c r="D1979" s="2"/>
      <c r="H1979" t="s">
        <v>17</v>
      </c>
      <c r="I1979" s="19">
        <v>10</v>
      </c>
      <c r="J1979">
        <v>1000</v>
      </c>
      <c r="K1979" s="2">
        <f t="shared" si="290"/>
        <v>100</v>
      </c>
      <c r="AC1979" s="2"/>
      <c r="AE1979" s="9"/>
      <c r="AF1979" s="2"/>
      <c r="AG1979" s="9"/>
      <c r="AH1979" s="9"/>
      <c r="AI1979" s="9"/>
      <c r="AJ1979" s="9"/>
      <c r="AK1979" s="9"/>
      <c r="AL1979" s="9"/>
      <c r="AM1979" s="15"/>
      <c r="AO1979" s="9"/>
      <c r="AP1979" s="9"/>
      <c r="AQ1979" s="2"/>
      <c r="AR1979" s="2"/>
      <c r="AS1979" s="2"/>
      <c r="AT1979" s="2"/>
      <c r="AU1979" s="2"/>
      <c r="AV1979" s="2"/>
      <c r="AW1979" s="2"/>
      <c r="AY1979" s="2"/>
      <c r="AZ1979" s="2"/>
      <c r="BA1979" s="2"/>
      <c r="BC1979" s="19"/>
      <c r="BD1979" s="2"/>
      <c r="BE1979" s="2"/>
      <c r="BF1979" s="19"/>
      <c r="BG1979" s="19"/>
      <c r="BH1979" s="19"/>
      <c r="BI1979" s="19"/>
      <c r="BJ1979" s="19"/>
      <c r="BK1979" s="19"/>
      <c r="BL1979" s="19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X1979" s="2">
        <v>224.80380216749859</v>
      </c>
      <c r="BY1979" s="2"/>
      <c r="CA1979" s="2"/>
      <c r="CB1979" s="2"/>
      <c r="CC1979" s="2"/>
    </row>
    <row r="1980" spans="1:152" hidden="1" x14ac:dyDescent="0.45">
      <c r="A1980" t="s">
        <v>72</v>
      </c>
      <c r="B1980" t="s">
        <v>240</v>
      </c>
      <c r="C1980" s="1">
        <v>39476</v>
      </c>
      <c r="D1980" s="2"/>
      <c r="E1980" s="1"/>
      <c r="G1980">
        <v>106</v>
      </c>
      <c r="H1980" t="s">
        <v>17</v>
      </c>
      <c r="I1980" s="19">
        <v>10</v>
      </c>
      <c r="J1980">
        <v>1000</v>
      </c>
      <c r="K1980" s="2">
        <f t="shared" si="290"/>
        <v>100</v>
      </c>
      <c r="L1980" s="2"/>
      <c r="M1980" s="9"/>
      <c r="N1980" s="9"/>
      <c r="O1980" s="9"/>
      <c r="P1980" s="9"/>
      <c r="Q1980" s="2"/>
      <c r="R1980" s="2"/>
      <c r="S1980" s="2"/>
      <c r="T1980" s="2"/>
      <c r="U1980" s="2"/>
      <c r="V1980" s="2"/>
      <c r="W1980" s="2"/>
      <c r="X1980" s="9"/>
      <c r="Y1980" s="9"/>
      <c r="Z1980" s="9"/>
      <c r="AA1980" s="9"/>
      <c r="AB1980" s="9"/>
      <c r="AC1980" s="2"/>
      <c r="AD1980" s="9"/>
      <c r="AE1980" s="9"/>
      <c r="AF1980" s="2"/>
      <c r="AG1980" s="9"/>
      <c r="AH1980" s="9"/>
      <c r="AI1980" s="9"/>
      <c r="AJ1980" s="9"/>
      <c r="AK1980" s="9"/>
      <c r="AL1980" s="9"/>
      <c r="AM1980" s="15"/>
      <c r="AN1980" s="9"/>
      <c r="AO1980" s="9"/>
      <c r="AP1980" s="9"/>
      <c r="AQ1980" s="2"/>
      <c r="AR1980" s="2"/>
      <c r="AS1980" s="2"/>
      <c r="AT1980" s="2"/>
      <c r="AU1980" s="2"/>
      <c r="AV1980" s="2"/>
      <c r="AW1980" s="2"/>
      <c r="AX1980" s="9"/>
      <c r="AY1980" s="2"/>
      <c r="AZ1980" s="2"/>
      <c r="BA1980" s="2"/>
      <c r="BB1980" s="9"/>
      <c r="BC1980" s="19"/>
      <c r="BD1980" s="2"/>
      <c r="BE1980" s="2"/>
      <c r="BF1980" s="19"/>
      <c r="BG1980" s="19"/>
      <c r="BH1980" s="19"/>
      <c r="BI1980" s="19"/>
      <c r="BJ1980" s="19"/>
      <c r="BK1980" s="19"/>
      <c r="BL1980" s="19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9"/>
      <c r="BX1980" s="2"/>
      <c r="BY1980" s="2"/>
      <c r="BZ1980" s="9"/>
      <c r="CA1980" s="2"/>
      <c r="CB1980" s="2"/>
      <c r="CC1980" s="2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  <c r="EL1980" s="9"/>
      <c r="EM1980" s="9"/>
      <c r="EN1980" s="9"/>
      <c r="EO1980" s="9"/>
      <c r="EP1980" s="9"/>
      <c r="EQ1980" s="9"/>
      <c r="ER1980" s="9"/>
      <c r="ES1980" s="9"/>
      <c r="ET1980" s="9"/>
      <c r="EU1980" s="9"/>
      <c r="EV1980" s="9"/>
    </row>
    <row r="1981" spans="1:152" hidden="1" x14ac:dyDescent="0.45">
      <c r="A1981" t="s">
        <v>72</v>
      </c>
      <c r="B1981" t="s">
        <v>240</v>
      </c>
      <c r="C1981" s="1">
        <v>39478</v>
      </c>
      <c r="D1981" s="2"/>
      <c r="H1981" t="s">
        <v>17</v>
      </c>
      <c r="I1981" s="19">
        <v>10</v>
      </c>
      <c r="J1981">
        <v>1000</v>
      </c>
      <c r="K1981" s="2">
        <f t="shared" si="290"/>
        <v>100</v>
      </c>
      <c r="AC1981" s="2"/>
      <c r="AE1981" s="9"/>
      <c r="AF1981" s="2"/>
      <c r="AG1981" s="9"/>
      <c r="AH1981" s="9"/>
      <c r="AI1981" s="9"/>
      <c r="AJ1981" s="9"/>
      <c r="AK1981" s="9"/>
      <c r="AL1981" s="9"/>
      <c r="AM1981" s="15"/>
      <c r="AO1981" s="9"/>
      <c r="AP1981" s="9"/>
      <c r="AQ1981" s="2"/>
      <c r="AR1981" s="2"/>
      <c r="AS1981" s="2"/>
      <c r="AT1981" s="2"/>
      <c r="AU1981" s="2"/>
      <c r="AV1981" s="2"/>
      <c r="AW1981" s="2"/>
      <c r="AY1981" s="2"/>
      <c r="AZ1981" s="2"/>
      <c r="BA1981" s="2"/>
      <c r="BC1981" s="19"/>
      <c r="BD1981" s="2"/>
      <c r="BE1981" s="2"/>
      <c r="BF1981" s="19"/>
      <c r="BG1981" s="19"/>
      <c r="BH1981" s="19"/>
      <c r="BI1981" s="19"/>
      <c r="BJ1981" s="19"/>
      <c r="BK1981" s="19"/>
      <c r="BL1981" s="19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X1981" s="2">
        <v>182.0216180732607</v>
      </c>
      <c r="BY1981" s="2"/>
      <c r="CA1981" s="2"/>
      <c r="CB1981" s="2"/>
      <c r="CC1981" s="2"/>
    </row>
    <row r="1982" spans="1:152" hidden="1" x14ac:dyDescent="0.45">
      <c r="A1982" t="s">
        <v>72</v>
      </c>
      <c r="B1982" t="s">
        <v>240</v>
      </c>
      <c r="C1982" s="1">
        <v>39481</v>
      </c>
      <c r="D1982" s="2"/>
      <c r="H1982" t="s">
        <v>17</v>
      </c>
      <c r="I1982" s="19">
        <v>10</v>
      </c>
      <c r="J1982">
        <v>1000</v>
      </c>
      <c r="K1982" s="2">
        <f t="shared" si="290"/>
        <v>100</v>
      </c>
      <c r="AC1982" s="2"/>
      <c r="AE1982" s="9"/>
      <c r="AF1982" s="2"/>
      <c r="AG1982" s="9"/>
      <c r="AH1982" s="9"/>
      <c r="AI1982" s="9"/>
      <c r="AJ1982" s="9"/>
      <c r="AK1982" s="9"/>
      <c r="AL1982" s="9"/>
      <c r="AM1982" s="15"/>
      <c r="AO1982" s="9"/>
      <c r="AP1982" s="9"/>
      <c r="AQ1982" s="2"/>
      <c r="AR1982" s="2"/>
      <c r="AS1982" s="2"/>
      <c r="AT1982" s="2"/>
      <c r="AU1982" s="2"/>
      <c r="AV1982" s="2"/>
      <c r="AW1982" s="2"/>
      <c r="AY1982" s="2"/>
      <c r="AZ1982" s="2"/>
      <c r="BA1982" s="2"/>
      <c r="BC1982" s="19"/>
      <c r="BD1982" s="2"/>
      <c r="BE1982" s="2"/>
      <c r="BF1982" s="19"/>
      <c r="BG1982" s="19"/>
      <c r="BH1982" s="19"/>
      <c r="BI1982" s="19"/>
      <c r="BJ1982" s="19"/>
      <c r="BK1982" s="19"/>
      <c r="BL1982" s="19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X1982" s="2">
        <v>226.7438409962121</v>
      </c>
      <c r="BY1982" s="2"/>
      <c r="CA1982" s="2"/>
      <c r="CB1982" s="2"/>
      <c r="CC1982" s="2"/>
    </row>
    <row r="1983" spans="1:152" hidden="1" x14ac:dyDescent="0.45">
      <c r="A1983" t="s">
        <v>72</v>
      </c>
      <c r="B1983" t="s">
        <v>240</v>
      </c>
      <c r="C1983" s="1">
        <v>39485</v>
      </c>
      <c r="D1983" s="2"/>
      <c r="E1983" s="1"/>
      <c r="G1983">
        <v>115</v>
      </c>
      <c r="H1983" t="s">
        <v>17</v>
      </c>
      <c r="I1983" s="19">
        <v>10</v>
      </c>
      <c r="J1983">
        <v>1000</v>
      </c>
      <c r="K1983" s="2">
        <f t="shared" si="290"/>
        <v>100</v>
      </c>
      <c r="L1983" s="2"/>
      <c r="M1983" s="9"/>
      <c r="N1983" s="9"/>
      <c r="O1983" s="9"/>
      <c r="P1983" s="9"/>
      <c r="Q1983" s="2"/>
      <c r="R1983" s="2"/>
      <c r="S1983" s="2"/>
      <c r="T1983" s="2"/>
      <c r="U1983" s="2"/>
      <c r="V1983" s="2"/>
      <c r="W1983" s="2"/>
      <c r="X1983" s="9"/>
      <c r="Y1983" s="9"/>
      <c r="Z1983" s="9"/>
      <c r="AA1983" s="9"/>
      <c r="AB1983" s="9"/>
      <c r="AC1983" s="2"/>
      <c r="AD1983" s="9"/>
      <c r="AE1983" s="9"/>
      <c r="AF1983" s="2"/>
      <c r="AG1983" s="9">
        <v>3.58</v>
      </c>
      <c r="AH1983" s="9"/>
      <c r="AI1983" s="9"/>
      <c r="AJ1983" s="9"/>
      <c r="AK1983" s="9"/>
      <c r="AL1983" s="9"/>
      <c r="AM1983" s="15"/>
      <c r="AN1983" s="9"/>
      <c r="AO1983" s="9"/>
      <c r="AP1983" s="9"/>
      <c r="AQ1983" s="2"/>
      <c r="AR1983" s="2"/>
      <c r="AS1983" s="2"/>
      <c r="AT1983" s="2"/>
      <c r="AU1983" s="2"/>
      <c r="AV1983" s="2"/>
      <c r="AW1983" s="2"/>
      <c r="AX1983" s="9"/>
      <c r="AY1983" s="2"/>
      <c r="AZ1983" s="2"/>
      <c r="BA1983" s="2"/>
      <c r="BB1983" s="9"/>
      <c r="BC1983" s="19"/>
      <c r="BD1983" s="2"/>
      <c r="BE1983" s="2"/>
      <c r="BF1983" s="19"/>
      <c r="BG1983" s="19"/>
      <c r="BH1983" s="19"/>
      <c r="BI1983" s="19"/>
      <c r="BJ1983" s="19"/>
      <c r="BK1983" s="19"/>
      <c r="BL1983" s="19"/>
      <c r="BM1983" s="2"/>
      <c r="BN1983" s="2">
        <v>46.2</v>
      </c>
      <c r="BO1983" s="2">
        <v>179.95</v>
      </c>
      <c r="BP1983" s="2"/>
      <c r="BQ1983" s="2"/>
      <c r="BR1983" s="2"/>
      <c r="BS1983" s="2"/>
      <c r="BT1983" s="2"/>
      <c r="BU1983" s="2"/>
      <c r="BV1983" s="2"/>
      <c r="BW1983" s="9"/>
      <c r="BX1983" s="2"/>
      <c r="BY1983" s="2"/>
      <c r="BZ1983" s="9"/>
      <c r="CA1983" s="2"/>
      <c r="CB1983" s="2"/>
      <c r="CC1983" s="2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  <c r="EL1983" s="9"/>
      <c r="EM1983" s="9"/>
      <c r="EN1983" s="9"/>
      <c r="EO1983" s="9"/>
      <c r="EP1983" s="9"/>
      <c r="EQ1983" s="9"/>
      <c r="ER1983" s="9"/>
      <c r="ES1983" s="9"/>
      <c r="ET1983" s="9"/>
      <c r="EU1983" s="9"/>
      <c r="EV1983" s="9"/>
    </row>
    <row r="1984" spans="1:152" hidden="1" x14ac:dyDescent="0.45">
      <c r="A1984" t="s">
        <v>72</v>
      </c>
      <c r="B1984" t="s">
        <v>240</v>
      </c>
      <c r="C1984" s="1">
        <v>39486</v>
      </c>
      <c r="D1984" s="2"/>
      <c r="H1984" t="s">
        <v>17</v>
      </c>
      <c r="I1984" s="19">
        <v>10</v>
      </c>
      <c r="J1984">
        <v>1000</v>
      </c>
      <c r="K1984" s="2">
        <f t="shared" si="290"/>
        <v>100</v>
      </c>
      <c r="AC1984" s="2"/>
      <c r="AE1984" s="9"/>
      <c r="AF1984" s="2"/>
      <c r="AG1984" s="9"/>
      <c r="AH1984" s="9"/>
      <c r="AI1984" s="9"/>
      <c r="AJ1984" s="9"/>
      <c r="AK1984" s="9"/>
      <c r="AL1984" s="9"/>
      <c r="AM1984" s="15"/>
      <c r="AO1984" s="9"/>
      <c r="AP1984" s="9"/>
      <c r="AQ1984" s="2"/>
      <c r="AR1984" s="2"/>
      <c r="AS1984" s="2"/>
      <c r="AT1984" s="2"/>
      <c r="AU1984" s="2"/>
      <c r="AV1984" s="2"/>
      <c r="AW1984" s="2"/>
      <c r="AY1984" s="2"/>
      <c r="AZ1984" s="2"/>
      <c r="BA1984" s="2"/>
      <c r="BC1984" s="19"/>
      <c r="BD1984" s="2"/>
      <c r="BE1984" s="2"/>
      <c r="BF1984" s="19"/>
      <c r="BG1984" s="19"/>
      <c r="BH1984" s="19"/>
      <c r="BI1984" s="19"/>
      <c r="BJ1984" s="19"/>
      <c r="BK1984" s="19"/>
      <c r="BL1984" s="19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X1984" s="2">
        <v>214.5275640271758</v>
      </c>
      <c r="BY1984" s="2"/>
      <c r="CA1984" s="2"/>
      <c r="CB1984" s="2"/>
      <c r="CC1984" s="2"/>
    </row>
    <row r="1985" spans="1:152" hidden="1" x14ac:dyDescent="0.45">
      <c r="A1985" t="s">
        <v>72</v>
      </c>
      <c r="B1985" t="s">
        <v>240</v>
      </c>
      <c r="C1985" s="1">
        <v>39493</v>
      </c>
      <c r="D1985" s="2"/>
      <c r="H1985" t="s">
        <v>17</v>
      </c>
      <c r="I1985" s="19">
        <v>10</v>
      </c>
      <c r="J1985">
        <v>1000</v>
      </c>
      <c r="K1985" s="2">
        <f t="shared" si="290"/>
        <v>100</v>
      </c>
      <c r="AC1985" s="2"/>
      <c r="AE1985" s="9"/>
      <c r="AF1985" s="2"/>
      <c r="AG1985" s="9"/>
      <c r="AH1985" s="9"/>
      <c r="AI1985" s="9"/>
      <c r="AJ1985" s="9"/>
      <c r="AK1985" s="9"/>
      <c r="AL1985" s="9"/>
      <c r="AM1985" s="15"/>
      <c r="AO1985" s="9"/>
      <c r="AP1985" s="9"/>
      <c r="AQ1985" s="2"/>
      <c r="AR1985" s="2"/>
      <c r="AS1985" s="2"/>
      <c r="AT1985" s="2"/>
      <c r="AU1985" s="2"/>
      <c r="AV1985" s="2"/>
      <c r="AW1985" s="2"/>
      <c r="AY1985" s="2"/>
      <c r="AZ1985" s="2"/>
      <c r="BA1985" s="2"/>
      <c r="BC1985" s="19"/>
      <c r="BD1985" s="2"/>
      <c r="BE1985" s="2"/>
      <c r="BF1985" s="19"/>
      <c r="BG1985" s="19"/>
      <c r="BH1985" s="19"/>
      <c r="BI1985" s="19"/>
      <c r="BJ1985" s="19"/>
      <c r="BK1985" s="19"/>
      <c r="BL1985" s="19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X1985" s="2">
        <v>212.93715207362359</v>
      </c>
      <c r="BY1985" s="2"/>
      <c r="CA1985" s="2"/>
      <c r="CB1985" s="2"/>
      <c r="CC1985" s="2"/>
    </row>
    <row r="1986" spans="1:152" hidden="1" x14ac:dyDescent="0.45">
      <c r="A1986" t="s">
        <v>72</v>
      </c>
      <c r="B1986" t="s">
        <v>240</v>
      </c>
      <c r="C1986" s="1">
        <v>39498</v>
      </c>
      <c r="D1986" s="2"/>
      <c r="H1986" t="s">
        <v>17</v>
      </c>
      <c r="I1986" s="19">
        <v>10</v>
      </c>
      <c r="J1986">
        <v>1000</v>
      </c>
      <c r="K1986" s="2">
        <f t="shared" si="290"/>
        <v>100</v>
      </c>
      <c r="AC1986" s="2"/>
      <c r="AE1986" s="9"/>
      <c r="AF1986" s="2"/>
      <c r="AG1986" s="9"/>
      <c r="AH1986" s="9"/>
      <c r="AI1986" s="9"/>
      <c r="AJ1986" s="9"/>
      <c r="AK1986" s="9"/>
      <c r="AL1986" s="9"/>
      <c r="AM1986" s="15"/>
      <c r="AO1986" s="9"/>
      <c r="AP1986" s="9"/>
      <c r="AQ1986" s="2"/>
      <c r="AR1986" s="2"/>
      <c r="AS1986" s="2"/>
      <c r="AT1986" s="2"/>
      <c r="AU1986" s="2"/>
      <c r="AV1986" s="2"/>
      <c r="AW1986" s="2"/>
      <c r="AY1986" s="2"/>
      <c r="AZ1986" s="2"/>
      <c r="BA1986" s="2"/>
      <c r="BC1986" s="19"/>
      <c r="BD1986" s="2"/>
      <c r="BE1986" s="2"/>
      <c r="BF1986" s="19"/>
      <c r="BG1986" s="19"/>
      <c r="BH1986" s="19"/>
      <c r="BI1986" s="19"/>
      <c r="BJ1986" s="19"/>
      <c r="BK1986" s="19"/>
      <c r="BL1986" s="19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X1986" s="2">
        <v>179.21050475858641</v>
      </c>
      <c r="BY1986" s="2"/>
      <c r="CA1986" s="2"/>
      <c r="CB1986" s="2"/>
      <c r="CC1986" s="2"/>
    </row>
    <row r="1987" spans="1:152" hidden="1" x14ac:dyDescent="0.45">
      <c r="A1987" t="s">
        <v>72</v>
      </c>
      <c r="B1987" t="s">
        <v>240</v>
      </c>
      <c r="C1987" s="1">
        <v>39501</v>
      </c>
      <c r="D1987" s="2"/>
      <c r="H1987" t="s">
        <v>17</v>
      </c>
      <c r="I1987" s="19">
        <v>10</v>
      </c>
      <c r="J1987">
        <v>1000</v>
      </c>
      <c r="K1987" s="2">
        <f t="shared" si="290"/>
        <v>100</v>
      </c>
      <c r="AC1987" s="2"/>
      <c r="AE1987" s="9"/>
      <c r="AF1987" s="2"/>
      <c r="AG1987" s="9"/>
      <c r="AH1987" s="9"/>
      <c r="AI1987" s="9"/>
      <c r="AJ1987" s="9"/>
      <c r="AK1987" s="9"/>
      <c r="AL1987" s="9"/>
      <c r="AM1987" s="15"/>
      <c r="AO1987" s="9"/>
      <c r="AP1987" s="9"/>
      <c r="AQ1987" s="2"/>
      <c r="AR1987" s="2"/>
      <c r="AS1987" s="2"/>
      <c r="AT1987" s="2"/>
      <c r="AU1987" s="2"/>
      <c r="AV1987" s="2"/>
      <c r="AW1987" s="2"/>
      <c r="AY1987" s="2"/>
      <c r="AZ1987" s="2"/>
      <c r="BA1987" s="2"/>
      <c r="BC1987" s="19"/>
      <c r="BD1987" s="2"/>
      <c r="BE1987" s="2"/>
      <c r="BF1987" s="19"/>
      <c r="BG1987" s="19"/>
      <c r="BH1987" s="19"/>
      <c r="BI1987" s="19"/>
      <c r="BJ1987" s="19"/>
      <c r="BK1987" s="19"/>
      <c r="BL1987" s="19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X1987" s="2">
        <v>216.1593532847032</v>
      </c>
      <c r="BY1987" s="2"/>
      <c r="CA1987" s="2"/>
      <c r="CB1987" s="2"/>
      <c r="CC1987" s="2"/>
    </row>
    <row r="1988" spans="1:152" hidden="1" x14ac:dyDescent="0.45">
      <c r="A1988" t="s">
        <v>72</v>
      </c>
      <c r="B1988" t="s">
        <v>240</v>
      </c>
      <c r="C1988" s="1">
        <v>39505</v>
      </c>
      <c r="D1988" s="2"/>
      <c r="E1988" s="1"/>
      <c r="G1988">
        <v>135</v>
      </c>
      <c r="H1988" t="s">
        <v>17</v>
      </c>
      <c r="I1988" s="19">
        <v>10</v>
      </c>
      <c r="J1988">
        <v>1000</v>
      </c>
      <c r="K1988" s="2">
        <f t="shared" si="290"/>
        <v>100</v>
      </c>
      <c r="L1988" s="2"/>
      <c r="M1988" s="9"/>
      <c r="N1988" s="9"/>
      <c r="O1988" s="9"/>
      <c r="P1988" s="9"/>
      <c r="Q1988" s="2"/>
      <c r="R1988" s="2"/>
      <c r="S1988" s="2"/>
      <c r="T1988" s="2"/>
      <c r="U1988" s="2"/>
      <c r="V1988" s="2"/>
      <c r="W1988" s="2"/>
      <c r="X1988" s="9"/>
      <c r="Y1988" s="9"/>
      <c r="Z1988" s="9"/>
      <c r="AA1988" s="9"/>
      <c r="AB1988" s="9"/>
      <c r="AC1988" s="2"/>
      <c r="AD1988" s="9"/>
      <c r="AE1988" s="9"/>
      <c r="AF1988" s="2"/>
      <c r="AG1988" s="9">
        <v>3.72</v>
      </c>
      <c r="AH1988" s="9"/>
      <c r="AI1988" s="9"/>
      <c r="AJ1988" s="9"/>
      <c r="AK1988" s="9"/>
      <c r="AL1988" s="9"/>
      <c r="AM1988" s="15"/>
      <c r="AN1988" s="9"/>
      <c r="AO1988" s="9"/>
      <c r="AP1988" s="9"/>
      <c r="AQ1988" s="2"/>
      <c r="AR1988" s="2"/>
      <c r="AS1988" s="2"/>
      <c r="AT1988" s="2"/>
      <c r="AU1988" s="2"/>
      <c r="AV1988" s="2"/>
      <c r="AW1988" s="2"/>
      <c r="AX1988" s="9"/>
      <c r="AY1988" s="2"/>
      <c r="AZ1988" s="2"/>
      <c r="BA1988" s="2"/>
      <c r="BB1988" s="9"/>
      <c r="BC1988" s="19"/>
      <c r="BD1988" s="2"/>
      <c r="BE1988" s="2"/>
      <c r="BF1988" s="19"/>
      <c r="BG1988" s="19"/>
      <c r="BH1988" s="19"/>
      <c r="BI1988" s="19"/>
      <c r="BJ1988" s="19"/>
      <c r="BK1988" s="19"/>
      <c r="BL1988" s="19"/>
      <c r="BM1988" s="2"/>
      <c r="BN1988" s="2">
        <v>6.72</v>
      </c>
      <c r="BO1988" s="2">
        <v>200.12</v>
      </c>
      <c r="BP1988" s="2">
        <v>0</v>
      </c>
      <c r="BQ1988" s="2"/>
      <c r="BR1988" s="2"/>
      <c r="BS1988" s="2"/>
      <c r="BT1988" s="2"/>
      <c r="BU1988" s="2"/>
      <c r="BV1988" s="2"/>
      <c r="BW1988" s="9"/>
      <c r="BX1988" s="2"/>
      <c r="BY1988" s="2"/>
      <c r="BZ1988" s="9"/>
      <c r="CA1988" s="2"/>
      <c r="CB1988" s="2"/>
      <c r="CC1988" s="2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  <c r="EL1988" s="9"/>
      <c r="EM1988" s="9"/>
      <c r="EN1988" s="9"/>
      <c r="EO1988" s="9"/>
      <c r="EP1988" s="9"/>
      <c r="EQ1988" s="9"/>
      <c r="ER1988" s="9"/>
      <c r="ES1988" s="9"/>
      <c r="ET1988" s="9"/>
      <c r="EU1988" s="9"/>
      <c r="EV1988" s="9"/>
    </row>
    <row r="1989" spans="1:152" hidden="1" x14ac:dyDescent="0.45">
      <c r="A1989" t="s">
        <v>72</v>
      </c>
      <c r="B1989" t="s">
        <v>240</v>
      </c>
      <c r="C1989" s="1">
        <v>39511</v>
      </c>
      <c r="D1989" s="2"/>
      <c r="H1989" t="s">
        <v>17</v>
      </c>
      <c r="I1989" s="19">
        <v>10</v>
      </c>
      <c r="J1989">
        <v>1000</v>
      </c>
      <c r="K1989" s="2">
        <f t="shared" si="290"/>
        <v>100</v>
      </c>
      <c r="AC1989" s="2"/>
      <c r="AE1989" s="9"/>
      <c r="AF1989" s="2"/>
      <c r="AG1989" s="9"/>
      <c r="AH1989" s="9"/>
      <c r="AI1989" s="9"/>
      <c r="AJ1989" s="9"/>
      <c r="AK1989" s="9"/>
      <c r="AL1989" s="9"/>
      <c r="AM1989" s="15"/>
      <c r="AO1989" s="9"/>
      <c r="AP1989" s="9"/>
      <c r="AQ1989" s="2"/>
      <c r="AR1989" s="2"/>
      <c r="AS1989" s="2"/>
      <c r="AT1989" s="2"/>
      <c r="AU1989" s="2"/>
      <c r="AV1989" s="2"/>
      <c r="AW1989" s="2"/>
      <c r="AY1989" s="2"/>
      <c r="AZ1989" s="2"/>
      <c r="BA1989" s="2"/>
      <c r="BC1989" s="19"/>
      <c r="BD1989" s="2"/>
      <c r="BE1989" s="2"/>
      <c r="BF1989" s="19"/>
      <c r="BG1989" s="19"/>
      <c r="BH1989" s="19"/>
      <c r="BI1989" s="19"/>
      <c r="BJ1989" s="19"/>
      <c r="BK1989" s="19"/>
      <c r="BL1989" s="19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X1989" s="2">
        <v>182.1228643461416</v>
      </c>
      <c r="BY1989" s="2"/>
      <c r="CA1989" s="2"/>
      <c r="CB1989" s="2"/>
      <c r="CC1989" s="2"/>
    </row>
    <row r="1990" spans="1:152" hidden="1" x14ac:dyDescent="0.45">
      <c r="A1990" t="s">
        <v>72</v>
      </c>
      <c r="B1990" t="s">
        <v>240</v>
      </c>
      <c r="C1990" s="1">
        <v>39513</v>
      </c>
      <c r="D1990" s="2">
        <v>8</v>
      </c>
      <c r="E1990" t="s">
        <v>197</v>
      </c>
      <c r="F1990" t="s">
        <v>14</v>
      </c>
      <c r="G1990">
        <v>143</v>
      </c>
      <c r="H1990" t="s">
        <v>17</v>
      </c>
      <c r="I1990" s="19">
        <v>10</v>
      </c>
      <c r="J1990">
        <v>1000</v>
      </c>
      <c r="K1990" s="2">
        <f t="shared" si="290"/>
        <v>100</v>
      </c>
      <c r="L1990" s="2"/>
      <c r="M1990" s="9"/>
      <c r="N1990" s="9"/>
      <c r="O1990" s="9"/>
      <c r="P1990" s="9"/>
      <c r="Q1990" s="2"/>
      <c r="R1990" s="2"/>
      <c r="S1990" s="2"/>
      <c r="T1990" s="2"/>
      <c r="U1990" s="2">
        <v>143</v>
      </c>
      <c r="V1990" s="2"/>
      <c r="W1990" s="2"/>
      <c r="X1990" s="9"/>
      <c r="Y1990" s="9"/>
      <c r="Z1990" s="9"/>
      <c r="AA1990" s="9"/>
      <c r="AB1990" s="9"/>
      <c r="AC1990" s="2"/>
      <c r="AD1990" s="9"/>
      <c r="AE1990" s="9"/>
      <c r="AF1990" s="2"/>
      <c r="AG1990" s="9"/>
      <c r="AH1990" s="9"/>
      <c r="AI1990" s="9"/>
      <c r="AJ1990" s="9"/>
      <c r="AK1990" s="9"/>
      <c r="AL1990" s="9"/>
      <c r="AM1990" s="15"/>
      <c r="AN1990" s="9"/>
      <c r="AO1990" s="9"/>
      <c r="AP1990" s="9"/>
      <c r="AQ1990" s="2"/>
      <c r="AR1990" s="2"/>
      <c r="AS1990" s="2"/>
      <c r="AT1990" s="2"/>
      <c r="AU1990" s="2"/>
      <c r="AV1990" s="2"/>
      <c r="AW1990" s="2"/>
      <c r="AX1990" s="9"/>
      <c r="AY1990" s="2"/>
      <c r="AZ1990" s="2"/>
      <c r="BA1990" s="2"/>
      <c r="BB1990" s="9"/>
      <c r="BC1990" s="19"/>
      <c r="BD1990" s="2"/>
      <c r="BE1990" s="2"/>
      <c r="BF1990" s="19"/>
      <c r="BG1990" s="19"/>
      <c r="BH1990" s="19"/>
      <c r="BI1990" s="19"/>
      <c r="BJ1990" s="19"/>
      <c r="BK1990" s="19"/>
      <c r="BL1990" s="19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9"/>
      <c r="BX1990" s="2"/>
      <c r="BY1990" s="2"/>
      <c r="BZ1990" s="9"/>
      <c r="CA1990" s="2"/>
      <c r="CB1990" s="2"/>
      <c r="CC1990" s="2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  <c r="EL1990" s="9"/>
      <c r="EM1990" s="9"/>
      <c r="EN1990" s="9"/>
      <c r="EO1990" s="9"/>
      <c r="EP1990" s="9"/>
      <c r="EQ1990" s="9"/>
      <c r="ER1990" s="9"/>
      <c r="ES1990" s="9"/>
      <c r="ET1990" s="9"/>
      <c r="EU1990" s="9"/>
      <c r="EV1990" s="9"/>
    </row>
    <row r="1991" spans="1:152" hidden="1" x14ac:dyDescent="0.45">
      <c r="A1991" t="s">
        <v>72</v>
      </c>
      <c r="B1991" t="s">
        <v>240</v>
      </c>
      <c r="C1991" s="1">
        <v>39516</v>
      </c>
      <c r="D1991" s="2"/>
      <c r="H1991" t="s">
        <v>17</v>
      </c>
      <c r="I1991" s="19">
        <v>10</v>
      </c>
      <c r="J1991">
        <v>1000</v>
      </c>
      <c r="K1991" s="2">
        <f t="shared" si="290"/>
        <v>100</v>
      </c>
      <c r="AC1991" s="2"/>
      <c r="AE1991" s="9"/>
      <c r="AF1991" s="2"/>
      <c r="AG1991" s="9"/>
      <c r="AH1991" s="9"/>
      <c r="AI1991" s="9"/>
      <c r="AJ1991" s="9"/>
      <c r="AK1991" s="9"/>
      <c r="AL1991" s="9"/>
      <c r="AM1991" s="15"/>
      <c r="AO1991" s="9"/>
      <c r="AP1991" s="9"/>
      <c r="AQ1991" s="2"/>
      <c r="AR1991" s="2"/>
      <c r="AS1991" s="2"/>
      <c r="AT1991" s="2"/>
      <c r="AU1991" s="2"/>
      <c r="AV1991" s="2"/>
      <c r="AW1991" s="2"/>
      <c r="AY1991" s="2"/>
      <c r="AZ1991" s="2"/>
      <c r="BA1991" s="2"/>
      <c r="BC1991" s="19"/>
      <c r="BD1991" s="2"/>
      <c r="BE1991" s="2"/>
      <c r="BF1991" s="19"/>
      <c r="BG1991" s="19"/>
      <c r="BH1991" s="19"/>
      <c r="BI1991" s="19"/>
      <c r="BJ1991" s="19"/>
      <c r="BK1991" s="19"/>
      <c r="BL1991" s="19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X1991" s="2">
        <v>147.3149123267716</v>
      </c>
      <c r="BY1991" s="2"/>
      <c r="CA1991" s="2"/>
      <c r="CB1991" s="2"/>
      <c r="CC1991" s="2"/>
    </row>
    <row r="1992" spans="1:152" hidden="1" x14ac:dyDescent="0.45">
      <c r="A1992" t="s">
        <v>72</v>
      </c>
      <c r="B1992" t="s">
        <v>240</v>
      </c>
      <c r="C1992" s="1">
        <v>39519</v>
      </c>
      <c r="D1992" s="2"/>
      <c r="H1992" t="s">
        <v>17</v>
      </c>
      <c r="I1992" s="19">
        <v>10</v>
      </c>
      <c r="J1992">
        <v>1000</v>
      </c>
      <c r="K1992" s="2">
        <f t="shared" si="290"/>
        <v>100</v>
      </c>
      <c r="AC1992" s="2"/>
      <c r="AE1992" s="9"/>
      <c r="AF1992" s="2"/>
      <c r="AG1992" s="9"/>
      <c r="AH1992" s="9"/>
      <c r="AI1992" s="9"/>
      <c r="AJ1992" s="9"/>
      <c r="AK1992" s="9"/>
      <c r="AL1992" s="9"/>
      <c r="AM1992" s="15"/>
      <c r="AO1992" s="9"/>
      <c r="AP1992" s="9"/>
      <c r="AQ1992" s="2"/>
      <c r="AR1992" s="2"/>
      <c r="AS1992" s="2"/>
      <c r="AT1992" s="2"/>
      <c r="AU1992" s="2"/>
      <c r="AV1992" s="2"/>
      <c r="AW1992" s="2"/>
      <c r="AY1992" s="2"/>
      <c r="AZ1992" s="2"/>
      <c r="BA1992" s="2"/>
      <c r="BC1992" s="19"/>
      <c r="BD1992" s="2"/>
      <c r="BE1992" s="2"/>
      <c r="BF1992" s="19"/>
      <c r="BG1992" s="19"/>
      <c r="BH1992" s="19"/>
      <c r="BI1992" s="19"/>
      <c r="BJ1992" s="19"/>
      <c r="BK1992" s="19"/>
      <c r="BL1992" s="19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X1992" s="2">
        <v>226.88865249723551</v>
      </c>
      <c r="BY1992" s="2"/>
      <c r="CA1992" s="2"/>
      <c r="CB1992" s="2"/>
      <c r="CC1992" s="2"/>
    </row>
    <row r="1993" spans="1:152" hidden="1" x14ac:dyDescent="0.45">
      <c r="A1993" t="s">
        <v>72</v>
      </c>
      <c r="B1993" t="s">
        <v>240</v>
      </c>
      <c r="C1993" s="1">
        <v>39525</v>
      </c>
      <c r="D1993" s="2"/>
      <c r="H1993" t="s">
        <v>17</v>
      </c>
      <c r="I1993" s="19">
        <v>10</v>
      </c>
      <c r="J1993">
        <v>1000</v>
      </c>
      <c r="K1993" s="2">
        <f t="shared" si="290"/>
        <v>100</v>
      </c>
      <c r="AC1993" s="2"/>
      <c r="AE1993" s="9"/>
      <c r="AF1993" s="2"/>
      <c r="AG1993" s="9"/>
      <c r="AH1993" s="9"/>
      <c r="AI1993" s="9"/>
      <c r="AJ1993" s="9"/>
      <c r="AK1993" s="9"/>
      <c r="AL1993" s="9"/>
      <c r="AM1993" s="15"/>
      <c r="AO1993" s="9"/>
      <c r="AP1993" s="9"/>
      <c r="AQ1993" s="2"/>
      <c r="AR1993" s="2"/>
      <c r="AS1993" s="2"/>
      <c r="AT1993" s="2"/>
      <c r="AU1993" s="2"/>
      <c r="AV1993" s="2"/>
      <c r="AW1993" s="2"/>
      <c r="AY1993" s="2"/>
      <c r="AZ1993" s="2"/>
      <c r="BA1993" s="2"/>
      <c r="BC1993" s="19"/>
      <c r="BD1993" s="2"/>
      <c r="BE1993" s="2"/>
      <c r="BF1993" s="19"/>
      <c r="BG1993" s="19"/>
      <c r="BH1993" s="19"/>
      <c r="BI1993" s="19"/>
      <c r="BJ1993" s="19"/>
      <c r="BK1993" s="19"/>
      <c r="BL1993" s="19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X1993" s="2">
        <v>186.74274989794921</v>
      </c>
      <c r="BY1993" s="2"/>
      <c r="CA1993" s="2"/>
      <c r="CB1993" s="2"/>
      <c r="CC1993" s="2"/>
    </row>
    <row r="1994" spans="1:152" hidden="1" x14ac:dyDescent="0.45">
      <c r="A1994" t="s">
        <v>72</v>
      </c>
      <c r="B1994" t="s">
        <v>240</v>
      </c>
      <c r="C1994" s="1">
        <v>39532</v>
      </c>
      <c r="D1994" s="2"/>
      <c r="H1994" t="s">
        <v>17</v>
      </c>
      <c r="I1994" s="19">
        <v>10</v>
      </c>
      <c r="J1994">
        <v>1000</v>
      </c>
      <c r="K1994" s="2">
        <f t="shared" si="290"/>
        <v>100</v>
      </c>
      <c r="AC1994" s="2"/>
      <c r="AE1994" s="9"/>
      <c r="AF1994" s="2"/>
      <c r="AG1994" s="9"/>
      <c r="AH1994" s="9"/>
      <c r="AI1994" s="9"/>
      <c r="AJ1994" s="9"/>
      <c r="AK1994" s="9"/>
      <c r="AL1994" s="9"/>
      <c r="AM1994" s="15"/>
      <c r="AO1994" s="9"/>
      <c r="AP1994" s="9"/>
      <c r="AQ1994" s="2"/>
      <c r="AR1994" s="2"/>
      <c r="AS1994" s="2"/>
      <c r="AT1994" s="2"/>
      <c r="AU1994" s="2"/>
      <c r="AV1994" s="2"/>
      <c r="AW1994" s="2"/>
      <c r="AY1994" s="2"/>
      <c r="AZ1994" s="2"/>
      <c r="BA1994" s="2"/>
      <c r="BC1994" s="19"/>
      <c r="BD1994" s="2"/>
      <c r="BE1994" s="2"/>
      <c r="BF1994" s="19"/>
      <c r="BG1994" s="19"/>
      <c r="BH1994" s="19"/>
      <c r="BI1994" s="19"/>
      <c r="BJ1994" s="19"/>
      <c r="BK1994" s="19"/>
      <c r="BL1994" s="19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X1994" s="2">
        <v>143.46668907561721</v>
      </c>
      <c r="BY1994" s="2"/>
      <c r="CA1994" s="2"/>
      <c r="CB1994" s="2"/>
      <c r="CC1994" s="2"/>
    </row>
    <row r="1995" spans="1:152" hidden="1" x14ac:dyDescent="0.45">
      <c r="A1995" t="s">
        <v>72</v>
      </c>
      <c r="B1995" t="s">
        <v>240</v>
      </c>
      <c r="C1995" s="1">
        <v>39539</v>
      </c>
      <c r="D1995" s="2"/>
      <c r="H1995" t="s">
        <v>17</v>
      </c>
      <c r="I1995" s="19">
        <v>10</v>
      </c>
      <c r="J1995">
        <v>1000</v>
      </c>
      <c r="K1995" s="2">
        <f t="shared" si="290"/>
        <v>100</v>
      </c>
      <c r="AC1995" s="2"/>
      <c r="AE1995" s="9"/>
      <c r="AF1995" s="2"/>
      <c r="AG1995" s="9"/>
      <c r="AH1995" s="9"/>
      <c r="AI1995" s="9"/>
      <c r="AJ1995" s="9"/>
      <c r="AK1995" s="9"/>
      <c r="AL1995" s="9"/>
      <c r="AM1995" s="15"/>
      <c r="AO1995" s="9"/>
      <c r="AP1995" s="9"/>
      <c r="AQ1995" s="2"/>
      <c r="AR1995" s="2"/>
      <c r="AS1995" s="2"/>
      <c r="AT1995" s="2"/>
      <c r="AU1995" s="2"/>
      <c r="AV1995" s="2"/>
      <c r="AW1995" s="2"/>
      <c r="AY1995" s="2"/>
      <c r="AZ1995" s="2"/>
      <c r="BA1995" s="2"/>
      <c r="BC1995" s="19"/>
      <c r="BD1995" s="2"/>
      <c r="BE1995" s="2"/>
      <c r="BF1995" s="19"/>
      <c r="BG1995" s="19"/>
      <c r="BH1995" s="19"/>
      <c r="BI1995" s="19"/>
      <c r="BJ1995" s="19"/>
      <c r="BK1995" s="19"/>
      <c r="BL1995" s="19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X1995" s="2">
        <v>112.7490830132251</v>
      </c>
      <c r="BY1995" s="2"/>
      <c r="CA1995" s="2"/>
      <c r="CB1995" s="2"/>
      <c r="CC1995" s="2"/>
    </row>
    <row r="1996" spans="1:152" hidden="1" x14ac:dyDescent="0.45">
      <c r="A1996" t="s">
        <v>72</v>
      </c>
      <c r="B1996" t="s">
        <v>240</v>
      </c>
      <c r="C1996" s="1">
        <v>39540</v>
      </c>
      <c r="D1996" s="2"/>
      <c r="E1996" s="1"/>
      <c r="G1996">
        <v>170</v>
      </c>
      <c r="H1996" t="s">
        <v>17</v>
      </c>
      <c r="I1996" s="19">
        <v>10</v>
      </c>
      <c r="J1996">
        <v>1000</v>
      </c>
      <c r="K1996" s="2">
        <f t="shared" si="290"/>
        <v>100</v>
      </c>
      <c r="L1996" s="2"/>
      <c r="M1996" s="9"/>
      <c r="N1996" s="9"/>
      <c r="O1996" s="9"/>
      <c r="P1996" s="9"/>
      <c r="Q1996" s="2"/>
      <c r="R1996" s="2"/>
      <c r="S1996" s="2"/>
      <c r="T1996" s="2"/>
      <c r="U1996" s="2"/>
      <c r="V1996" s="2"/>
      <c r="W1996" s="2"/>
      <c r="X1996" s="9"/>
      <c r="Y1996" s="9"/>
      <c r="Z1996" s="9"/>
      <c r="AA1996" s="9"/>
      <c r="AB1996" s="9"/>
      <c r="AC1996" s="2"/>
      <c r="AD1996" s="9"/>
      <c r="AE1996" s="9"/>
      <c r="AF1996" s="2"/>
      <c r="AG1996" s="9">
        <v>2.2999999999999998</v>
      </c>
      <c r="AH1996" s="9"/>
      <c r="AI1996" s="9"/>
      <c r="AJ1996" s="9"/>
      <c r="AK1996" s="9"/>
      <c r="AL1996" s="9"/>
      <c r="AM1996" s="15"/>
      <c r="AN1996" s="9"/>
      <c r="AO1996" s="9"/>
      <c r="AP1996" s="9"/>
      <c r="AQ1996" s="2"/>
      <c r="AR1996" s="2"/>
      <c r="AS1996" s="2"/>
      <c r="AT1996" s="2"/>
      <c r="AU1996" s="2"/>
      <c r="AV1996" s="2"/>
      <c r="AW1996" s="2"/>
      <c r="AX1996" s="9"/>
      <c r="AY1996" s="2"/>
      <c r="AZ1996" s="2"/>
      <c r="BA1996" s="2"/>
      <c r="BB1996" s="9"/>
      <c r="BC1996" s="19"/>
      <c r="BD1996" s="2"/>
      <c r="BE1996" s="2"/>
      <c r="BF1996" s="19"/>
      <c r="BG1996" s="19"/>
      <c r="BH1996" s="19"/>
      <c r="BI1996" s="19"/>
      <c r="BJ1996" s="19"/>
      <c r="BK1996" s="19"/>
      <c r="BL1996" s="19"/>
      <c r="BM1996" s="2"/>
      <c r="BN1996" s="2">
        <v>0</v>
      </c>
      <c r="BO1996" s="2">
        <v>161.31</v>
      </c>
      <c r="BP1996" s="2">
        <v>93.039528764098719</v>
      </c>
      <c r="BQ1996" s="2"/>
      <c r="BR1996" s="2"/>
      <c r="BS1996" s="2"/>
      <c r="BT1996" s="2"/>
      <c r="BU1996" s="2"/>
      <c r="BV1996" s="2"/>
      <c r="BW1996" s="9"/>
      <c r="BX1996" s="2"/>
      <c r="BY1996" s="2"/>
      <c r="BZ1996" s="9"/>
      <c r="CA1996" s="2"/>
      <c r="CB1996" s="2"/>
      <c r="CC1996" s="2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  <c r="EL1996" s="9"/>
      <c r="EM1996" s="9"/>
      <c r="EN1996" s="9"/>
      <c r="EO1996" s="9"/>
      <c r="EP1996" s="9"/>
      <c r="EQ1996" s="9"/>
      <c r="ER1996" s="9"/>
      <c r="ES1996" s="9"/>
      <c r="ET1996" s="9"/>
      <c r="EU1996" s="9"/>
      <c r="EV1996" s="9"/>
    </row>
    <row r="1997" spans="1:152" hidden="1" x14ac:dyDescent="0.45">
      <c r="A1997" t="s">
        <v>72</v>
      </c>
      <c r="B1997" t="s">
        <v>240</v>
      </c>
      <c r="C1997" s="1">
        <v>39542</v>
      </c>
      <c r="D1997" s="2">
        <v>9</v>
      </c>
      <c r="E1997" s="1" t="s">
        <v>196</v>
      </c>
      <c r="F1997" t="s">
        <v>15</v>
      </c>
      <c r="G1997">
        <v>172</v>
      </c>
      <c r="H1997" t="s">
        <v>17</v>
      </c>
      <c r="I1997" s="19">
        <v>10</v>
      </c>
      <c r="J1997">
        <v>1000</v>
      </c>
      <c r="K1997" s="2">
        <f t="shared" si="290"/>
        <v>100</v>
      </c>
      <c r="L1997" s="2"/>
      <c r="M1997" s="9"/>
      <c r="N1997" s="9"/>
      <c r="O1997" s="9"/>
      <c r="P1997" s="9"/>
      <c r="Q1997" s="2"/>
      <c r="R1997" s="2"/>
      <c r="S1997" s="2"/>
      <c r="T1997" s="2"/>
      <c r="U1997" s="2"/>
      <c r="V1997" s="2">
        <v>172</v>
      </c>
      <c r="W1997" s="2"/>
      <c r="X1997" s="9"/>
      <c r="Y1997" s="9"/>
      <c r="Z1997" s="9"/>
      <c r="AA1997" s="9"/>
      <c r="AB1997" s="9"/>
      <c r="AC1997" s="2"/>
      <c r="AD1997" s="9"/>
      <c r="AE1997" s="9"/>
      <c r="AF1997" s="2"/>
      <c r="AG1997" s="9"/>
      <c r="AH1997" s="9"/>
      <c r="AI1997" s="9"/>
      <c r="AJ1997" s="9"/>
      <c r="AK1997" s="9"/>
      <c r="AL1997" s="9"/>
      <c r="AM1997" s="15"/>
      <c r="AN1997" s="9"/>
      <c r="AO1997" s="9"/>
      <c r="AP1997" s="9"/>
      <c r="AQ1997" s="2"/>
      <c r="AR1997" s="2"/>
      <c r="AS1997" s="2"/>
      <c r="AT1997" s="2"/>
      <c r="AU1997" s="2"/>
      <c r="AV1997" s="2"/>
      <c r="AW1997" s="2"/>
      <c r="AX1997" s="9"/>
      <c r="AY1997" s="2"/>
      <c r="AZ1997" s="2"/>
      <c r="BA1997" s="2"/>
      <c r="BB1997" s="9"/>
      <c r="BC1997" s="19"/>
      <c r="BD1997" s="2"/>
      <c r="BE1997" s="2"/>
      <c r="BF1997" s="19"/>
      <c r="BG1997" s="19"/>
      <c r="BH1997" s="19"/>
      <c r="BI1997" s="19"/>
      <c r="BJ1997" s="19"/>
      <c r="BK1997" s="19"/>
      <c r="BL1997" s="19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9"/>
      <c r="BX1997" s="2"/>
      <c r="BY1997" s="2"/>
      <c r="BZ1997" s="9"/>
      <c r="CA1997" s="2"/>
      <c r="CB1997" s="2"/>
      <c r="CC1997" s="2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  <c r="EL1997" s="9"/>
      <c r="EM1997" s="9"/>
      <c r="EN1997" s="9"/>
      <c r="EO1997" s="9"/>
      <c r="EP1997" s="9"/>
      <c r="EQ1997" s="9"/>
      <c r="ER1997" s="9"/>
      <c r="ES1997" s="9"/>
      <c r="ET1997" s="9"/>
      <c r="EU1997" s="9"/>
      <c r="EV1997" s="9"/>
    </row>
    <row r="1998" spans="1:152" hidden="1" x14ac:dyDescent="0.45">
      <c r="A1998" t="s">
        <v>72</v>
      </c>
      <c r="B1998" t="s">
        <v>240</v>
      </c>
      <c r="C1998" s="1">
        <v>39548</v>
      </c>
      <c r="D1998" s="2"/>
      <c r="H1998" t="s">
        <v>17</v>
      </c>
      <c r="I1998" s="19">
        <v>10</v>
      </c>
      <c r="J1998">
        <v>1000</v>
      </c>
      <c r="K1998" s="2">
        <f t="shared" si="290"/>
        <v>100</v>
      </c>
      <c r="AC1998" s="2"/>
      <c r="AE1998" s="9"/>
      <c r="AF1998" s="2"/>
      <c r="AG1998" s="9"/>
      <c r="AH1998" s="9"/>
      <c r="AI1998" s="9"/>
      <c r="AJ1998" s="9"/>
      <c r="AK1998" s="9"/>
      <c r="AL1998" s="9"/>
      <c r="AM1998" s="15"/>
      <c r="AO1998" s="9"/>
      <c r="AP1998" s="9"/>
      <c r="AQ1998" s="2"/>
      <c r="AR1998" s="2"/>
      <c r="AS1998" s="2"/>
      <c r="AT1998" s="2"/>
      <c r="AU1998" s="2"/>
      <c r="AV1998" s="2"/>
      <c r="AW1998" s="2"/>
      <c r="AY1998" s="2"/>
      <c r="AZ1998" s="2"/>
      <c r="BA1998" s="2"/>
      <c r="BC1998" s="19"/>
      <c r="BD1998" s="2"/>
      <c r="BE1998" s="2"/>
      <c r="BF1998" s="19"/>
      <c r="BG1998" s="19"/>
      <c r="BH1998" s="19"/>
      <c r="BI1998" s="19"/>
      <c r="BJ1998" s="19"/>
      <c r="BK1998" s="19"/>
      <c r="BL1998" s="19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X1998" s="2">
        <v>77.566799297651457</v>
      </c>
      <c r="BY1998" s="2"/>
      <c r="CA1998" s="2"/>
      <c r="CB1998" s="2"/>
      <c r="CC1998" s="2"/>
    </row>
    <row r="1999" spans="1:152" hidden="1" x14ac:dyDescent="0.45">
      <c r="A1999" t="s">
        <v>72</v>
      </c>
      <c r="B1999" t="s">
        <v>240</v>
      </c>
      <c r="C1999" s="4"/>
      <c r="D1999" s="2">
        <v>10</v>
      </c>
      <c r="E1999" t="s">
        <v>97</v>
      </c>
      <c r="F1999" t="s">
        <v>18</v>
      </c>
      <c r="H1999" t="s">
        <v>17</v>
      </c>
      <c r="I1999" s="19">
        <v>10</v>
      </c>
      <c r="J1999">
        <v>1000</v>
      </c>
      <c r="K1999" s="2">
        <f t="shared" si="290"/>
        <v>100</v>
      </c>
      <c r="L1999" s="2"/>
      <c r="M1999" s="9"/>
      <c r="N1999" s="9"/>
      <c r="O1999" s="9"/>
      <c r="P1999" s="9"/>
      <c r="Q1999" s="2"/>
      <c r="R1999" s="2"/>
      <c r="S1999" s="2"/>
      <c r="T1999" s="2"/>
      <c r="U1999" s="2"/>
      <c r="V1999" s="2"/>
      <c r="W1999" s="2"/>
      <c r="X1999" s="9"/>
      <c r="Y1999" s="9"/>
      <c r="Z1999" s="9"/>
      <c r="AA1999" s="9"/>
      <c r="AB1999" s="9"/>
      <c r="AC1999" s="2"/>
      <c r="AD1999" s="9"/>
      <c r="AE1999" s="9"/>
      <c r="AF1999" s="2"/>
      <c r="AG1999" s="9"/>
      <c r="AH1999" s="9"/>
      <c r="AI1999" s="9"/>
      <c r="AJ1999" s="9"/>
      <c r="AK1999" s="9"/>
      <c r="AL1999" s="9"/>
      <c r="AM1999" s="15"/>
      <c r="AN1999" s="9"/>
      <c r="AO1999" s="9"/>
      <c r="AP1999" s="9"/>
      <c r="AQ1999" s="2"/>
      <c r="AR1999" s="2"/>
      <c r="AS1999" s="2"/>
      <c r="AT1999" s="2"/>
      <c r="AU1999" s="2"/>
      <c r="AV1999" s="2"/>
      <c r="AW1999" s="2"/>
      <c r="AX1999" s="9"/>
      <c r="AY1999" s="2"/>
      <c r="AZ1999" s="2"/>
      <c r="BA1999" s="2"/>
      <c r="BB1999" s="9"/>
      <c r="BC1999" s="19">
        <v>40.623357681639028</v>
      </c>
      <c r="BD1999" s="2">
        <v>313.26000000000005</v>
      </c>
      <c r="BE1999" s="2"/>
      <c r="BF1999" s="19">
        <v>13.800000000000002</v>
      </c>
      <c r="BG1999" s="19"/>
      <c r="BH1999" s="19"/>
      <c r="BI1999" s="19"/>
      <c r="BJ1999" s="19"/>
      <c r="BK1999" s="19"/>
      <c r="BL1999" s="19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9"/>
      <c r="BX1999" s="2"/>
      <c r="BY1999" s="2"/>
      <c r="BZ1999" s="9"/>
      <c r="CA1999" s="2"/>
      <c r="CB1999" s="2"/>
      <c r="CC1999" s="2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  <c r="EL1999" s="9"/>
      <c r="EM1999" s="9"/>
      <c r="EN1999" s="9"/>
      <c r="EO1999" s="9"/>
      <c r="EP1999" s="9"/>
      <c r="EQ1999" s="9"/>
      <c r="ER1999" s="9"/>
      <c r="ES1999" s="9"/>
      <c r="ET1999" s="9"/>
      <c r="EU1999" s="9"/>
      <c r="EV1999" s="9"/>
    </row>
    <row r="2000" spans="1:152" hidden="1" x14ac:dyDescent="0.45">
      <c r="A2000" t="s">
        <v>75</v>
      </c>
      <c r="B2000" t="s">
        <v>241</v>
      </c>
      <c r="C2000" s="1">
        <v>39370</v>
      </c>
      <c r="D2000" s="2">
        <v>1</v>
      </c>
      <c r="E2000" s="1" t="s">
        <v>198</v>
      </c>
      <c r="F2000" t="s">
        <v>10</v>
      </c>
      <c r="G2000">
        <v>0</v>
      </c>
      <c r="H2000" t="s">
        <v>17</v>
      </c>
      <c r="I2000" s="19">
        <v>10</v>
      </c>
      <c r="J2000">
        <v>1000</v>
      </c>
      <c r="K2000" s="2">
        <f t="shared" si="290"/>
        <v>100</v>
      </c>
      <c r="L2000" s="2"/>
      <c r="M2000" s="9"/>
      <c r="N2000" s="9"/>
      <c r="O2000" s="9"/>
      <c r="P2000" s="9"/>
      <c r="Q2000" s="2"/>
      <c r="R2000" s="2"/>
      <c r="S2000" s="2"/>
      <c r="T2000" s="2"/>
      <c r="U2000" s="2"/>
      <c r="V2000" s="2"/>
      <c r="W2000" s="2"/>
      <c r="X2000" s="9"/>
      <c r="Y2000" s="9"/>
      <c r="Z2000" s="9"/>
      <c r="AA2000" s="9"/>
      <c r="AB2000" s="9"/>
      <c r="AC2000" s="2"/>
      <c r="AD2000" s="9"/>
      <c r="AE2000" s="9"/>
      <c r="AF2000" s="2"/>
      <c r="AG2000" s="9"/>
      <c r="AH2000" s="9"/>
      <c r="AI2000" s="9"/>
      <c r="AJ2000" s="9"/>
      <c r="AK2000" s="9"/>
      <c r="AL2000" s="9"/>
      <c r="AM2000" s="15"/>
      <c r="AN2000" s="9"/>
      <c r="AO2000" s="9"/>
      <c r="AP2000" s="9"/>
      <c r="AQ2000" s="2"/>
      <c r="AR2000" s="2"/>
      <c r="AS2000" s="2"/>
      <c r="AT2000" s="2"/>
      <c r="AU2000" s="2"/>
      <c r="AV2000" s="2"/>
      <c r="AW2000" s="2"/>
      <c r="AX2000" s="9"/>
      <c r="AY2000" s="2"/>
      <c r="AZ2000" s="2"/>
      <c r="BA2000" s="2"/>
      <c r="BB2000" s="9"/>
      <c r="BC2000" s="19"/>
      <c r="BD2000" s="2"/>
      <c r="BE2000" s="2"/>
      <c r="BF2000" s="19"/>
      <c r="BG2000" s="19"/>
      <c r="BH2000" s="19"/>
      <c r="BI2000" s="19"/>
      <c r="BJ2000" s="19"/>
      <c r="BK2000" s="19"/>
      <c r="BL2000" s="19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9"/>
      <c r="BX2000" s="2"/>
      <c r="BY2000" s="2"/>
      <c r="BZ2000" s="9"/>
      <c r="CA2000" s="2"/>
      <c r="CB2000" s="2"/>
      <c r="CC2000" s="2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  <c r="EL2000" s="9"/>
      <c r="EM2000" s="9"/>
      <c r="EN2000" s="9"/>
      <c r="EO2000" s="9"/>
      <c r="EP2000" s="9"/>
      <c r="EQ2000" s="9"/>
      <c r="ER2000" s="9"/>
      <c r="ES2000" s="9"/>
      <c r="ET2000" s="9"/>
      <c r="EU2000" s="9"/>
      <c r="EV2000" s="9"/>
    </row>
    <row r="2001" spans="1:152" hidden="1" x14ac:dyDescent="0.45">
      <c r="A2001" t="s">
        <v>75</v>
      </c>
      <c r="B2001" t="s">
        <v>241</v>
      </c>
      <c r="C2001" s="1">
        <v>39377</v>
      </c>
      <c r="D2001" s="2">
        <v>3</v>
      </c>
      <c r="E2001" s="1" t="s">
        <v>194</v>
      </c>
      <c r="F2001" t="s">
        <v>77</v>
      </c>
      <c r="G2001">
        <v>7</v>
      </c>
      <c r="H2001" t="s">
        <v>17</v>
      </c>
      <c r="I2001" s="19">
        <v>10</v>
      </c>
      <c r="J2001">
        <v>1000</v>
      </c>
      <c r="K2001" s="2">
        <f t="shared" si="290"/>
        <v>100</v>
      </c>
      <c r="L2001" s="2"/>
      <c r="M2001" s="9"/>
      <c r="N2001" s="9"/>
      <c r="O2001" s="9"/>
      <c r="P2001" s="9"/>
      <c r="Q2001" s="2">
        <v>7</v>
      </c>
      <c r="R2001" s="2"/>
      <c r="S2001" s="2"/>
      <c r="T2001" s="2"/>
      <c r="U2001" s="2"/>
      <c r="V2001" s="2"/>
      <c r="W2001" s="2"/>
      <c r="X2001" s="9"/>
      <c r="Y2001" s="9"/>
      <c r="Z2001" s="9"/>
      <c r="AA2001" s="9"/>
      <c r="AB2001" s="9"/>
      <c r="AC2001" s="2"/>
      <c r="AD2001" s="9"/>
      <c r="AE2001" s="9"/>
      <c r="AF2001" s="2"/>
      <c r="AG2001" s="9"/>
      <c r="AH2001" s="9"/>
      <c r="AI2001" s="9"/>
      <c r="AJ2001" s="9"/>
      <c r="AK2001" s="9"/>
      <c r="AL2001" s="9"/>
      <c r="AM2001" s="15"/>
      <c r="AN2001" s="9"/>
      <c r="AO2001" s="9"/>
      <c r="AP2001" s="9"/>
      <c r="AQ2001" s="2"/>
      <c r="AR2001" s="2"/>
      <c r="AS2001" s="2"/>
      <c r="AT2001" s="2"/>
      <c r="AU2001" s="2"/>
      <c r="AV2001" s="2"/>
      <c r="AW2001" s="2"/>
      <c r="AX2001" s="9"/>
      <c r="AY2001" s="2"/>
      <c r="AZ2001" s="2"/>
      <c r="BA2001" s="2"/>
      <c r="BB2001" s="9"/>
      <c r="BC2001" s="19"/>
      <c r="BD2001" s="2"/>
      <c r="BE2001" s="2"/>
      <c r="BF2001" s="19"/>
      <c r="BG2001" s="19"/>
      <c r="BH2001" s="19"/>
      <c r="BI2001" s="19"/>
      <c r="BJ2001" s="19"/>
      <c r="BK2001" s="19"/>
      <c r="BL2001" s="19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9"/>
      <c r="BX2001" s="2"/>
      <c r="BY2001" s="2"/>
      <c r="BZ2001" s="9"/>
      <c r="CA2001" s="2"/>
      <c r="CB2001" s="2"/>
      <c r="CC2001" s="2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  <c r="EL2001" s="9"/>
      <c r="EM2001" s="9"/>
      <c r="EN2001" s="9"/>
      <c r="EO2001" s="9"/>
      <c r="EP2001" s="9"/>
      <c r="EQ2001" s="9"/>
      <c r="ER2001" s="9"/>
      <c r="ES2001" s="9"/>
      <c r="ET2001" s="9"/>
      <c r="EU2001" s="9"/>
      <c r="EV2001" s="9"/>
    </row>
    <row r="2002" spans="1:152" hidden="1" x14ac:dyDescent="0.45">
      <c r="A2002" t="s">
        <v>75</v>
      </c>
      <c r="B2002" t="s">
        <v>241</v>
      </c>
      <c r="C2002" s="1">
        <v>39413</v>
      </c>
      <c r="D2002" s="2"/>
      <c r="H2002" t="s">
        <v>17</v>
      </c>
      <c r="I2002" s="19">
        <v>10</v>
      </c>
      <c r="J2002">
        <v>1000</v>
      </c>
      <c r="K2002" s="2">
        <f t="shared" si="290"/>
        <v>100</v>
      </c>
      <c r="AC2002" s="2"/>
      <c r="AE2002" s="9"/>
      <c r="AF2002" s="2"/>
      <c r="AG2002" s="9"/>
      <c r="AH2002" s="9"/>
      <c r="AI2002" s="9"/>
      <c r="AJ2002" s="9"/>
      <c r="AK2002" s="9"/>
      <c r="AL2002" s="9"/>
      <c r="AM2002" s="15"/>
      <c r="AO2002" s="9"/>
      <c r="AP2002" s="9"/>
      <c r="AQ2002" s="2"/>
      <c r="AR2002" s="2"/>
      <c r="AS2002" s="2"/>
      <c r="AT2002" s="2"/>
      <c r="AU2002" s="2"/>
      <c r="AV2002" s="2"/>
      <c r="AW2002" s="2"/>
      <c r="AY2002" s="2"/>
      <c r="AZ2002" s="2"/>
      <c r="BA2002" s="2"/>
      <c r="BC2002" s="19"/>
      <c r="BD2002" s="2"/>
      <c r="BE2002" s="2"/>
      <c r="BF2002" s="19"/>
      <c r="BG2002" s="19"/>
      <c r="BH2002" s="19"/>
      <c r="BI2002" s="19"/>
      <c r="BJ2002" s="19"/>
      <c r="BK2002" s="19"/>
      <c r="BL2002" s="19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X2002" s="2">
        <v>179.04830630681039</v>
      </c>
      <c r="BY2002" s="2"/>
      <c r="CA2002" s="2"/>
      <c r="CB2002" s="2"/>
      <c r="CC2002" s="2"/>
    </row>
    <row r="2003" spans="1:152" hidden="1" x14ac:dyDescent="0.45">
      <c r="A2003" t="s">
        <v>75</v>
      </c>
      <c r="B2003" t="s">
        <v>241</v>
      </c>
      <c r="C2003" s="1">
        <v>39419</v>
      </c>
      <c r="D2003" s="2"/>
      <c r="H2003" t="s">
        <v>17</v>
      </c>
      <c r="I2003" s="19">
        <v>10</v>
      </c>
      <c r="J2003">
        <v>1000</v>
      </c>
      <c r="K2003" s="2">
        <f t="shared" si="290"/>
        <v>100</v>
      </c>
      <c r="AC2003" s="2"/>
      <c r="AE2003" s="9"/>
      <c r="AF2003" s="2"/>
      <c r="AG2003" s="9"/>
      <c r="AH2003" s="9"/>
      <c r="AI2003" s="9"/>
      <c r="AJ2003" s="9"/>
      <c r="AK2003" s="9"/>
      <c r="AL2003" s="9"/>
      <c r="AM2003" s="15"/>
      <c r="AO2003" s="9"/>
      <c r="AP2003" s="9"/>
      <c r="AQ2003" s="2"/>
      <c r="AR2003" s="2"/>
      <c r="AS2003" s="2"/>
      <c r="AT2003" s="2"/>
      <c r="AU2003" s="2"/>
      <c r="AV2003" s="2"/>
      <c r="AW2003" s="2"/>
      <c r="AY2003" s="2"/>
      <c r="AZ2003" s="2"/>
      <c r="BA2003" s="2"/>
      <c r="BC2003" s="19"/>
      <c r="BD2003" s="2"/>
      <c r="BE2003" s="2"/>
      <c r="BF2003" s="19"/>
      <c r="BG2003" s="19"/>
      <c r="BH2003" s="19"/>
      <c r="BI2003" s="19"/>
      <c r="BJ2003" s="19"/>
      <c r="BK2003" s="19"/>
      <c r="BL2003" s="19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X2003" s="2">
        <v>187.602531574344</v>
      </c>
      <c r="BY2003" s="2"/>
      <c r="CA2003" s="2"/>
      <c r="CB2003" s="2"/>
      <c r="CC2003" s="2"/>
    </row>
    <row r="2004" spans="1:152" hidden="1" x14ac:dyDescent="0.45">
      <c r="A2004" t="s">
        <v>75</v>
      </c>
      <c r="B2004" t="s">
        <v>241</v>
      </c>
      <c r="C2004" s="13">
        <v>39420</v>
      </c>
      <c r="D2004" s="2">
        <v>4</v>
      </c>
      <c r="E2004" t="s">
        <v>199</v>
      </c>
      <c r="F2004" s="12" t="s">
        <v>12</v>
      </c>
      <c r="G2004">
        <v>50</v>
      </c>
      <c r="H2004" t="s">
        <v>17</v>
      </c>
      <c r="I2004" s="19">
        <v>10</v>
      </c>
      <c r="J2004">
        <v>1000</v>
      </c>
      <c r="K2004" s="2">
        <f t="shared" si="290"/>
        <v>100</v>
      </c>
      <c r="L2004" s="2"/>
      <c r="M2004" s="9"/>
      <c r="N2004" s="9"/>
      <c r="O2004" s="9"/>
      <c r="P2004" s="9"/>
      <c r="Q2004" s="2"/>
      <c r="R2004" s="2">
        <v>50</v>
      </c>
      <c r="S2004" s="2"/>
      <c r="T2004" s="2"/>
      <c r="U2004" s="2"/>
      <c r="V2004" s="2"/>
      <c r="W2004" s="2"/>
      <c r="X2004" s="9"/>
      <c r="Y2004" s="9"/>
      <c r="Z2004" s="9"/>
      <c r="AA2004" s="9"/>
      <c r="AB2004" s="9"/>
      <c r="AC2004" s="2"/>
      <c r="AD2004" s="9"/>
      <c r="AE2004" s="9"/>
      <c r="AF2004" s="2"/>
      <c r="AG2004" s="9"/>
      <c r="AH2004" s="9"/>
      <c r="AI2004" s="9"/>
      <c r="AJ2004" s="9"/>
      <c r="AK2004" s="9"/>
      <c r="AL2004" s="9"/>
      <c r="AM2004" s="15"/>
      <c r="AN2004" s="9"/>
      <c r="AO2004" s="9"/>
      <c r="AP2004" s="9"/>
      <c r="AQ2004" s="2"/>
      <c r="AR2004" s="2"/>
      <c r="AS2004" s="2"/>
      <c r="AT2004" s="2"/>
      <c r="AU2004" s="2"/>
      <c r="AV2004" s="2"/>
      <c r="AW2004" s="2"/>
      <c r="AX2004" s="9"/>
      <c r="AY2004" s="2"/>
      <c r="AZ2004" s="2"/>
      <c r="BA2004" s="2"/>
      <c r="BB2004" s="9"/>
      <c r="BC2004" s="19"/>
      <c r="BD2004" s="2"/>
      <c r="BE2004" s="2"/>
      <c r="BF2004" s="19"/>
      <c r="BG2004" s="19"/>
      <c r="BH2004" s="19"/>
      <c r="BI2004" s="19"/>
      <c r="BJ2004" s="19"/>
      <c r="BK2004" s="19"/>
      <c r="BL2004" s="19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9"/>
      <c r="BX2004" s="2">
        <v>217.94812230082931</v>
      </c>
      <c r="BY2004" s="2"/>
      <c r="BZ2004" s="9"/>
      <c r="CA2004" s="2"/>
      <c r="CB2004" s="2"/>
      <c r="CC2004" s="2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  <c r="EL2004" s="9"/>
      <c r="EM2004" s="9"/>
      <c r="EN2004" s="9"/>
      <c r="EO2004" s="9"/>
      <c r="EP2004" s="9"/>
      <c r="EQ2004" s="9"/>
      <c r="ER2004" s="9"/>
      <c r="ES2004" s="9"/>
      <c r="ET2004" s="9"/>
      <c r="EU2004" s="9"/>
      <c r="EV2004" s="9"/>
    </row>
    <row r="2005" spans="1:152" hidden="1" x14ac:dyDescent="0.45">
      <c r="A2005" t="s">
        <v>75</v>
      </c>
      <c r="B2005" t="s">
        <v>241</v>
      </c>
      <c r="C2005" s="1">
        <v>39421</v>
      </c>
      <c r="D2005" s="2"/>
      <c r="H2005" t="s">
        <v>17</v>
      </c>
      <c r="I2005" s="19">
        <v>10</v>
      </c>
      <c r="J2005">
        <v>1000</v>
      </c>
      <c r="K2005" s="2">
        <f t="shared" si="290"/>
        <v>100</v>
      </c>
      <c r="AC2005" s="2"/>
      <c r="AE2005" s="9"/>
      <c r="AF2005" s="2"/>
      <c r="AG2005" s="9"/>
      <c r="AH2005" s="9"/>
      <c r="AI2005" s="9"/>
      <c r="AJ2005" s="9"/>
      <c r="AK2005" s="9"/>
      <c r="AL2005" s="9"/>
      <c r="AM2005" s="15"/>
      <c r="AO2005" s="9"/>
      <c r="AP2005" s="9"/>
      <c r="AQ2005" s="2"/>
      <c r="AR2005" s="2"/>
      <c r="AS2005" s="2"/>
      <c r="AT2005" s="2"/>
      <c r="AU2005" s="2"/>
      <c r="AV2005" s="2"/>
      <c r="AW2005" s="2"/>
      <c r="AY2005" s="2"/>
      <c r="AZ2005" s="2"/>
      <c r="BA2005" s="2"/>
      <c r="BC2005" s="19"/>
      <c r="BD2005" s="2"/>
      <c r="BE2005" s="2"/>
      <c r="BF2005" s="19"/>
      <c r="BG2005" s="19"/>
      <c r="BH2005" s="19"/>
      <c r="BI2005" s="19"/>
      <c r="BJ2005" s="19"/>
      <c r="BK2005" s="19"/>
      <c r="BL2005" s="19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X2005" s="2">
        <v>199.45121278308349</v>
      </c>
      <c r="BY2005" s="2"/>
      <c r="CA2005" s="2"/>
      <c r="CB2005" s="2"/>
      <c r="CC2005" s="2"/>
    </row>
    <row r="2006" spans="1:152" hidden="1" x14ac:dyDescent="0.45">
      <c r="A2006" t="s">
        <v>75</v>
      </c>
      <c r="B2006" t="s">
        <v>241</v>
      </c>
      <c r="C2006" s="1">
        <v>39424</v>
      </c>
      <c r="D2006" s="2"/>
      <c r="H2006" t="s">
        <v>17</v>
      </c>
      <c r="I2006" s="19">
        <v>10</v>
      </c>
      <c r="J2006">
        <v>1000</v>
      </c>
      <c r="K2006" s="2">
        <f t="shared" si="290"/>
        <v>100</v>
      </c>
      <c r="AC2006" s="2"/>
      <c r="AE2006" s="9"/>
      <c r="AF2006" s="2"/>
      <c r="AG2006" s="9"/>
      <c r="AH2006" s="9"/>
      <c r="AI2006" s="9"/>
      <c r="AJ2006" s="9"/>
      <c r="AK2006" s="9"/>
      <c r="AL2006" s="9"/>
      <c r="AM2006" s="15"/>
      <c r="AO2006" s="9"/>
      <c r="AP2006" s="9"/>
      <c r="AQ2006" s="2"/>
      <c r="AR2006" s="2"/>
      <c r="AS2006" s="2"/>
      <c r="AT2006" s="2"/>
      <c r="AU2006" s="2"/>
      <c r="AV2006" s="2"/>
      <c r="AW2006" s="2"/>
      <c r="AY2006" s="2"/>
      <c r="AZ2006" s="2"/>
      <c r="BA2006" s="2"/>
      <c r="BC2006" s="19"/>
      <c r="BD2006" s="2"/>
      <c r="BE2006" s="2"/>
      <c r="BF2006" s="19"/>
      <c r="BG2006" s="19"/>
      <c r="BH2006" s="19"/>
      <c r="BI2006" s="19"/>
      <c r="BJ2006" s="19"/>
      <c r="BK2006" s="19"/>
      <c r="BL2006" s="19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X2006" s="2">
        <v>218.56063428467871</v>
      </c>
      <c r="BY2006" s="2"/>
      <c r="CA2006" s="2"/>
      <c r="CB2006" s="2"/>
      <c r="CC2006" s="2"/>
    </row>
    <row r="2007" spans="1:152" hidden="1" x14ac:dyDescent="0.45">
      <c r="A2007" t="s">
        <v>75</v>
      </c>
      <c r="B2007" t="s">
        <v>241</v>
      </c>
      <c r="C2007" s="1">
        <v>39427</v>
      </c>
      <c r="D2007" s="2"/>
      <c r="H2007" t="s">
        <v>17</v>
      </c>
      <c r="I2007" s="19">
        <v>10</v>
      </c>
      <c r="J2007">
        <v>1000</v>
      </c>
      <c r="K2007" s="2">
        <f t="shared" si="290"/>
        <v>100</v>
      </c>
      <c r="AC2007" s="2"/>
      <c r="AE2007" s="9"/>
      <c r="AF2007" s="2"/>
      <c r="AG2007" s="9"/>
      <c r="AH2007" s="9"/>
      <c r="AI2007" s="9"/>
      <c r="AJ2007" s="9"/>
      <c r="AK2007" s="9"/>
      <c r="AL2007" s="9"/>
      <c r="AM2007" s="15"/>
      <c r="AO2007" s="9"/>
      <c r="AP2007" s="9"/>
      <c r="AQ2007" s="2"/>
      <c r="AR2007" s="2"/>
      <c r="AS2007" s="2"/>
      <c r="AT2007" s="2"/>
      <c r="AU2007" s="2"/>
      <c r="AV2007" s="2"/>
      <c r="AW2007" s="2"/>
      <c r="AY2007" s="2"/>
      <c r="AZ2007" s="2"/>
      <c r="BA2007" s="2"/>
      <c r="BC2007" s="19"/>
      <c r="BD2007" s="2"/>
      <c r="BE2007" s="2"/>
      <c r="BF2007" s="19"/>
      <c r="BG2007" s="19"/>
      <c r="BH2007" s="19"/>
      <c r="BI2007" s="19"/>
      <c r="BJ2007" s="19"/>
      <c r="BK2007" s="19"/>
      <c r="BL2007" s="19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X2007" s="2">
        <v>194.35853533435991</v>
      </c>
      <c r="BY2007" s="2"/>
      <c r="CA2007" s="2"/>
      <c r="CB2007" s="2"/>
      <c r="CC2007" s="2"/>
    </row>
    <row r="2008" spans="1:152" hidden="1" x14ac:dyDescent="0.45">
      <c r="A2008" t="s">
        <v>75</v>
      </c>
      <c r="B2008" t="s">
        <v>241</v>
      </c>
      <c r="C2008" s="1">
        <v>39429</v>
      </c>
      <c r="D2008" s="2"/>
      <c r="H2008" t="s">
        <v>17</v>
      </c>
      <c r="I2008" s="19">
        <v>10</v>
      </c>
      <c r="J2008">
        <v>1000</v>
      </c>
      <c r="K2008" s="2">
        <f t="shared" si="290"/>
        <v>100</v>
      </c>
      <c r="AC2008" s="2"/>
      <c r="AE2008" s="9"/>
      <c r="AF2008" s="2"/>
      <c r="AG2008" s="9"/>
      <c r="AH2008" s="9"/>
      <c r="AI2008" s="9"/>
      <c r="AJ2008" s="9"/>
      <c r="AK2008" s="9"/>
      <c r="AL2008" s="9"/>
      <c r="AM2008" s="15"/>
      <c r="AO2008" s="9"/>
      <c r="AP2008" s="9"/>
      <c r="AQ2008" s="2"/>
      <c r="AR2008" s="2"/>
      <c r="AS2008" s="2"/>
      <c r="AT2008" s="2"/>
      <c r="AU2008" s="2"/>
      <c r="AV2008" s="2"/>
      <c r="AW2008" s="2"/>
      <c r="AY2008" s="2"/>
      <c r="AZ2008" s="2"/>
      <c r="BA2008" s="2"/>
      <c r="BC2008" s="19"/>
      <c r="BD2008" s="2"/>
      <c r="BE2008" s="2"/>
      <c r="BF2008" s="19"/>
      <c r="BG2008" s="19"/>
      <c r="BH2008" s="19"/>
      <c r="BI2008" s="19"/>
      <c r="BJ2008" s="19"/>
      <c r="BK2008" s="19"/>
      <c r="BL2008" s="19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X2008" s="2">
        <v>198.16240776129769</v>
      </c>
      <c r="BY2008" s="2"/>
      <c r="CA2008" s="2"/>
      <c r="CB2008" s="2"/>
      <c r="CC2008" s="2"/>
    </row>
    <row r="2009" spans="1:152" hidden="1" x14ac:dyDescent="0.45">
      <c r="A2009" t="s">
        <v>75</v>
      </c>
      <c r="B2009" t="s">
        <v>241</v>
      </c>
      <c r="C2009" s="1">
        <v>39432</v>
      </c>
      <c r="D2009" s="2"/>
      <c r="H2009" t="s">
        <v>17</v>
      </c>
      <c r="I2009" s="19">
        <v>10</v>
      </c>
      <c r="J2009">
        <v>1000</v>
      </c>
      <c r="K2009" s="2">
        <f t="shared" ref="K2009:K2072" si="291">1000000/I2009/J2009</f>
        <v>100</v>
      </c>
      <c r="AC2009" s="2"/>
      <c r="AE2009" s="9"/>
      <c r="AF2009" s="2"/>
      <c r="AG2009" s="9"/>
      <c r="AH2009" s="9"/>
      <c r="AI2009" s="9"/>
      <c r="AJ2009" s="9"/>
      <c r="AK2009" s="9"/>
      <c r="AL2009" s="9"/>
      <c r="AM2009" s="15"/>
      <c r="AO2009" s="9"/>
      <c r="AP2009" s="9"/>
      <c r="AQ2009" s="2"/>
      <c r="AR2009" s="2"/>
      <c r="AS2009" s="2"/>
      <c r="AT2009" s="2"/>
      <c r="AU2009" s="2"/>
      <c r="AV2009" s="2"/>
      <c r="AW2009" s="2"/>
      <c r="AY2009" s="2"/>
      <c r="AZ2009" s="2"/>
      <c r="BA2009" s="2"/>
      <c r="BC2009" s="19"/>
      <c r="BD2009" s="2"/>
      <c r="BE2009" s="2"/>
      <c r="BF2009" s="19"/>
      <c r="BG2009" s="19"/>
      <c r="BH2009" s="19"/>
      <c r="BI2009" s="19"/>
      <c r="BJ2009" s="19"/>
      <c r="BK2009" s="19"/>
      <c r="BL2009" s="19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X2009" s="2">
        <v>229.02822643779879</v>
      </c>
      <c r="BY2009" s="2"/>
      <c r="CA2009" s="2"/>
      <c r="CB2009" s="2"/>
      <c r="CC2009" s="2"/>
    </row>
    <row r="2010" spans="1:152" hidden="1" x14ac:dyDescent="0.45">
      <c r="A2010" t="s">
        <v>75</v>
      </c>
      <c r="B2010" t="s">
        <v>241</v>
      </c>
      <c r="C2010" s="1">
        <v>39434</v>
      </c>
      <c r="D2010" s="2"/>
      <c r="H2010" t="s">
        <v>17</v>
      </c>
      <c r="I2010" s="19">
        <v>10</v>
      </c>
      <c r="J2010">
        <v>1000</v>
      </c>
      <c r="K2010" s="2">
        <f t="shared" si="291"/>
        <v>100</v>
      </c>
      <c r="AC2010" s="2"/>
      <c r="AE2010" s="9"/>
      <c r="AF2010" s="2"/>
      <c r="AG2010" s="9"/>
      <c r="AH2010" s="9"/>
      <c r="AI2010" s="9"/>
      <c r="AJ2010" s="9"/>
      <c r="AK2010" s="9"/>
      <c r="AL2010" s="9"/>
      <c r="AM2010" s="15"/>
      <c r="AO2010" s="9"/>
      <c r="AP2010" s="9"/>
      <c r="AQ2010" s="2"/>
      <c r="AR2010" s="2"/>
      <c r="AS2010" s="2"/>
      <c r="AT2010" s="2"/>
      <c r="AU2010" s="2"/>
      <c r="AV2010" s="2"/>
      <c r="AW2010" s="2"/>
      <c r="AY2010" s="2"/>
      <c r="AZ2010" s="2"/>
      <c r="BA2010" s="2"/>
      <c r="BC2010" s="19"/>
      <c r="BD2010" s="2"/>
      <c r="BE2010" s="2"/>
      <c r="BF2010" s="19"/>
      <c r="BG2010" s="19"/>
      <c r="BH2010" s="19"/>
      <c r="BI2010" s="19"/>
      <c r="BJ2010" s="19"/>
      <c r="BK2010" s="19"/>
      <c r="BL2010" s="19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X2010" s="2">
        <v>215.56997818594871</v>
      </c>
      <c r="BY2010" s="2"/>
      <c r="CA2010" s="2"/>
      <c r="CB2010" s="2"/>
      <c r="CC2010" s="2"/>
    </row>
    <row r="2011" spans="1:152" hidden="1" x14ac:dyDescent="0.45">
      <c r="A2011" t="s">
        <v>75</v>
      </c>
      <c r="B2011" t="s">
        <v>241</v>
      </c>
      <c r="C2011" s="1">
        <v>39436</v>
      </c>
      <c r="D2011" s="2"/>
      <c r="H2011" t="s">
        <v>17</v>
      </c>
      <c r="I2011" s="19">
        <v>10</v>
      </c>
      <c r="J2011">
        <v>1000</v>
      </c>
      <c r="K2011" s="2">
        <f t="shared" si="291"/>
        <v>100</v>
      </c>
      <c r="AC2011" s="2"/>
      <c r="AE2011" s="9"/>
      <c r="AF2011" s="2"/>
      <c r="AG2011" s="9"/>
      <c r="AH2011" s="9"/>
      <c r="AI2011" s="9"/>
      <c r="AJ2011" s="9"/>
      <c r="AK2011" s="9"/>
      <c r="AL2011" s="9"/>
      <c r="AM2011" s="15"/>
      <c r="AO2011" s="9"/>
      <c r="AP2011" s="9"/>
      <c r="AQ2011" s="2"/>
      <c r="AR2011" s="2"/>
      <c r="AS2011" s="2"/>
      <c r="AT2011" s="2"/>
      <c r="AU2011" s="2"/>
      <c r="AV2011" s="2"/>
      <c r="AW2011" s="2"/>
      <c r="AY2011" s="2"/>
      <c r="AZ2011" s="2"/>
      <c r="BA2011" s="2"/>
      <c r="BC2011" s="19"/>
      <c r="BD2011" s="2"/>
      <c r="BE2011" s="2"/>
      <c r="BF2011" s="19"/>
      <c r="BG2011" s="19"/>
      <c r="BH2011" s="19"/>
      <c r="BI2011" s="19"/>
      <c r="BJ2011" s="19"/>
      <c r="BK2011" s="19"/>
      <c r="BL2011" s="19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X2011" s="2">
        <v>217.95682178042409</v>
      </c>
      <c r="BY2011" s="2"/>
      <c r="CA2011" s="2"/>
      <c r="CB2011" s="2"/>
      <c r="CC2011" s="2"/>
    </row>
    <row r="2012" spans="1:152" hidden="1" x14ac:dyDescent="0.45">
      <c r="A2012" t="s">
        <v>75</v>
      </c>
      <c r="B2012" t="s">
        <v>241</v>
      </c>
      <c r="C2012" s="1">
        <v>39440</v>
      </c>
      <c r="D2012" s="2"/>
      <c r="H2012" t="s">
        <v>17</v>
      </c>
      <c r="I2012" s="19">
        <v>10</v>
      </c>
      <c r="J2012">
        <v>1000</v>
      </c>
      <c r="K2012" s="2">
        <f t="shared" si="291"/>
        <v>100</v>
      </c>
      <c r="AC2012" s="2"/>
      <c r="AE2012" s="9"/>
      <c r="AF2012" s="2"/>
      <c r="AG2012" s="9"/>
      <c r="AH2012" s="9"/>
      <c r="AI2012" s="9"/>
      <c r="AJ2012" s="9"/>
      <c r="AK2012" s="9"/>
      <c r="AL2012" s="9"/>
      <c r="AM2012" s="15"/>
      <c r="AO2012" s="9"/>
      <c r="AP2012" s="9"/>
      <c r="AQ2012" s="2"/>
      <c r="AR2012" s="2"/>
      <c r="AS2012" s="2"/>
      <c r="AT2012" s="2"/>
      <c r="AU2012" s="2"/>
      <c r="AV2012" s="2"/>
      <c r="AW2012" s="2"/>
      <c r="AY2012" s="2"/>
      <c r="AZ2012" s="2"/>
      <c r="BA2012" s="2"/>
      <c r="BC2012" s="19"/>
      <c r="BD2012" s="2"/>
      <c r="BE2012" s="2"/>
      <c r="BF2012" s="19"/>
      <c r="BG2012" s="19"/>
      <c r="BH2012" s="19"/>
      <c r="BI2012" s="19"/>
      <c r="BJ2012" s="19"/>
      <c r="BK2012" s="19"/>
      <c r="BL2012" s="19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X2012" s="2">
        <v>220.80157863012619</v>
      </c>
      <c r="BY2012" s="2"/>
      <c r="CA2012" s="2"/>
      <c r="CB2012" s="2"/>
      <c r="CC2012" s="2"/>
    </row>
    <row r="2013" spans="1:152" hidden="1" x14ac:dyDescent="0.45">
      <c r="A2013" t="s">
        <v>75</v>
      </c>
      <c r="B2013" t="s">
        <v>241</v>
      </c>
      <c r="C2013" s="1">
        <v>39443</v>
      </c>
      <c r="D2013" s="2">
        <v>5</v>
      </c>
      <c r="E2013" t="s">
        <v>195</v>
      </c>
      <c r="F2013" t="s">
        <v>13</v>
      </c>
      <c r="G2013">
        <v>73</v>
      </c>
      <c r="H2013" t="s">
        <v>17</v>
      </c>
      <c r="I2013" s="19">
        <v>10</v>
      </c>
      <c r="J2013">
        <v>1000</v>
      </c>
      <c r="K2013" s="2">
        <f t="shared" si="291"/>
        <v>100</v>
      </c>
      <c r="L2013" s="2"/>
      <c r="M2013" s="9"/>
      <c r="N2013" s="9"/>
      <c r="O2013" s="9"/>
      <c r="P2013" s="9"/>
      <c r="Q2013" s="2"/>
      <c r="R2013" s="2"/>
      <c r="S2013" s="2">
        <v>73</v>
      </c>
      <c r="T2013" s="2"/>
      <c r="U2013" s="2"/>
      <c r="V2013" s="2"/>
      <c r="W2013" s="2"/>
      <c r="X2013" s="9"/>
      <c r="Y2013" s="9"/>
      <c r="Z2013" s="9"/>
      <c r="AA2013" s="9"/>
      <c r="AB2013" s="9"/>
      <c r="AC2013" s="2"/>
      <c r="AD2013" s="9"/>
      <c r="AE2013" s="9"/>
      <c r="AF2013" s="2"/>
      <c r="AG2013" s="9"/>
      <c r="AH2013" s="9"/>
      <c r="AI2013" s="9"/>
      <c r="AJ2013" s="9"/>
      <c r="AK2013" s="9"/>
      <c r="AL2013" s="9"/>
      <c r="AM2013" s="15"/>
      <c r="AN2013" s="9"/>
      <c r="AO2013" s="9"/>
      <c r="AP2013" s="9"/>
      <c r="AQ2013" s="2"/>
      <c r="AR2013" s="2"/>
      <c r="AS2013" s="2"/>
      <c r="AT2013" s="2"/>
      <c r="AU2013" s="2"/>
      <c r="AV2013" s="2"/>
      <c r="AW2013" s="2"/>
      <c r="AX2013" s="9"/>
      <c r="AY2013" s="2"/>
      <c r="AZ2013" s="2"/>
      <c r="BA2013" s="2"/>
      <c r="BB2013" s="9"/>
      <c r="BC2013" s="19"/>
      <c r="BD2013" s="2"/>
      <c r="BE2013" s="2"/>
      <c r="BF2013" s="19"/>
      <c r="BG2013" s="19"/>
      <c r="BH2013" s="19"/>
      <c r="BI2013" s="19"/>
      <c r="BJ2013" s="19"/>
      <c r="BK2013" s="19"/>
      <c r="BL2013" s="19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9"/>
      <c r="BX2013" s="2"/>
      <c r="BY2013" s="2"/>
      <c r="BZ2013" s="9"/>
      <c r="CA2013" s="2"/>
      <c r="CB2013" s="2"/>
      <c r="CC2013" s="2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  <c r="EL2013" s="9"/>
      <c r="EM2013" s="9"/>
      <c r="EN2013" s="9"/>
      <c r="EO2013" s="9"/>
      <c r="EP2013" s="9"/>
      <c r="EQ2013" s="9"/>
      <c r="ER2013" s="9"/>
      <c r="ES2013" s="9"/>
      <c r="ET2013" s="9"/>
      <c r="EU2013" s="9"/>
      <c r="EV2013" s="9"/>
    </row>
    <row r="2014" spans="1:152" hidden="1" x14ac:dyDescent="0.45">
      <c r="A2014" t="s">
        <v>75</v>
      </c>
      <c r="B2014" t="s">
        <v>241</v>
      </c>
      <c r="C2014" s="1">
        <v>39444</v>
      </c>
      <c r="D2014" s="2"/>
      <c r="H2014" t="s">
        <v>17</v>
      </c>
      <c r="I2014" s="19">
        <v>10</v>
      </c>
      <c r="J2014">
        <v>1000</v>
      </c>
      <c r="K2014" s="2">
        <f t="shared" si="291"/>
        <v>100</v>
      </c>
      <c r="AC2014" s="2"/>
      <c r="AE2014" s="9"/>
      <c r="AF2014" s="2"/>
      <c r="AG2014" s="9"/>
      <c r="AH2014" s="9"/>
      <c r="AI2014" s="9"/>
      <c r="AJ2014" s="9"/>
      <c r="AK2014" s="9"/>
      <c r="AL2014" s="9"/>
      <c r="AM2014" s="15"/>
      <c r="AO2014" s="9"/>
      <c r="AP2014" s="9"/>
      <c r="AQ2014" s="2"/>
      <c r="AR2014" s="2"/>
      <c r="AS2014" s="2"/>
      <c r="AT2014" s="2"/>
      <c r="AU2014" s="2"/>
      <c r="AV2014" s="2"/>
      <c r="AW2014" s="2"/>
      <c r="AY2014" s="2"/>
      <c r="AZ2014" s="2"/>
      <c r="BA2014" s="2"/>
      <c r="BC2014" s="19"/>
      <c r="BD2014" s="2"/>
      <c r="BE2014" s="2"/>
      <c r="BF2014" s="19"/>
      <c r="BG2014" s="19"/>
      <c r="BH2014" s="19"/>
      <c r="BI2014" s="19"/>
      <c r="BJ2014" s="19"/>
      <c r="BK2014" s="19"/>
      <c r="BL2014" s="19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X2014" s="2">
        <v>212.85419405609429</v>
      </c>
      <c r="BY2014" s="2"/>
      <c r="CA2014" s="2"/>
      <c r="CB2014" s="2"/>
      <c r="CC2014" s="2"/>
    </row>
    <row r="2015" spans="1:152" hidden="1" x14ac:dyDescent="0.45">
      <c r="A2015" t="s">
        <v>75</v>
      </c>
      <c r="B2015" t="s">
        <v>241</v>
      </c>
      <c r="C2015" s="1">
        <v>39447</v>
      </c>
      <c r="D2015" s="2"/>
      <c r="H2015" t="s">
        <v>17</v>
      </c>
      <c r="I2015" s="19">
        <v>10</v>
      </c>
      <c r="J2015">
        <v>1000</v>
      </c>
      <c r="K2015" s="2">
        <f t="shared" si="291"/>
        <v>100</v>
      </c>
      <c r="AC2015" s="2"/>
      <c r="AE2015" s="9"/>
      <c r="AF2015" s="2"/>
      <c r="AG2015" s="9"/>
      <c r="AH2015" s="9"/>
      <c r="AI2015" s="9"/>
      <c r="AJ2015" s="9"/>
      <c r="AK2015" s="9"/>
      <c r="AL2015" s="9"/>
      <c r="AM2015" s="15"/>
      <c r="AO2015" s="9"/>
      <c r="AP2015" s="9"/>
      <c r="AQ2015" s="2"/>
      <c r="AR2015" s="2"/>
      <c r="AS2015" s="2"/>
      <c r="AT2015" s="2"/>
      <c r="AU2015" s="2"/>
      <c r="AV2015" s="2"/>
      <c r="AW2015" s="2"/>
      <c r="AY2015" s="2"/>
      <c r="AZ2015" s="2"/>
      <c r="BA2015" s="2"/>
      <c r="BC2015" s="19"/>
      <c r="BD2015" s="2"/>
      <c r="BE2015" s="2"/>
      <c r="BF2015" s="19"/>
      <c r="BG2015" s="19"/>
      <c r="BH2015" s="19"/>
      <c r="BI2015" s="19"/>
      <c r="BJ2015" s="19"/>
      <c r="BK2015" s="19"/>
      <c r="BL2015" s="19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X2015" s="2">
        <v>189.94043414777761</v>
      </c>
      <c r="BY2015" s="2"/>
      <c r="CA2015" s="2"/>
      <c r="CB2015" s="2"/>
      <c r="CC2015" s="2"/>
    </row>
    <row r="2016" spans="1:152" hidden="1" x14ac:dyDescent="0.45">
      <c r="A2016" t="s">
        <v>75</v>
      </c>
      <c r="B2016" t="s">
        <v>241</v>
      </c>
      <c r="C2016" s="13">
        <v>39449</v>
      </c>
      <c r="D2016" s="14"/>
      <c r="E2016" s="13"/>
      <c r="F2016" s="12"/>
      <c r="G2016">
        <v>79</v>
      </c>
      <c r="H2016" t="s">
        <v>17</v>
      </c>
      <c r="I2016" s="19">
        <v>10</v>
      </c>
      <c r="J2016">
        <v>1000</v>
      </c>
      <c r="K2016" s="2">
        <f t="shared" si="291"/>
        <v>100</v>
      </c>
      <c r="L2016" s="2"/>
      <c r="M2016" s="9"/>
      <c r="N2016" s="9"/>
      <c r="O2016" s="9"/>
      <c r="P2016" s="9"/>
      <c r="Q2016" s="2"/>
      <c r="R2016" s="2"/>
      <c r="S2016" s="2"/>
      <c r="T2016" s="2"/>
      <c r="U2016" s="2"/>
      <c r="V2016" s="2"/>
      <c r="W2016" s="2"/>
      <c r="X2016" s="9"/>
      <c r="Y2016" s="9"/>
      <c r="Z2016" s="9"/>
      <c r="AA2016" s="9"/>
      <c r="AB2016" s="9"/>
      <c r="AC2016" s="2"/>
      <c r="AD2016" s="9"/>
      <c r="AE2016" s="9"/>
      <c r="AF2016" s="2"/>
      <c r="AG2016" s="9">
        <v>2.14</v>
      </c>
      <c r="AH2016" s="9"/>
      <c r="AI2016" s="9"/>
      <c r="AJ2016" s="9"/>
      <c r="AK2016" s="9"/>
      <c r="AL2016" s="9"/>
      <c r="AM2016" s="15"/>
      <c r="AN2016" s="9"/>
      <c r="AO2016" s="9"/>
      <c r="AP2016" s="9"/>
      <c r="AQ2016" s="2"/>
      <c r="AR2016" s="2"/>
      <c r="AS2016" s="2"/>
      <c r="AT2016" s="2"/>
      <c r="AU2016" s="2"/>
      <c r="AV2016" s="2"/>
      <c r="AW2016" s="2"/>
      <c r="AX2016" s="9"/>
      <c r="AY2016" s="2"/>
      <c r="AZ2016" s="2"/>
      <c r="BA2016" s="2"/>
      <c r="BB2016" s="9"/>
      <c r="BC2016" s="19"/>
      <c r="BD2016" s="2"/>
      <c r="BE2016" s="2"/>
      <c r="BF2016" s="19"/>
      <c r="BG2016" s="19"/>
      <c r="BH2016" s="19"/>
      <c r="BI2016" s="19"/>
      <c r="BJ2016" s="19"/>
      <c r="BK2016" s="19"/>
      <c r="BL2016" s="19"/>
      <c r="BM2016" s="2"/>
      <c r="BN2016" s="2">
        <v>141.38999999999999</v>
      </c>
      <c r="BO2016" s="2">
        <v>7.44</v>
      </c>
      <c r="BP2016" s="2"/>
      <c r="BQ2016" s="2"/>
      <c r="BR2016" s="2"/>
      <c r="BS2016" s="2"/>
      <c r="BT2016" s="2"/>
      <c r="BU2016" s="2"/>
      <c r="BV2016" s="2"/>
      <c r="BW2016" s="9"/>
      <c r="BX2016" s="2">
        <v>230.60861111974589</v>
      </c>
      <c r="BY2016" s="2"/>
      <c r="BZ2016" s="9"/>
      <c r="CA2016" s="2"/>
      <c r="CB2016" s="2"/>
      <c r="CC2016" s="2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  <c r="EL2016" s="9"/>
      <c r="EM2016" s="9"/>
      <c r="EN2016" s="9"/>
      <c r="EO2016" s="9"/>
      <c r="EP2016" s="9"/>
      <c r="EQ2016" s="9"/>
      <c r="ER2016" s="9"/>
      <c r="ES2016" s="9"/>
      <c r="ET2016" s="9"/>
      <c r="EU2016" s="9"/>
      <c r="EV2016" s="9"/>
    </row>
    <row r="2017" spans="1:152" hidden="1" x14ac:dyDescent="0.45">
      <c r="A2017" t="s">
        <v>75</v>
      </c>
      <c r="B2017" t="s">
        <v>241</v>
      </c>
      <c r="C2017" s="1">
        <v>39451</v>
      </c>
      <c r="D2017" s="2"/>
      <c r="H2017" t="s">
        <v>17</v>
      </c>
      <c r="I2017" s="19">
        <v>10</v>
      </c>
      <c r="J2017">
        <v>1000</v>
      </c>
      <c r="K2017" s="2">
        <f t="shared" si="291"/>
        <v>100</v>
      </c>
      <c r="AC2017" s="2"/>
      <c r="AE2017" s="9"/>
      <c r="AF2017" s="2"/>
      <c r="AG2017" s="9"/>
      <c r="AH2017" s="9"/>
      <c r="AI2017" s="9"/>
      <c r="AJ2017" s="9"/>
      <c r="AK2017" s="9"/>
      <c r="AL2017" s="9"/>
      <c r="AM2017" s="15"/>
      <c r="AO2017" s="9"/>
      <c r="AP2017" s="9"/>
      <c r="AQ2017" s="2"/>
      <c r="AR2017" s="2"/>
      <c r="AS2017" s="2"/>
      <c r="AT2017" s="2"/>
      <c r="AU2017" s="2"/>
      <c r="AV2017" s="2"/>
      <c r="AW2017" s="2"/>
      <c r="AY2017" s="2"/>
      <c r="AZ2017" s="2"/>
      <c r="BA2017" s="2"/>
      <c r="BC2017" s="19"/>
      <c r="BD2017" s="2"/>
      <c r="BE2017" s="2"/>
      <c r="BF2017" s="19"/>
      <c r="BG2017" s="19"/>
      <c r="BH2017" s="19"/>
      <c r="BI2017" s="19"/>
      <c r="BJ2017" s="19"/>
      <c r="BK2017" s="19"/>
      <c r="BL2017" s="19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X2017" s="2">
        <v>217.9819853022332</v>
      </c>
      <c r="BY2017" s="2"/>
      <c r="CA2017" s="2"/>
      <c r="CB2017" s="2"/>
      <c r="CC2017" s="2"/>
    </row>
    <row r="2018" spans="1:152" hidden="1" x14ac:dyDescent="0.45">
      <c r="A2018" t="s">
        <v>75</v>
      </c>
      <c r="B2018" t="s">
        <v>241</v>
      </c>
      <c r="C2018" s="1">
        <v>39454</v>
      </c>
      <c r="D2018" s="2"/>
      <c r="H2018" t="s">
        <v>17</v>
      </c>
      <c r="I2018" s="19">
        <v>10</v>
      </c>
      <c r="J2018">
        <v>1000</v>
      </c>
      <c r="K2018" s="2">
        <f t="shared" si="291"/>
        <v>100</v>
      </c>
      <c r="AC2018" s="2"/>
      <c r="AE2018" s="9"/>
      <c r="AF2018" s="2"/>
      <c r="AG2018" s="9"/>
      <c r="AH2018" s="9"/>
      <c r="AI2018" s="9"/>
      <c r="AJ2018" s="9"/>
      <c r="AK2018" s="9"/>
      <c r="AL2018" s="9"/>
      <c r="AM2018" s="15"/>
      <c r="AO2018" s="9"/>
      <c r="AP2018" s="9"/>
      <c r="AQ2018" s="2"/>
      <c r="AR2018" s="2"/>
      <c r="AS2018" s="2"/>
      <c r="AT2018" s="2"/>
      <c r="AU2018" s="2"/>
      <c r="AV2018" s="2"/>
      <c r="AW2018" s="2"/>
      <c r="AY2018" s="2"/>
      <c r="AZ2018" s="2"/>
      <c r="BA2018" s="2"/>
      <c r="BC2018" s="19"/>
      <c r="BD2018" s="2"/>
      <c r="BE2018" s="2"/>
      <c r="BF2018" s="19"/>
      <c r="BG2018" s="19"/>
      <c r="BH2018" s="19"/>
      <c r="BI2018" s="19"/>
      <c r="BJ2018" s="19"/>
      <c r="BK2018" s="19"/>
      <c r="BL2018" s="19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X2018" s="2">
        <v>229.0939208672205</v>
      </c>
      <c r="BY2018" s="2"/>
      <c r="CA2018" s="2"/>
      <c r="CB2018" s="2"/>
      <c r="CC2018" s="2"/>
    </row>
    <row r="2019" spans="1:152" hidden="1" x14ac:dyDescent="0.45">
      <c r="A2019" t="s">
        <v>75</v>
      </c>
      <c r="B2019" t="s">
        <v>241</v>
      </c>
      <c r="C2019" s="1">
        <v>39457</v>
      </c>
      <c r="D2019" s="2"/>
      <c r="H2019" t="s">
        <v>17</v>
      </c>
      <c r="I2019" s="19">
        <v>10</v>
      </c>
      <c r="J2019">
        <v>1000</v>
      </c>
      <c r="K2019" s="2">
        <f t="shared" si="291"/>
        <v>100</v>
      </c>
      <c r="AC2019" s="2"/>
      <c r="AE2019" s="9"/>
      <c r="AF2019" s="2"/>
      <c r="AG2019" s="9"/>
      <c r="AH2019" s="9"/>
      <c r="AI2019" s="9"/>
      <c r="AJ2019" s="9"/>
      <c r="AK2019" s="9"/>
      <c r="AL2019" s="9"/>
      <c r="AM2019" s="15"/>
      <c r="AO2019" s="9"/>
      <c r="AP2019" s="9"/>
      <c r="AQ2019" s="2"/>
      <c r="AR2019" s="2"/>
      <c r="AS2019" s="2"/>
      <c r="AT2019" s="2"/>
      <c r="AU2019" s="2"/>
      <c r="AV2019" s="2"/>
      <c r="AW2019" s="2"/>
      <c r="AY2019" s="2"/>
      <c r="AZ2019" s="2"/>
      <c r="BA2019" s="2"/>
      <c r="BC2019" s="19"/>
      <c r="BD2019" s="2"/>
      <c r="BE2019" s="2"/>
      <c r="BF2019" s="19"/>
      <c r="BG2019" s="19"/>
      <c r="BH2019" s="19"/>
      <c r="BI2019" s="19"/>
      <c r="BJ2019" s="19"/>
      <c r="BK2019" s="19"/>
      <c r="BL2019" s="19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X2019" s="2">
        <v>216.2429846115472</v>
      </c>
      <c r="BY2019" s="2"/>
      <c r="CA2019" s="2"/>
      <c r="CB2019" s="2"/>
      <c r="CC2019" s="2"/>
    </row>
    <row r="2020" spans="1:152" hidden="1" x14ac:dyDescent="0.45">
      <c r="A2020" t="s">
        <v>75</v>
      </c>
      <c r="B2020" t="s">
        <v>241</v>
      </c>
      <c r="C2020" s="1">
        <v>39460</v>
      </c>
      <c r="D2020" s="2"/>
      <c r="H2020" t="s">
        <v>17</v>
      </c>
      <c r="I2020" s="19">
        <v>10</v>
      </c>
      <c r="J2020">
        <v>1000</v>
      </c>
      <c r="K2020" s="2">
        <f t="shared" si="291"/>
        <v>100</v>
      </c>
      <c r="AC2020" s="2"/>
      <c r="AE2020" s="9"/>
      <c r="AF2020" s="2"/>
      <c r="AG2020" s="9"/>
      <c r="AH2020" s="9"/>
      <c r="AI2020" s="9"/>
      <c r="AJ2020" s="9"/>
      <c r="AK2020" s="9"/>
      <c r="AL2020" s="9"/>
      <c r="AM2020" s="15"/>
      <c r="AO2020" s="9"/>
      <c r="AP2020" s="9"/>
      <c r="AQ2020" s="2"/>
      <c r="AR2020" s="2"/>
      <c r="AS2020" s="2"/>
      <c r="AT2020" s="2"/>
      <c r="AU2020" s="2"/>
      <c r="AV2020" s="2"/>
      <c r="AW2020" s="2"/>
      <c r="AY2020" s="2"/>
      <c r="AZ2020" s="2"/>
      <c r="BA2020" s="2"/>
      <c r="BC2020" s="19"/>
      <c r="BD2020" s="2"/>
      <c r="BE2020" s="2"/>
      <c r="BF2020" s="19"/>
      <c r="BG2020" s="19"/>
      <c r="BH2020" s="19"/>
      <c r="BI2020" s="19"/>
      <c r="BJ2020" s="19"/>
      <c r="BK2020" s="19"/>
      <c r="BL2020" s="19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X2020" s="2">
        <v>196.95837923669001</v>
      </c>
      <c r="BY2020" s="2"/>
      <c r="CA2020" s="2"/>
      <c r="CB2020" s="2"/>
      <c r="CC2020" s="2"/>
    </row>
    <row r="2021" spans="1:152" hidden="1" x14ac:dyDescent="0.45">
      <c r="A2021" t="s">
        <v>75</v>
      </c>
      <c r="B2021" t="s">
        <v>241</v>
      </c>
      <c r="C2021" s="1">
        <v>39461</v>
      </c>
      <c r="D2021" s="2"/>
      <c r="H2021" t="s">
        <v>17</v>
      </c>
      <c r="I2021" s="19">
        <v>10</v>
      </c>
      <c r="J2021">
        <v>1000</v>
      </c>
      <c r="K2021" s="2">
        <f t="shared" si="291"/>
        <v>100</v>
      </c>
      <c r="AC2021" s="2"/>
      <c r="AE2021" s="9"/>
      <c r="AF2021" s="2"/>
      <c r="AG2021" s="9"/>
      <c r="AH2021" s="9"/>
      <c r="AI2021" s="9"/>
      <c r="AJ2021" s="9"/>
      <c r="AK2021" s="9"/>
      <c r="AL2021" s="9"/>
      <c r="AM2021" s="15"/>
      <c r="AO2021" s="9"/>
      <c r="AP2021" s="9"/>
      <c r="AQ2021" s="2"/>
      <c r="AR2021" s="2"/>
      <c r="AS2021" s="2"/>
      <c r="AT2021" s="2"/>
      <c r="AU2021" s="2"/>
      <c r="AV2021" s="2"/>
      <c r="AW2021" s="2"/>
      <c r="AY2021" s="2"/>
      <c r="AZ2021" s="2"/>
      <c r="BA2021" s="2"/>
      <c r="BC2021" s="19"/>
      <c r="BD2021" s="2"/>
      <c r="BE2021" s="2"/>
      <c r="BF2021" s="19"/>
      <c r="BG2021" s="19"/>
      <c r="BH2021" s="19"/>
      <c r="BI2021" s="19"/>
      <c r="BJ2021" s="19"/>
      <c r="BK2021" s="19"/>
      <c r="BL2021" s="19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X2021" s="2">
        <v>186.9936067569169</v>
      </c>
      <c r="BY2021" s="2"/>
      <c r="CA2021" s="2"/>
      <c r="CB2021" s="2"/>
      <c r="CC2021" s="2"/>
    </row>
    <row r="2022" spans="1:152" hidden="1" x14ac:dyDescent="0.45">
      <c r="A2022" t="s">
        <v>75</v>
      </c>
      <c r="B2022" t="s">
        <v>241</v>
      </c>
      <c r="C2022" s="1">
        <v>39462</v>
      </c>
      <c r="D2022" s="2"/>
      <c r="E2022" s="1"/>
      <c r="G2022">
        <v>92</v>
      </c>
      <c r="H2022" t="s">
        <v>17</v>
      </c>
      <c r="I2022" s="19">
        <v>10</v>
      </c>
      <c r="J2022">
        <v>1000</v>
      </c>
      <c r="K2022" s="2">
        <f t="shared" si="291"/>
        <v>100</v>
      </c>
      <c r="L2022" s="2"/>
      <c r="M2022" s="9"/>
      <c r="N2022" s="9"/>
      <c r="O2022" s="9"/>
      <c r="P2022" s="9"/>
      <c r="Q2022" s="2"/>
      <c r="R2022" s="2"/>
      <c r="S2022" s="2"/>
      <c r="T2022" s="2"/>
      <c r="U2022" s="2"/>
      <c r="V2022" s="2"/>
      <c r="W2022" s="2"/>
      <c r="X2022" s="9"/>
      <c r="Y2022" s="9"/>
      <c r="Z2022" s="9"/>
      <c r="AA2022" s="9"/>
      <c r="AB2022" s="9"/>
      <c r="AC2022" s="2"/>
      <c r="AD2022" s="9"/>
      <c r="AE2022" s="9"/>
      <c r="AF2022" s="2"/>
      <c r="AG2022" s="9">
        <v>2.78</v>
      </c>
      <c r="AH2022" s="9"/>
      <c r="AI2022" s="9"/>
      <c r="AJ2022" s="9"/>
      <c r="AK2022" s="9"/>
      <c r="AL2022" s="9"/>
      <c r="AM2022" s="15"/>
      <c r="AN2022" s="9"/>
      <c r="AO2022" s="9"/>
      <c r="AP2022" s="9"/>
      <c r="AQ2022" s="2"/>
      <c r="AR2022" s="2"/>
      <c r="AS2022" s="2"/>
      <c r="AT2022" s="2"/>
      <c r="AU2022" s="2"/>
      <c r="AV2022" s="2"/>
      <c r="AW2022" s="2"/>
      <c r="AX2022" s="9"/>
      <c r="AY2022" s="2"/>
      <c r="AZ2022" s="2"/>
      <c r="BA2022" s="2"/>
      <c r="BB2022" s="9"/>
      <c r="BC2022" s="19"/>
      <c r="BD2022" s="2"/>
      <c r="BE2022" s="2"/>
      <c r="BF2022" s="19"/>
      <c r="BG2022" s="19"/>
      <c r="BH2022" s="19"/>
      <c r="BI2022" s="19"/>
      <c r="BJ2022" s="19"/>
      <c r="BK2022" s="19"/>
      <c r="BL2022" s="19"/>
      <c r="BM2022" s="2"/>
      <c r="BN2022" s="2">
        <v>205.99</v>
      </c>
      <c r="BO2022" s="2">
        <v>76.849999999999994</v>
      </c>
      <c r="BP2022" s="2"/>
      <c r="BQ2022" s="2"/>
      <c r="BR2022" s="2"/>
      <c r="BS2022" s="2"/>
      <c r="BT2022" s="2"/>
      <c r="BU2022" s="2"/>
      <c r="BV2022" s="2"/>
      <c r="BW2022" s="9"/>
      <c r="BX2022" s="2"/>
      <c r="BY2022" s="2"/>
      <c r="BZ2022" s="9"/>
      <c r="CA2022" s="2"/>
      <c r="CB2022" s="2"/>
      <c r="CC2022" s="2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  <c r="EL2022" s="9"/>
      <c r="EM2022" s="9"/>
      <c r="EN2022" s="9"/>
      <c r="EO2022" s="9"/>
      <c r="EP2022" s="9"/>
      <c r="EQ2022" s="9"/>
      <c r="ER2022" s="9"/>
      <c r="ES2022" s="9"/>
      <c r="ET2022" s="9"/>
      <c r="EU2022" s="9"/>
      <c r="EV2022" s="9"/>
    </row>
    <row r="2023" spans="1:152" hidden="1" x14ac:dyDescent="0.45">
      <c r="A2023" t="s">
        <v>75</v>
      </c>
      <c r="B2023" t="s">
        <v>241</v>
      </c>
      <c r="C2023" s="1">
        <v>39468</v>
      </c>
      <c r="D2023" s="2"/>
      <c r="H2023" t="s">
        <v>17</v>
      </c>
      <c r="I2023" s="19">
        <v>10</v>
      </c>
      <c r="J2023">
        <v>1000</v>
      </c>
      <c r="K2023" s="2">
        <f t="shared" si="291"/>
        <v>100</v>
      </c>
      <c r="AC2023" s="2"/>
      <c r="AE2023" s="9"/>
      <c r="AF2023" s="2"/>
      <c r="AG2023" s="9"/>
      <c r="AH2023" s="9"/>
      <c r="AI2023" s="9"/>
      <c r="AJ2023" s="9"/>
      <c r="AK2023" s="9"/>
      <c r="AL2023" s="9"/>
      <c r="AM2023" s="15"/>
      <c r="AO2023" s="9"/>
      <c r="AP2023" s="9"/>
      <c r="AQ2023" s="2"/>
      <c r="AR2023" s="2"/>
      <c r="AS2023" s="2"/>
      <c r="AT2023" s="2"/>
      <c r="AU2023" s="2"/>
      <c r="AV2023" s="2"/>
      <c r="AW2023" s="2"/>
      <c r="AY2023" s="2"/>
      <c r="AZ2023" s="2"/>
      <c r="BA2023" s="2"/>
      <c r="BC2023" s="19"/>
      <c r="BD2023" s="2"/>
      <c r="BE2023" s="2"/>
      <c r="BF2023" s="19"/>
      <c r="BG2023" s="19"/>
      <c r="BH2023" s="19"/>
      <c r="BI2023" s="19"/>
      <c r="BJ2023" s="19"/>
      <c r="BK2023" s="19"/>
      <c r="BL2023" s="19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X2023" s="2">
        <v>237.799227607066</v>
      </c>
      <c r="BY2023" s="2"/>
      <c r="CA2023" s="2"/>
      <c r="CB2023" s="2"/>
      <c r="CC2023" s="2"/>
    </row>
    <row r="2024" spans="1:152" hidden="1" x14ac:dyDescent="0.45">
      <c r="A2024" t="s">
        <v>75</v>
      </c>
      <c r="B2024" t="s">
        <v>241</v>
      </c>
      <c r="C2024" s="1">
        <v>39472</v>
      </c>
      <c r="D2024" s="2"/>
      <c r="H2024" t="s">
        <v>17</v>
      </c>
      <c r="I2024" s="19">
        <v>10</v>
      </c>
      <c r="J2024">
        <v>1000</v>
      </c>
      <c r="K2024" s="2">
        <f t="shared" si="291"/>
        <v>100</v>
      </c>
      <c r="AC2024" s="2"/>
      <c r="AE2024" s="9"/>
      <c r="AF2024" s="2"/>
      <c r="AG2024" s="9"/>
      <c r="AH2024" s="9"/>
      <c r="AI2024" s="9"/>
      <c r="AJ2024" s="9"/>
      <c r="AK2024" s="9"/>
      <c r="AL2024" s="9"/>
      <c r="AM2024" s="15"/>
      <c r="AO2024" s="9"/>
      <c r="AP2024" s="9"/>
      <c r="AQ2024" s="2"/>
      <c r="AR2024" s="2"/>
      <c r="AS2024" s="2"/>
      <c r="AT2024" s="2"/>
      <c r="AU2024" s="2"/>
      <c r="AV2024" s="2"/>
      <c r="AW2024" s="2"/>
      <c r="AY2024" s="2"/>
      <c r="AZ2024" s="2"/>
      <c r="BA2024" s="2"/>
      <c r="BC2024" s="19"/>
      <c r="BD2024" s="2"/>
      <c r="BE2024" s="2"/>
      <c r="BF2024" s="19"/>
      <c r="BG2024" s="19"/>
      <c r="BH2024" s="19"/>
      <c r="BI2024" s="19"/>
      <c r="BJ2024" s="19"/>
      <c r="BK2024" s="19"/>
      <c r="BL2024" s="19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X2024" s="2">
        <v>224.77005291575909</v>
      </c>
      <c r="BY2024" s="2"/>
      <c r="CA2024" s="2"/>
      <c r="CB2024" s="2"/>
      <c r="CC2024" s="2"/>
    </row>
    <row r="2025" spans="1:152" hidden="1" x14ac:dyDescent="0.45">
      <c r="A2025" t="s">
        <v>75</v>
      </c>
      <c r="B2025" t="s">
        <v>241</v>
      </c>
      <c r="C2025" s="1">
        <v>39475</v>
      </c>
      <c r="D2025" s="2"/>
      <c r="H2025" t="s">
        <v>17</v>
      </c>
      <c r="I2025" s="19">
        <v>10</v>
      </c>
      <c r="J2025">
        <v>1000</v>
      </c>
      <c r="K2025" s="2">
        <f t="shared" si="291"/>
        <v>100</v>
      </c>
      <c r="AC2025" s="2"/>
      <c r="AE2025" s="9"/>
      <c r="AF2025" s="2"/>
      <c r="AG2025" s="9"/>
      <c r="AH2025" s="9"/>
      <c r="AI2025" s="9"/>
      <c r="AJ2025" s="9"/>
      <c r="AK2025" s="9"/>
      <c r="AL2025" s="9"/>
      <c r="AM2025" s="15"/>
      <c r="AO2025" s="9"/>
      <c r="AP2025" s="9"/>
      <c r="AQ2025" s="2"/>
      <c r="AR2025" s="2"/>
      <c r="AS2025" s="2"/>
      <c r="AT2025" s="2"/>
      <c r="AU2025" s="2"/>
      <c r="AV2025" s="2"/>
      <c r="AW2025" s="2"/>
      <c r="AY2025" s="2"/>
      <c r="AZ2025" s="2"/>
      <c r="BA2025" s="2"/>
      <c r="BC2025" s="19"/>
      <c r="BD2025" s="2"/>
      <c r="BE2025" s="2"/>
      <c r="BF2025" s="19"/>
      <c r="BG2025" s="19"/>
      <c r="BH2025" s="19"/>
      <c r="BI2025" s="19"/>
      <c r="BJ2025" s="19"/>
      <c r="BK2025" s="19"/>
      <c r="BL2025" s="19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X2025" s="2">
        <v>195.21988064538161</v>
      </c>
      <c r="BY2025" s="2"/>
      <c r="CA2025" s="2"/>
      <c r="CB2025" s="2"/>
      <c r="CC2025" s="2"/>
    </row>
    <row r="2026" spans="1:152" hidden="1" x14ac:dyDescent="0.45">
      <c r="A2026" t="s">
        <v>75</v>
      </c>
      <c r="B2026" t="s">
        <v>241</v>
      </c>
      <c r="C2026" s="1">
        <v>39476</v>
      </c>
      <c r="D2026" s="2"/>
      <c r="E2026" s="1"/>
      <c r="G2026">
        <v>106</v>
      </c>
      <c r="H2026" t="s">
        <v>17</v>
      </c>
      <c r="I2026" s="19">
        <v>10</v>
      </c>
      <c r="J2026">
        <v>1000</v>
      </c>
      <c r="K2026" s="2">
        <f t="shared" si="291"/>
        <v>100</v>
      </c>
      <c r="L2026" s="2"/>
      <c r="M2026" s="9"/>
      <c r="N2026" s="9"/>
      <c r="O2026" s="9"/>
      <c r="P2026" s="9"/>
      <c r="Q2026" s="2"/>
      <c r="R2026" s="2"/>
      <c r="S2026" s="2"/>
      <c r="T2026" s="2"/>
      <c r="U2026" s="2"/>
      <c r="V2026" s="2"/>
      <c r="W2026" s="2"/>
      <c r="X2026" s="9"/>
      <c r="Y2026" s="9"/>
      <c r="Z2026" s="9"/>
      <c r="AA2026" s="9"/>
      <c r="AB2026" s="9"/>
      <c r="AC2026" s="2"/>
      <c r="AD2026" s="9"/>
      <c r="AE2026" s="9"/>
      <c r="AF2026" s="2"/>
      <c r="AG2026" s="9"/>
      <c r="AH2026" s="9"/>
      <c r="AI2026" s="9"/>
      <c r="AJ2026" s="9"/>
      <c r="AK2026" s="9"/>
      <c r="AL2026" s="9"/>
      <c r="AM2026" s="15"/>
      <c r="AN2026" s="9"/>
      <c r="AO2026" s="9"/>
      <c r="AP2026" s="9"/>
      <c r="AQ2026" s="2"/>
      <c r="AR2026" s="2"/>
      <c r="AS2026" s="2"/>
      <c r="AT2026" s="2"/>
      <c r="AU2026" s="2"/>
      <c r="AV2026" s="2"/>
      <c r="AW2026" s="2"/>
      <c r="AX2026" s="9"/>
      <c r="AY2026" s="2"/>
      <c r="AZ2026" s="2"/>
      <c r="BA2026" s="2"/>
      <c r="BB2026" s="9"/>
      <c r="BC2026" s="19"/>
      <c r="BD2026" s="2"/>
      <c r="BE2026" s="2"/>
      <c r="BF2026" s="19"/>
      <c r="BG2026" s="19"/>
      <c r="BH2026" s="19"/>
      <c r="BI2026" s="19"/>
      <c r="BJ2026" s="19"/>
      <c r="BK2026" s="19"/>
      <c r="BL2026" s="19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9"/>
      <c r="BX2026" s="2"/>
      <c r="BY2026" s="2"/>
      <c r="BZ2026" s="9"/>
      <c r="CA2026" s="2"/>
      <c r="CB2026" s="2"/>
      <c r="CC2026" s="2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  <c r="EL2026" s="9"/>
      <c r="EM2026" s="9"/>
      <c r="EN2026" s="9"/>
      <c r="EO2026" s="9"/>
      <c r="EP2026" s="9"/>
      <c r="EQ2026" s="9"/>
      <c r="ER2026" s="9"/>
      <c r="ES2026" s="9"/>
      <c r="ET2026" s="9"/>
      <c r="EU2026" s="9"/>
      <c r="EV2026" s="9"/>
    </row>
    <row r="2027" spans="1:152" hidden="1" x14ac:dyDescent="0.45">
      <c r="A2027" t="s">
        <v>75</v>
      </c>
      <c r="B2027" t="s">
        <v>241</v>
      </c>
      <c r="C2027" s="1">
        <v>39478</v>
      </c>
      <c r="D2027" s="2"/>
      <c r="H2027" t="s">
        <v>17</v>
      </c>
      <c r="I2027" s="19">
        <v>10</v>
      </c>
      <c r="J2027">
        <v>1000</v>
      </c>
      <c r="K2027" s="2">
        <f t="shared" si="291"/>
        <v>100</v>
      </c>
      <c r="AC2027" s="2"/>
      <c r="AE2027" s="9"/>
      <c r="AF2027" s="2"/>
      <c r="AG2027" s="9"/>
      <c r="AH2027" s="9"/>
      <c r="AI2027" s="9"/>
      <c r="AJ2027" s="9"/>
      <c r="AK2027" s="9"/>
      <c r="AL2027" s="9"/>
      <c r="AM2027" s="15"/>
      <c r="AO2027" s="9"/>
      <c r="AP2027" s="9"/>
      <c r="AQ2027" s="2"/>
      <c r="AR2027" s="2"/>
      <c r="AS2027" s="2"/>
      <c r="AT2027" s="2"/>
      <c r="AU2027" s="2"/>
      <c r="AV2027" s="2"/>
      <c r="AW2027" s="2"/>
      <c r="AY2027" s="2"/>
      <c r="AZ2027" s="2"/>
      <c r="BA2027" s="2"/>
      <c r="BC2027" s="19"/>
      <c r="BD2027" s="2"/>
      <c r="BE2027" s="2"/>
      <c r="BF2027" s="19"/>
      <c r="BG2027" s="19"/>
      <c r="BH2027" s="19"/>
      <c r="BI2027" s="19"/>
      <c r="BJ2027" s="19"/>
      <c r="BK2027" s="19"/>
      <c r="BL2027" s="19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X2027" s="2">
        <v>221.2843980296181</v>
      </c>
      <c r="BY2027" s="2"/>
      <c r="CA2027" s="2"/>
      <c r="CB2027" s="2"/>
      <c r="CC2027" s="2"/>
    </row>
    <row r="2028" spans="1:152" hidden="1" x14ac:dyDescent="0.45">
      <c r="A2028" t="s">
        <v>75</v>
      </c>
      <c r="B2028" t="s">
        <v>241</v>
      </c>
      <c r="C2028" s="1">
        <v>39481</v>
      </c>
      <c r="D2028" s="2"/>
      <c r="H2028" t="s">
        <v>17</v>
      </c>
      <c r="I2028" s="19">
        <v>10</v>
      </c>
      <c r="J2028">
        <v>1000</v>
      </c>
      <c r="K2028" s="2">
        <f t="shared" si="291"/>
        <v>100</v>
      </c>
      <c r="AC2028" s="2"/>
      <c r="AE2028" s="9"/>
      <c r="AF2028" s="2"/>
      <c r="AG2028" s="9"/>
      <c r="AH2028" s="9"/>
      <c r="AI2028" s="9"/>
      <c r="AJ2028" s="9"/>
      <c r="AK2028" s="9"/>
      <c r="AL2028" s="9"/>
      <c r="AM2028" s="15"/>
      <c r="AO2028" s="9"/>
      <c r="AP2028" s="9"/>
      <c r="AQ2028" s="2"/>
      <c r="AR2028" s="2"/>
      <c r="AS2028" s="2"/>
      <c r="AT2028" s="2"/>
      <c r="AU2028" s="2"/>
      <c r="AV2028" s="2"/>
      <c r="AW2028" s="2"/>
      <c r="AY2028" s="2"/>
      <c r="AZ2028" s="2"/>
      <c r="BA2028" s="2"/>
      <c r="BC2028" s="19"/>
      <c r="BD2028" s="2"/>
      <c r="BE2028" s="2"/>
      <c r="BF2028" s="19"/>
      <c r="BG2028" s="19"/>
      <c r="BH2028" s="19"/>
      <c r="BI2028" s="19"/>
      <c r="BJ2028" s="19"/>
      <c r="BK2028" s="19"/>
      <c r="BL2028" s="19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X2028" s="2">
        <v>218.67269626164631</v>
      </c>
      <c r="BY2028" s="2"/>
      <c r="CA2028" s="2"/>
      <c r="CB2028" s="2"/>
      <c r="CC2028" s="2"/>
    </row>
    <row r="2029" spans="1:152" hidden="1" x14ac:dyDescent="0.45">
      <c r="A2029" t="s">
        <v>75</v>
      </c>
      <c r="B2029" t="s">
        <v>241</v>
      </c>
      <c r="C2029" s="1">
        <v>39485</v>
      </c>
      <c r="D2029" s="2"/>
      <c r="E2029" s="1"/>
      <c r="G2029">
        <v>115</v>
      </c>
      <c r="H2029" t="s">
        <v>17</v>
      </c>
      <c r="I2029" s="19">
        <v>10</v>
      </c>
      <c r="J2029">
        <v>1000</v>
      </c>
      <c r="K2029" s="2">
        <f t="shared" si="291"/>
        <v>100</v>
      </c>
      <c r="L2029" s="2"/>
      <c r="M2029" s="9"/>
      <c r="N2029" s="9"/>
      <c r="O2029" s="9"/>
      <c r="P2029" s="9"/>
      <c r="Q2029" s="2"/>
      <c r="R2029" s="2"/>
      <c r="S2029" s="2"/>
      <c r="T2029" s="2"/>
      <c r="U2029" s="2"/>
      <c r="V2029" s="2"/>
      <c r="W2029" s="2"/>
      <c r="X2029" s="9"/>
      <c r="Y2029" s="9"/>
      <c r="Z2029" s="9"/>
      <c r="AA2029" s="9"/>
      <c r="AB2029" s="9"/>
      <c r="AC2029" s="2"/>
      <c r="AD2029" s="9"/>
      <c r="AE2029" s="9"/>
      <c r="AF2029" s="2"/>
      <c r="AG2029" s="9">
        <v>3.63</v>
      </c>
      <c r="AH2029" s="9"/>
      <c r="AI2029" s="9"/>
      <c r="AJ2029" s="9"/>
      <c r="AK2029" s="9"/>
      <c r="AL2029" s="9"/>
      <c r="AM2029" s="15"/>
      <c r="AN2029" s="9"/>
      <c r="AO2029" s="9"/>
      <c r="AP2029" s="9"/>
      <c r="AQ2029" s="2"/>
      <c r="AR2029" s="2"/>
      <c r="AS2029" s="2"/>
      <c r="AT2029" s="2"/>
      <c r="AU2029" s="2"/>
      <c r="AV2029" s="2"/>
      <c r="AW2029" s="2"/>
      <c r="AX2029" s="9"/>
      <c r="AY2029" s="2"/>
      <c r="AZ2029" s="2"/>
      <c r="BA2029" s="2"/>
      <c r="BB2029" s="9"/>
      <c r="BC2029" s="19"/>
      <c r="BD2029" s="2"/>
      <c r="BE2029" s="2"/>
      <c r="BF2029" s="19"/>
      <c r="BG2029" s="19"/>
      <c r="BH2029" s="19"/>
      <c r="BI2029" s="19"/>
      <c r="BJ2029" s="19"/>
      <c r="BK2029" s="19"/>
      <c r="BL2029" s="19"/>
      <c r="BM2029" s="2"/>
      <c r="BN2029" s="2">
        <v>20.22</v>
      </c>
      <c r="BO2029" s="2">
        <v>177.83</v>
      </c>
      <c r="BP2029" s="2"/>
      <c r="BQ2029" s="2"/>
      <c r="BR2029" s="2"/>
      <c r="BS2029" s="2"/>
      <c r="BT2029" s="2"/>
      <c r="BU2029" s="2"/>
      <c r="BV2029" s="2"/>
      <c r="BW2029" s="9"/>
      <c r="BX2029" s="2"/>
      <c r="BY2029" s="2"/>
      <c r="BZ2029" s="9"/>
      <c r="CA2029" s="2"/>
      <c r="CB2029" s="2"/>
      <c r="CC2029" s="2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  <c r="EL2029" s="9"/>
      <c r="EM2029" s="9"/>
      <c r="EN2029" s="9"/>
      <c r="EO2029" s="9"/>
      <c r="EP2029" s="9"/>
      <c r="EQ2029" s="9"/>
      <c r="ER2029" s="9"/>
      <c r="ES2029" s="9"/>
      <c r="ET2029" s="9"/>
      <c r="EU2029" s="9"/>
      <c r="EV2029" s="9"/>
    </row>
    <row r="2030" spans="1:152" hidden="1" x14ac:dyDescent="0.45">
      <c r="A2030" t="s">
        <v>75</v>
      </c>
      <c r="B2030" t="s">
        <v>241</v>
      </c>
      <c r="C2030" s="1">
        <v>39486</v>
      </c>
      <c r="D2030" s="2"/>
      <c r="H2030" t="s">
        <v>17</v>
      </c>
      <c r="I2030" s="19">
        <v>10</v>
      </c>
      <c r="J2030">
        <v>1000</v>
      </c>
      <c r="K2030" s="2">
        <f t="shared" si="291"/>
        <v>100</v>
      </c>
      <c r="AC2030" s="2"/>
      <c r="AE2030" s="9"/>
      <c r="AF2030" s="2"/>
      <c r="AG2030" s="9"/>
      <c r="AH2030" s="9"/>
      <c r="AI2030" s="9"/>
      <c r="AJ2030" s="9"/>
      <c r="AK2030" s="9"/>
      <c r="AL2030" s="9"/>
      <c r="AM2030" s="15"/>
      <c r="AO2030" s="9"/>
      <c r="AP2030" s="9"/>
      <c r="AQ2030" s="2"/>
      <c r="AR2030" s="2"/>
      <c r="AS2030" s="2"/>
      <c r="AT2030" s="2"/>
      <c r="AU2030" s="2"/>
      <c r="AV2030" s="2"/>
      <c r="AW2030" s="2"/>
      <c r="AY2030" s="2"/>
      <c r="AZ2030" s="2"/>
      <c r="BA2030" s="2"/>
      <c r="BC2030" s="19"/>
      <c r="BD2030" s="2"/>
      <c r="BE2030" s="2"/>
      <c r="BF2030" s="19"/>
      <c r="BG2030" s="19"/>
      <c r="BH2030" s="19"/>
      <c r="BI2030" s="19"/>
      <c r="BJ2030" s="19"/>
      <c r="BK2030" s="19"/>
      <c r="BL2030" s="19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X2030" s="2">
        <v>203.46205456959211</v>
      </c>
      <c r="BY2030" s="2"/>
      <c r="CA2030" s="2"/>
      <c r="CB2030" s="2"/>
      <c r="CC2030" s="2"/>
    </row>
    <row r="2031" spans="1:152" hidden="1" x14ac:dyDescent="0.45">
      <c r="A2031" t="s">
        <v>75</v>
      </c>
      <c r="B2031" t="s">
        <v>241</v>
      </c>
      <c r="C2031" s="1">
        <v>39488</v>
      </c>
      <c r="D2031" s="2"/>
      <c r="H2031" t="s">
        <v>17</v>
      </c>
      <c r="I2031" s="19">
        <v>10</v>
      </c>
      <c r="J2031">
        <v>1000</v>
      </c>
      <c r="K2031" s="2">
        <f t="shared" si="291"/>
        <v>100</v>
      </c>
      <c r="AC2031" s="2"/>
      <c r="AE2031" s="9"/>
      <c r="AF2031" s="2"/>
      <c r="AG2031" s="9"/>
      <c r="AH2031" s="9"/>
      <c r="AI2031" s="9"/>
      <c r="AJ2031" s="9"/>
      <c r="AK2031" s="9"/>
      <c r="AL2031" s="9"/>
      <c r="AM2031" s="15"/>
      <c r="AO2031" s="9"/>
      <c r="AP2031" s="9"/>
      <c r="AQ2031" s="2"/>
      <c r="AR2031" s="2"/>
      <c r="AS2031" s="2"/>
      <c r="AT2031" s="2"/>
      <c r="AU2031" s="2"/>
      <c r="AV2031" s="2"/>
      <c r="AW2031" s="2"/>
      <c r="AY2031" s="2"/>
      <c r="AZ2031" s="2"/>
      <c r="BA2031" s="2"/>
      <c r="BC2031" s="19"/>
      <c r="BD2031" s="2"/>
      <c r="BE2031" s="2"/>
      <c r="BF2031" s="19"/>
      <c r="BG2031" s="19"/>
      <c r="BH2031" s="19"/>
      <c r="BI2031" s="19"/>
      <c r="BJ2031" s="19"/>
      <c r="BK2031" s="19"/>
      <c r="BL2031" s="19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X2031" s="2">
        <v>197.6123273379641</v>
      </c>
      <c r="BY2031" s="2"/>
      <c r="CA2031" s="2"/>
      <c r="CB2031" s="2"/>
      <c r="CC2031" s="2"/>
    </row>
    <row r="2032" spans="1:152" hidden="1" x14ac:dyDescent="0.45">
      <c r="A2032" t="s">
        <v>75</v>
      </c>
      <c r="B2032" t="s">
        <v>241</v>
      </c>
      <c r="C2032" s="1">
        <v>39491</v>
      </c>
      <c r="D2032" s="2"/>
      <c r="H2032" t="s">
        <v>17</v>
      </c>
      <c r="I2032" s="19">
        <v>10</v>
      </c>
      <c r="J2032">
        <v>1000</v>
      </c>
      <c r="K2032" s="2">
        <f t="shared" si="291"/>
        <v>100</v>
      </c>
      <c r="AC2032" s="2"/>
      <c r="AE2032" s="9"/>
      <c r="AF2032" s="2"/>
      <c r="AG2032" s="9"/>
      <c r="AH2032" s="9"/>
      <c r="AI2032" s="9"/>
      <c r="AJ2032" s="9"/>
      <c r="AK2032" s="9"/>
      <c r="AL2032" s="9"/>
      <c r="AM2032" s="15"/>
      <c r="AO2032" s="9"/>
      <c r="AP2032" s="9"/>
      <c r="AQ2032" s="2"/>
      <c r="AR2032" s="2"/>
      <c r="AS2032" s="2"/>
      <c r="AT2032" s="2"/>
      <c r="AU2032" s="2"/>
      <c r="AV2032" s="2"/>
      <c r="AW2032" s="2"/>
      <c r="AY2032" s="2"/>
      <c r="AZ2032" s="2"/>
      <c r="BA2032" s="2"/>
      <c r="BC2032" s="19"/>
      <c r="BD2032" s="2"/>
      <c r="BE2032" s="2"/>
      <c r="BF2032" s="19"/>
      <c r="BG2032" s="19"/>
      <c r="BH2032" s="19"/>
      <c r="BI2032" s="19"/>
      <c r="BJ2032" s="19"/>
      <c r="BK2032" s="19"/>
      <c r="BL2032" s="19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X2032" s="2">
        <v>236.25056855361501</v>
      </c>
      <c r="BY2032" s="2"/>
      <c r="CA2032" s="2"/>
      <c r="CB2032" s="2"/>
      <c r="CC2032" s="2"/>
    </row>
    <row r="2033" spans="1:152" hidden="1" x14ac:dyDescent="0.45">
      <c r="A2033" t="s">
        <v>75</v>
      </c>
      <c r="B2033" t="s">
        <v>241</v>
      </c>
      <c r="C2033" s="1">
        <v>39493</v>
      </c>
      <c r="D2033" s="2"/>
      <c r="H2033" t="s">
        <v>17</v>
      </c>
      <c r="I2033" s="19">
        <v>10</v>
      </c>
      <c r="J2033">
        <v>1000</v>
      </c>
      <c r="K2033" s="2">
        <f t="shared" si="291"/>
        <v>100</v>
      </c>
      <c r="AC2033" s="2"/>
      <c r="AE2033" s="9"/>
      <c r="AF2033" s="2"/>
      <c r="AG2033" s="9"/>
      <c r="AH2033" s="9"/>
      <c r="AI2033" s="9"/>
      <c r="AJ2033" s="9"/>
      <c r="AK2033" s="9"/>
      <c r="AL2033" s="9"/>
      <c r="AM2033" s="15"/>
      <c r="AO2033" s="9"/>
      <c r="AP2033" s="9"/>
      <c r="AQ2033" s="2"/>
      <c r="AR2033" s="2"/>
      <c r="AS2033" s="2"/>
      <c r="AT2033" s="2"/>
      <c r="AU2033" s="2"/>
      <c r="AV2033" s="2"/>
      <c r="AW2033" s="2"/>
      <c r="AY2033" s="2"/>
      <c r="AZ2033" s="2"/>
      <c r="BA2033" s="2"/>
      <c r="BC2033" s="19"/>
      <c r="BD2033" s="2"/>
      <c r="BE2033" s="2"/>
      <c r="BF2033" s="19"/>
      <c r="BG2033" s="19"/>
      <c r="BH2033" s="19"/>
      <c r="BI2033" s="19"/>
      <c r="BJ2033" s="19"/>
      <c r="BK2033" s="19"/>
      <c r="BL2033" s="19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X2033" s="2">
        <v>227.34504632200381</v>
      </c>
      <c r="BY2033" s="2"/>
      <c r="CA2033" s="2"/>
      <c r="CB2033" s="2"/>
      <c r="CC2033" s="2"/>
    </row>
    <row r="2034" spans="1:152" hidden="1" x14ac:dyDescent="0.45">
      <c r="A2034" t="s">
        <v>75</v>
      </c>
      <c r="B2034" t="s">
        <v>241</v>
      </c>
      <c r="C2034" s="1">
        <v>39495</v>
      </c>
      <c r="D2034" s="2"/>
      <c r="H2034" t="s">
        <v>17</v>
      </c>
      <c r="I2034" s="19">
        <v>10</v>
      </c>
      <c r="J2034">
        <v>1000</v>
      </c>
      <c r="K2034" s="2">
        <f t="shared" si="291"/>
        <v>100</v>
      </c>
      <c r="AC2034" s="2"/>
      <c r="AE2034" s="9"/>
      <c r="AF2034" s="2"/>
      <c r="AG2034" s="9"/>
      <c r="AH2034" s="9"/>
      <c r="AI2034" s="9"/>
      <c r="AJ2034" s="9"/>
      <c r="AK2034" s="9"/>
      <c r="AL2034" s="9"/>
      <c r="AM2034" s="15"/>
      <c r="AO2034" s="9"/>
      <c r="AP2034" s="9"/>
      <c r="AQ2034" s="2"/>
      <c r="AR2034" s="2"/>
      <c r="AS2034" s="2"/>
      <c r="AT2034" s="2"/>
      <c r="AU2034" s="2"/>
      <c r="AV2034" s="2"/>
      <c r="AW2034" s="2"/>
      <c r="AY2034" s="2"/>
      <c r="AZ2034" s="2"/>
      <c r="BA2034" s="2"/>
      <c r="BC2034" s="19"/>
      <c r="BD2034" s="2"/>
      <c r="BE2034" s="2"/>
      <c r="BF2034" s="19"/>
      <c r="BG2034" s="19"/>
      <c r="BH2034" s="19"/>
      <c r="BI2034" s="19"/>
      <c r="BJ2034" s="19"/>
      <c r="BK2034" s="19"/>
      <c r="BL2034" s="19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X2034" s="2">
        <v>217.66221351354741</v>
      </c>
      <c r="BY2034" s="2"/>
      <c r="CA2034" s="2"/>
      <c r="CB2034" s="2"/>
      <c r="CC2034" s="2"/>
    </row>
    <row r="2035" spans="1:152" hidden="1" x14ac:dyDescent="0.45">
      <c r="A2035" t="s">
        <v>75</v>
      </c>
      <c r="B2035" t="s">
        <v>241</v>
      </c>
      <c r="C2035" s="1">
        <v>39498</v>
      </c>
      <c r="D2035" s="2"/>
      <c r="H2035" t="s">
        <v>17</v>
      </c>
      <c r="I2035" s="19">
        <v>10</v>
      </c>
      <c r="J2035">
        <v>1000</v>
      </c>
      <c r="K2035" s="2">
        <f t="shared" si="291"/>
        <v>100</v>
      </c>
      <c r="AC2035" s="2"/>
      <c r="AE2035" s="9"/>
      <c r="AF2035" s="2"/>
      <c r="AG2035" s="9"/>
      <c r="AH2035" s="9"/>
      <c r="AI2035" s="9"/>
      <c r="AJ2035" s="9"/>
      <c r="AK2035" s="9"/>
      <c r="AL2035" s="9"/>
      <c r="AM2035" s="15"/>
      <c r="AO2035" s="9"/>
      <c r="AP2035" s="9"/>
      <c r="AQ2035" s="2"/>
      <c r="AR2035" s="2"/>
      <c r="AS2035" s="2"/>
      <c r="AT2035" s="2"/>
      <c r="AU2035" s="2"/>
      <c r="AV2035" s="2"/>
      <c r="AW2035" s="2"/>
      <c r="AY2035" s="2"/>
      <c r="AZ2035" s="2"/>
      <c r="BA2035" s="2"/>
      <c r="BC2035" s="19"/>
      <c r="BD2035" s="2"/>
      <c r="BE2035" s="2"/>
      <c r="BF2035" s="19"/>
      <c r="BG2035" s="19"/>
      <c r="BH2035" s="19"/>
      <c r="BI2035" s="19"/>
      <c r="BJ2035" s="19"/>
      <c r="BK2035" s="19"/>
      <c r="BL2035" s="19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X2035" s="2">
        <v>229.64640069345549</v>
      </c>
      <c r="BY2035" s="2"/>
      <c r="CA2035" s="2"/>
      <c r="CB2035" s="2"/>
      <c r="CC2035" s="2"/>
    </row>
    <row r="2036" spans="1:152" hidden="1" x14ac:dyDescent="0.45">
      <c r="A2036" t="s">
        <v>75</v>
      </c>
      <c r="B2036" t="s">
        <v>241</v>
      </c>
      <c r="C2036" s="1">
        <v>39500</v>
      </c>
      <c r="D2036" s="2"/>
      <c r="H2036" t="s">
        <v>17</v>
      </c>
      <c r="I2036" s="19">
        <v>10</v>
      </c>
      <c r="J2036">
        <v>1000</v>
      </c>
      <c r="K2036" s="2">
        <f t="shared" si="291"/>
        <v>100</v>
      </c>
      <c r="AC2036" s="2"/>
      <c r="AE2036" s="9"/>
      <c r="AF2036" s="2"/>
      <c r="AG2036" s="9"/>
      <c r="AH2036" s="9"/>
      <c r="AI2036" s="9"/>
      <c r="AJ2036" s="9"/>
      <c r="AK2036" s="9"/>
      <c r="AL2036" s="9"/>
      <c r="AM2036" s="15"/>
      <c r="AO2036" s="9"/>
      <c r="AP2036" s="9"/>
      <c r="AQ2036" s="2"/>
      <c r="AR2036" s="2"/>
      <c r="AS2036" s="2"/>
      <c r="AT2036" s="2"/>
      <c r="AU2036" s="2"/>
      <c r="AV2036" s="2"/>
      <c r="AW2036" s="2"/>
      <c r="AY2036" s="2"/>
      <c r="AZ2036" s="2"/>
      <c r="BA2036" s="2"/>
      <c r="BC2036" s="19"/>
      <c r="BD2036" s="2"/>
      <c r="BE2036" s="2"/>
      <c r="BF2036" s="19"/>
      <c r="BG2036" s="19"/>
      <c r="BH2036" s="19"/>
      <c r="BI2036" s="19"/>
      <c r="BJ2036" s="19"/>
      <c r="BK2036" s="19"/>
      <c r="BL2036" s="19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X2036" s="2">
        <v>193.93208845660681</v>
      </c>
      <c r="BY2036" s="2"/>
      <c r="CA2036" s="2"/>
      <c r="CB2036" s="2"/>
      <c r="CC2036" s="2"/>
    </row>
    <row r="2037" spans="1:152" hidden="1" x14ac:dyDescent="0.45">
      <c r="A2037" t="s">
        <v>75</v>
      </c>
      <c r="B2037" t="s">
        <v>241</v>
      </c>
      <c r="C2037" s="1">
        <v>39502</v>
      </c>
      <c r="D2037" s="2"/>
      <c r="H2037" t="s">
        <v>17</v>
      </c>
      <c r="I2037" s="19">
        <v>10</v>
      </c>
      <c r="J2037">
        <v>1000</v>
      </c>
      <c r="K2037" s="2">
        <f t="shared" si="291"/>
        <v>100</v>
      </c>
      <c r="AC2037" s="2"/>
      <c r="AE2037" s="9"/>
      <c r="AF2037" s="2"/>
      <c r="AG2037" s="9"/>
      <c r="AH2037" s="9"/>
      <c r="AI2037" s="9"/>
      <c r="AJ2037" s="9"/>
      <c r="AK2037" s="9"/>
      <c r="AL2037" s="9"/>
      <c r="AM2037" s="15"/>
      <c r="AO2037" s="9"/>
      <c r="AP2037" s="9"/>
      <c r="AQ2037" s="2"/>
      <c r="AR2037" s="2"/>
      <c r="AS2037" s="2"/>
      <c r="AT2037" s="2"/>
      <c r="AU2037" s="2"/>
      <c r="AV2037" s="2"/>
      <c r="AW2037" s="2"/>
      <c r="AY2037" s="2"/>
      <c r="AZ2037" s="2"/>
      <c r="BA2037" s="2"/>
      <c r="BC2037" s="19"/>
      <c r="BD2037" s="2"/>
      <c r="BE2037" s="2"/>
      <c r="BF2037" s="19"/>
      <c r="BG2037" s="19"/>
      <c r="BH2037" s="19"/>
      <c r="BI2037" s="19"/>
      <c r="BJ2037" s="19"/>
      <c r="BK2037" s="19"/>
      <c r="BL2037" s="19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X2037" s="2">
        <v>189.14632399407051</v>
      </c>
      <c r="BY2037" s="2"/>
      <c r="CA2037" s="2"/>
      <c r="CB2037" s="2"/>
      <c r="CC2037" s="2"/>
    </row>
    <row r="2038" spans="1:152" hidden="1" x14ac:dyDescent="0.45">
      <c r="A2038" t="s">
        <v>75</v>
      </c>
      <c r="B2038" t="s">
        <v>241</v>
      </c>
      <c r="C2038" s="13">
        <v>39505</v>
      </c>
      <c r="D2038" s="14"/>
      <c r="E2038" s="13"/>
      <c r="F2038" s="12"/>
      <c r="G2038">
        <v>135</v>
      </c>
      <c r="H2038" t="s">
        <v>17</v>
      </c>
      <c r="I2038" s="19">
        <v>10</v>
      </c>
      <c r="J2038">
        <v>1000</v>
      </c>
      <c r="K2038" s="2">
        <f t="shared" si="291"/>
        <v>100</v>
      </c>
      <c r="L2038" s="2"/>
      <c r="M2038" s="9"/>
      <c r="N2038" s="9"/>
      <c r="O2038" s="9"/>
      <c r="P2038" s="9"/>
      <c r="Q2038" s="2"/>
      <c r="R2038" s="2"/>
      <c r="S2038" s="2"/>
      <c r="T2038" s="2"/>
      <c r="U2038" s="2"/>
      <c r="V2038" s="2"/>
      <c r="W2038" s="2"/>
      <c r="X2038" s="9"/>
      <c r="Y2038" s="9"/>
      <c r="Z2038" s="9"/>
      <c r="AA2038" s="9"/>
      <c r="AB2038" s="9"/>
      <c r="AC2038" s="2"/>
      <c r="AD2038" s="9"/>
      <c r="AE2038" s="9"/>
      <c r="AF2038" s="2"/>
      <c r="AG2038" s="9">
        <v>3.4</v>
      </c>
      <c r="AH2038" s="9"/>
      <c r="AI2038" s="9"/>
      <c r="AJ2038" s="9"/>
      <c r="AK2038" s="9"/>
      <c r="AL2038" s="9"/>
      <c r="AM2038" s="15"/>
      <c r="AN2038" s="9"/>
      <c r="AO2038" s="9"/>
      <c r="AP2038" s="9"/>
      <c r="AQ2038" s="2"/>
      <c r="AR2038" s="2"/>
      <c r="AS2038" s="2"/>
      <c r="AT2038" s="2"/>
      <c r="AU2038" s="2"/>
      <c r="AV2038" s="2"/>
      <c r="AW2038" s="2"/>
      <c r="AX2038" s="9"/>
      <c r="AY2038" s="2"/>
      <c r="AZ2038" s="2"/>
      <c r="BA2038" s="2"/>
      <c r="BB2038" s="9"/>
      <c r="BC2038" s="19"/>
      <c r="BD2038" s="2"/>
      <c r="BE2038" s="2"/>
      <c r="BF2038" s="19"/>
      <c r="BG2038" s="19"/>
      <c r="BH2038" s="19"/>
      <c r="BI2038" s="19"/>
      <c r="BJ2038" s="19"/>
      <c r="BK2038" s="19"/>
      <c r="BL2038" s="19"/>
      <c r="BM2038" s="2"/>
      <c r="BN2038" s="2">
        <v>10.3</v>
      </c>
      <c r="BO2038" s="2">
        <v>212.59</v>
      </c>
      <c r="BP2038" s="2">
        <v>0.58447479649342526</v>
      </c>
      <c r="BQ2038" s="2"/>
      <c r="BR2038" s="2"/>
      <c r="BS2038" s="2"/>
      <c r="BT2038" s="2"/>
      <c r="BU2038" s="2"/>
      <c r="BV2038" s="2"/>
      <c r="BW2038" s="9"/>
      <c r="BX2038" s="2">
        <v>221.385201322038</v>
      </c>
      <c r="BY2038" s="2"/>
      <c r="BZ2038" s="9"/>
      <c r="CA2038" s="2"/>
      <c r="CB2038" s="2"/>
      <c r="CC2038" s="2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  <c r="EL2038" s="9"/>
      <c r="EM2038" s="9"/>
      <c r="EN2038" s="9"/>
      <c r="EO2038" s="9"/>
      <c r="EP2038" s="9"/>
      <c r="EQ2038" s="9"/>
      <c r="ER2038" s="9"/>
      <c r="ES2038" s="9"/>
      <c r="ET2038" s="9"/>
      <c r="EU2038" s="9"/>
      <c r="EV2038" s="9"/>
    </row>
    <row r="2039" spans="1:152" hidden="1" x14ac:dyDescent="0.45">
      <c r="A2039" t="s">
        <v>75</v>
      </c>
      <c r="B2039" t="s">
        <v>241</v>
      </c>
      <c r="C2039" s="1">
        <v>39511</v>
      </c>
      <c r="D2039" s="2"/>
      <c r="H2039" t="s">
        <v>17</v>
      </c>
      <c r="I2039" s="19">
        <v>10</v>
      </c>
      <c r="J2039">
        <v>1000</v>
      </c>
      <c r="K2039" s="2">
        <f t="shared" si="291"/>
        <v>100</v>
      </c>
      <c r="AC2039" s="2"/>
      <c r="AE2039" s="9"/>
      <c r="AF2039" s="2"/>
      <c r="AG2039" s="9"/>
      <c r="AH2039" s="9"/>
      <c r="AI2039" s="9"/>
      <c r="AJ2039" s="9"/>
      <c r="AK2039" s="9"/>
      <c r="AL2039" s="9"/>
      <c r="AM2039" s="15"/>
      <c r="AO2039" s="9"/>
      <c r="AP2039" s="9"/>
      <c r="AQ2039" s="2"/>
      <c r="AR2039" s="2"/>
      <c r="AS2039" s="2"/>
      <c r="AT2039" s="2"/>
      <c r="AU2039" s="2"/>
      <c r="AV2039" s="2"/>
      <c r="AW2039" s="2"/>
      <c r="AY2039" s="2"/>
      <c r="AZ2039" s="2"/>
      <c r="BA2039" s="2"/>
      <c r="BC2039" s="19"/>
      <c r="BD2039" s="2"/>
      <c r="BE2039" s="2"/>
      <c r="BF2039" s="19"/>
      <c r="BG2039" s="19"/>
      <c r="BH2039" s="19"/>
      <c r="BI2039" s="19"/>
      <c r="BJ2039" s="19"/>
      <c r="BK2039" s="19"/>
      <c r="BL2039" s="19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X2039" s="2">
        <v>207.05220175045429</v>
      </c>
      <c r="BY2039" s="2"/>
      <c r="CA2039" s="2"/>
      <c r="CB2039" s="2"/>
      <c r="CC2039" s="2"/>
    </row>
    <row r="2040" spans="1:152" hidden="1" x14ac:dyDescent="0.45">
      <c r="A2040" t="s">
        <v>75</v>
      </c>
      <c r="B2040" t="s">
        <v>241</v>
      </c>
      <c r="C2040" s="1">
        <v>39513</v>
      </c>
      <c r="D2040" s="2">
        <v>8</v>
      </c>
      <c r="E2040" t="s">
        <v>197</v>
      </c>
      <c r="F2040" t="s">
        <v>14</v>
      </c>
      <c r="G2040">
        <v>143</v>
      </c>
      <c r="H2040" t="s">
        <v>17</v>
      </c>
      <c r="I2040" s="19">
        <v>10</v>
      </c>
      <c r="J2040">
        <v>1000</v>
      </c>
      <c r="K2040" s="2">
        <f t="shared" si="291"/>
        <v>100</v>
      </c>
      <c r="L2040" s="2"/>
      <c r="M2040" s="9"/>
      <c r="N2040" s="9"/>
      <c r="O2040" s="9"/>
      <c r="P2040" s="9"/>
      <c r="Q2040" s="2"/>
      <c r="R2040" s="2"/>
      <c r="S2040" s="2"/>
      <c r="T2040" s="2"/>
      <c r="U2040" s="2">
        <v>143</v>
      </c>
      <c r="V2040" s="2"/>
      <c r="W2040" s="2"/>
      <c r="X2040" s="9"/>
      <c r="Y2040" s="9"/>
      <c r="Z2040" s="9"/>
      <c r="AA2040" s="9"/>
      <c r="AB2040" s="9"/>
      <c r="AC2040" s="2"/>
      <c r="AD2040" s="9"/>
      <c r="AE2040" s="9"/>
      <c r="AF2040" s="2"/>
      <c r="AG2040" s="9"/>
      <c r="AH2040" s="9"/>
      <c r="AI2040" s="9"/>
      <c r="AJ2040" s="9"/>
      <c r="AK2040" s="9"/>
      <c r="AL2040" s="9"/>
      <c r="AM2040" s="15"/>
      <c r="AN2040" s="9"/>
      <c r="AO2040" s="9"/>
      <c r="AP2040" s="9"/>
      <c r="AQ2040" s="2"/>
      <c r="AR2040" s="2"/>
      <c r="AS2040" s="2"/>
      <c r="AT2040" s="2"/>
      <c r="AU2040" s="2"/>
      <c r="AV2040" s="2"/>
      <c r="AW2040" s="2"/>
      <c r="AX2040" s="9"/>
      <c r="AY2040" s="2"/>
      <c r="AZ2040" s="2"/>
      <c r="BA2040" s="2"/>
      <c r="BB2040" s="9"/>
      <c r="BC2040" s="19"/>
      <c r="BD2040" s="2"/>
      <c r="BE2040" s="2"/>
      <c r="BF2040" s="19"/>
      <c r="BG2040" s="19"/>
      <c r="BH2040" s="19"/>
      <c r="BI2040" s="19"/>
      <c r="BJ2040" s="19"/>
      <c r="BK2040" s="19"/>
      <c r="BL2040" s="19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9"/>
      <c r="BX2040" s="2"/>
      <c r="BY2040" s="2"/>
      <c r="BZ2040" s="9"/>
      <c r="CA2040" s="2"/>
      <c r="CB2040" s="2"/>
      <c r="CC2040" s="2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  <c r="EL2040" s="9"/>
      <c r="EM2040" s="9"/>
      <c r="EN2040" s="9"/>
      <c r="EO2040" s="9"/>
      <c r="EP2040" s="9"/>
      <c r="EQ2040" s="9"/>
      <c r="ER2040" s="9"/>
      <c r="ES2040" s="9"/>
      <c r="ET2040" s="9"/>
      <c r="EU2040" s="9"/>
      <c r="EV2040" s="9"/>
    </row>
    <row r="2041" spans="1:152" hidden="1" x14ac:dyDescent="0.45">
      <c r="A2041" t="s">
        <v>75</v>
      </c>
      <c r="B2041" t="s">
        <v>241</v>
      </c>
      <c r="C2041" s="1">
        <v>39516</v>
      </c>
      <c r="D2041" s="2"/>
      <c r="H2041" t="s">
        <v>17</v>
      </c>
      <c r="I2041" s="19">
        <v>10</v>
      </c>
      <c r="J2041">
        <v>1000</v>
      </c>
      <c r="K2041" s="2">
        <f t="shared" si="291"/>
        <v>100</v>
      </c>
      <c r="AC2041" s="2"/>
      <c r="AE2041" s="9"/>
      <c r="AF2041" s="2"/>
      <c r="AG2041" s="9"/>
      <c r="AH2041" s="9"/>
      <c r="AI2041" s="9"/>
      <c r="AJ2041" s="9"/>
      <c r="AK2041" s="9"/>
      <c r="AL2041" s="9"/>
      <c r="AM2041" s="15"/>
      <c r="AO2041" s="9"/>
      <c r="AP2041" s="9"/>
      <c r="AQ2041" s="2"/>
      <c r="AR2041" s="2"/>
      <c r="AS2041" s="2"/>
      <c r="AT2041" s="2"/>
      <c r="AU2041" s="2"/>
      <c r="AV2041" s="2"/>
      <c r="AW2041" s="2"/>
      <c r="AY2041" s="2"/>
      <c r="AZ2041" s="2"/>
      <c r="BA2041" s="2"/>
      <c r="BC2041" s="19"/>
      <c r="BD2041" s="2"/>
      <c r="BE2041" s="2"/>
      <c r="BF2041" s="19"/>
      <c r="BG2041" s="19"/>
      <c r="BH2041" s="19"/>
      <c r="BI2041" s="19"/>
      <c r="BJ2041" s="19"/>
      <c r="BK2041" s="19"/>
      <c r="BL2041" s="19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X2041" s="2">
        <v>182.2196477122927</v>
      </c>
      <c r="BY2041" s="2"/>
      <c r="CA2041" s="2"/>
      <c r="CB2041" s="2"/>
      <c r="CC2041" s="2"/>
    </row>
    <row r="2042" spans="1:152" hidden="1" x14ac:dyDescent="0.45">
      <c r="A2042" t="s">
        <v>75</v>
      </c>
      <c r="B2042" t="s">
        <v>241</v>
      </c>
      <c r="C2042" s="1">
        <v>39519</v>
      </c>
      <c r="D2042" s="2"/>
      <c r="H2042" t="s">
        <v>17</v>
      </c>
      <c r="I2042" s="19">
        <v>10</v>
      </c>
      <c r="J2042">
        <v>1000</v>
      </c>
      <c r="K2042" s="2">
        <f t="shared" si="291"/>
        <v>100</v>
      </c>
      <c r="AC2042" s="2"/>
      <c r="AE2042" s="9"/>
      <c r="AF2042" s="2"/>
      <c r="AG2042" s="9"/>
      <c r="AH2042" s="9"/>
      <c r="AI2042" s="9"/>
      <c r="AJ2042" s="9"/>
      <c r="AK2042" s="9"/>
      <c r="AL2042" s="9"/>
      <c r="AM2042" s="15"/>
      <c r="AO2042" s="9"/>
      <c r="AP2042" s="9"/>
      <c r="AQ2042" s="2"/>
      <c r="AR2042" s="2"/>
      <c r="AS2042" s="2"/>
      <c r="AT2042" s="2"/>
      <c r="AU2042" s="2"/>
      <c r="AV2042" s="2"/>
      <c r="AW2042" s="2"/>
      <c r="AY2042" s="2"/>
      <c r="AZ2042" s="2"/>
      <c r="BA2042" s="2"/>
      <c r="BC2042" s="19"/>
      <c r="BD2042" s="2"/>
      <c r="BE2042" s="2"/>
      <c r="BF2042" s="19"/>
      <c r="BG2042" s="19"/>
      <c r="BH2042" s="19"/>
      <c r="BI2042" s="19"/>
      <c r="BJ2042" s="19"/>
      <c r="BK2042" s="19"/>
      <c r="BL2042" s="19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X2042" s="2">
        <v>219.9040134991894</v>
      </c>
      <c r="BY2042" s="2"/>
      <c r="CA2042" s="2"/>
      <c r="CB2042" s="2"/>
      <c r="CC2042" s="2"/>
    </row>
    <row r="2043" spans="1:152" hidden="1" x14ac:dyDescent="0.45">
      <c r="A2043" t="s">
        <v>75</v>
      </c>
      <c r="B2043" t="s">
        <v>241</v>
      </c>
      <c r="C2043" s="1">
        <v>39525</v>
      </c>
      <c r="D2043" s="2"/>
      <c r="H2043" t="s">
        <v>17</v>
      </c>
      <c r="I2043" s="19">
        <v>10</v>
      </c>
      <c r="J2043">
        <v>1000</v>
      </c>
      <c r="K2043" s="2">
        <f t="shared" si="291"/>
        <v>100</v>
      </c>
      <c r="AC2043" s="2"/>
      <c r="AE2043" s="9"/>
      <c r="AF2043" s="2"/>
      <c r="AG2043" s="9"/>
      <c r="AH2043" s="9"/>
      <c r="AI2043" s="9"/>
      <c r="AJ2043" s="9"/>
      <c r="AK2043" s="9"/>
      <c r="AL2043" s="9"/>
      <c r="AM2043" s="15"/>
      <c r="AO2043" s="9"/>
      <c r="AP2043" s="9"/>
      <c r="AQ2043" s="2"/>
      <c r="AR2043" s="2"/>
      <c r="AS2043" s="2"/>
      <c r="AT2043" s="2"/>
      <c r="AU2043" s="2"/>
      <c r="AV2043" s="2"/>
      <c r="AW2043" s="2"/>
      <c r="AY2043" s="2"/>
      <c r="AZ2043" s="2"/>
      <c r="BA2043" s="2"/>
      <c r="BC2043" s="19"/>
      <c r="BD2043" s="2"/>
      <c r="BE2043" s="2"/>
      <c r="BF2043" s="19"/>
      <c r="BG2043" s="19"/>
      <c r="BH2043" s="19"/>
      <c r="BI2043" s="19"/>
      <c r="BJ2043" s="19"/>
      <c r="BK2043" s="19"/>
      <c r="BL2043" s="19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X2043" s="2">
        <v>183.3563976319935</v>
      </c>
      <c r="BY2043" s="2"/>
      <c r="CA2043" s="2"/>
      <c r="CB2043" s="2"/>
      <c r="CC2043" s="2"/>
    </row>
    <row r="2044" spans="1:152" hidden="1" x14ac:dyDescent="0.45">
      <c r="A2044" t="s">
        <v>75</v>
      </c>
      <c r="B2044" t="s">
        <v>241</v>
      </c>
      <c r="C2044" s="1">
        <v>39532</v>
      </c>
      <c r="D2044" s="2"/>
      <c r="H2044" t="s">
        <v>17</v>
      </c>
      <c r="I2044" s="19">
        <v>10</v>
      </c>
      <c r="J2044">
        <v>1000</v>
      </c>
      <c r="K2044" s="2">
        <f t="shared" si="291"/>
        <v>100</v>
      </c>
      <c r="AC2044" s="2"/>
      <c r="AE2044" s="9"/>
      <c r="AF2044" s="2"/>
      <c r="AG2044" s="9"/>
      <c r="AH2044" s="9"/>
      <c r="AI2044" s="9"/>
      <c r="AJ2044" s="9"/>
      <c r="AK2044" s="9"/>
      <c r="AL2044" s="9"/>
      <c r="AM2044" s="15"/>
      <c r="AO2044" s="9"/>
      <c r="AP2044" s="9"/>
      <c r="AQ2044" s="2"/>
      <c r="AR2044" s="2"/>
      <c r="AS2044" s="2"/>
      <c r="AT2044" s="2"/>
      <c r="AU2044" s="2"/>
      <c r="AV2044" s="2"/>
      <c r="AW2044" s="2"/>
      <c r="AY2044" s="2"/>
      <c r="AZ2044" s="2"/>
      <c r="BA2044" s="2"/>
      <c r="BC2044" s="19"/>
      <c r="BD2044" s="2"/>
      <c r="BE2044" s="2"/>
      <c r="BF2044" s="19"/>
      <c r="BG2044" s="19"/>
      <c r="BH2044" s="19"/>
      <c r="BI2044" s="19"/>
      <c r="BJ2044" s="19"/>
      <c r="BK2044" s="19"/>
      <c r="BL2044" s="19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X2044" s="2">
        <v>148.53481551197211</v>
      </c>
      <c r="BY2044" s="2"/>
      <c r="CA2044" s="2"/>
      <c r="CB2044" s="2"/>
      <c r="CC2044" s="2"/>
    </row>
    <row r="2045" spans="1:152" hidden="1" x14ac:dyDescent="0.45">
      <c r="A2045" t="s">
        <v>75</v>
      </c>
      <c r="B2045" t="s">
        <v>241</v>
      </c>
      <c r="C2045" s="1">
        <v>39539</v>
      </c>
      <c r="D2045" s="2"/>
      <c r="H2045" t="s">
        <v>17</v>
      </c>
      <c r="I2045" s="19">
        <v>10</v>
      </c>
      <c r="J2045">
        <v>1000</v>
      </c>
      <c r="K2045" s="2">
        <f t="shared" si="291"/>
        <v>100</v>
      </c>
      <c r="AC2045" s="2"/>
      <c r="AE2045" s="9"/>
      <c r="AF2045" s="2"/>
      <c r="AG2045" s="9"/>
      <c r="AH2045" s="9"/>
      <c r="AI2045" s="9"/>
      <c r="AJ2045" s="9"/>
      <c r="AK2045" s="9"/>
      <c r="AL2045" s="9"/>
      <c r="AM2045" s="15"/>
      <c r="AO2045" s="9"/>
      <c r="AP2045" s="9"/>
      <c r="AQ2045" s="2"/>
      <c r="AR2045" s="2"/>
      <c r="AS2045" s="2"/>
      <c r="AT2045" s="2"/>
      <c r="AU2045" s="2"/>
      <c r="AV2045" s="2"/>
      <c r="AW2045" s="2"/>
      <c r="AY2045" s="2"/>
      <c r="AZ2045" s="2"/>
      <c r="BA2045" s="2"/>
      <c r="BC2045" s="19"/>
      <c r="BD2045" s="2"/>
      <c r="BE2045" s="2"/>
      <c r="BF2045" s="19"/>
      <c r="BG2045" s="19"/>
      <c r="BH2045" s="19"/>
      <c r="BI2045" s="19"/>
      <c r="BJ2045" s="19"/>
      <c r="BK2045" s="19"/>
      <c r="BL2045" s="19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X2045" s="2">
        <v>133.04331245505969</v>
      </c>
      <c r="BY2045" s="2"/>
      <c r="CA2045" s="2"/>
      <c r="CB2045" s="2"/>
      <c r="CC2045" s="2"/>
    </row>
    <row r="2046" spans="1:152" hidden="1" x14ac:dyDescent="0.45">
      <c r="A2046" t="s">
        <v>75</v>
      </c>
      <c r="B2046" t="s">
        <v>241</v>
      </c>
      <c r="C2046" s="1">
        <v>39540</v>
      </c>
      <c r="D2046" s="2">
        <v>9</v>
      </c>
      <c r="E2046" s="1" t="s">
        <v>196</v>
      </c>
      <c r="F2046" t="s">
        <v>15</v>
      </c>
      <c r="G2046">
        <v>170</v>
      </c>
      <c r="H2046" t="s">
        <v>17</v>
      </c>
      <c r="I2046" s="19">
        <v>10</v>
      </c>
      <c r="J2046">
        <v>1000</v>
      </c>
      <c r="K2046" s="2">
        <f t="shared" si="291"/>
        <v>100</v>
      </c>
      <c r="L2046" s="2"/>
      <c r="M2046" s="9"/>
      <c r="N2046" s="9"/>
      <c r="O2046" s="9"/>
      <c r="P2046" s="9"/>
      <c r="Q2046" s="2"/>
      <c r="R2046" s="2"/>
      <c r="S2046" s="2"/>
      <c r="T2046" s="2"/>
      <c r="U2046" s="2"/>
      <c r="V2046" s="2">
        <v>170</v>
      </c>
      <c r="W2046" s="2"/>
      <c r="X2046" s="9"/>
      <c r="Y2046" s="9"/>
      <c r="Z2046" s="9"/>
      <c r="AA2046" s="9"/>
      <c r="AB2046" s="9"/>
      <c r="AC2046" s="2"/>
      <c r="AD2046" s="9"/>
      <c r="AE2046" s="9"/>
      <c r="AF2046" s="2"/>
      <c r="AG2046" s="9">
        <v>2.27</v>
      </c>
      <c r="AH2046" s="9"/>
      <c r="AI2046" s="9"/>
      <c r="AJ2046" s="9"/>
      <c r="AK2046" s="9"/>
      <c r="AL2046" s="9"/>
      <c r="AM2046" s="15"/>
      <c r="AN2046" s="9"/>
      <c r="AO2046" s="9"/>
      <c r="AP2046" s="9"/>
      <c r="AQ2046" s="2"/>
      <c r="AR2046" s="2"/>
      <c r="AS2046" s="2"/>
      <c r="AT2046" s="2"/>
      <c r="AU2046" s="2"/>
      <c r="AV2046" s="2"/>
      <c r="AW2046" s="2"/>
      <c r="AX2046" s="9"/>
      <c r="AY2046" s="2"/>
      <c r="AZ2046" s="2"/>
      <c r="BA2046" s="2"/>
      <c r="BB2046" s="9"/>
      <c r="BC2046" s="19"/>
      <c r="BF2046" s="19"/>
      <c r="BG2046" s="19"/>
      <c r="BH2046" s="19"/>
      <c r="BI2046" s="19"/>
      <c r="BJ2046" s="19"/>
      <c r="BK2046" s="19"/>
      <c r="BL2046" s="19"/>
      <c r="BM2046" s="2"/>
      <c r="BN2046" s="2">
        <v>0</v>
      </c>
      <c r="BO2046" s="2">
        <v>163.9</v>
      </c>
      <c r="BP2046" s="2">
        <v>107.09855374389439</v>
      </c>
      <c r="BQ2046" s="2"/>
      <c r="BR2046" s="2"/>
      <c r="BS2046" s="2"/>
      <c r="BT2046" s="2"/>
      <c r="BU2046" s="2"/>
      <c r="BV2046" s="2"/>
      <c r="BW2046" s="9"/>
      <c r="BX2046" s="2"/>
      <c r="BY2046" s="2"/>
      <c r="BZ2046" s="9"/>
      <c r="CA2046" s="2"/>
      <c r="CB2046" s="2"/>
      <c r="CC2046" s="2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  <c r="EL2046" s="9"/>
      <c r="EM2046" s="9"/>
      <c r="EN2046" s="9"/>
      <c r="EO2046" s="9"/>
      <c r="EP2046" s="9"/>
      <c r="EQ2046" s="9"/>
      <c r="ER2046" s="9"/>
      <c r="ES2046" s="9"/>
      <c r="ET2046" s="9"/>
      <c r="EU2046" s="9"/>
      <c r="EV2046" s="9"/>
    </row>
    <row r="2047" spans="1:152" hidden="1" x14ac:dyDescent="0.45">
      <c r="A2047" t="s">
        <v>75</v>
      </c>
      <c r="B2047" t="s">
        <v>241</v>
      </c>
      <c r="C2047" s="1">
        <v>39548</v>
      </c>
      <c r="D2047" s="2"/>
      <c r="H2047" t="s">
        <v>17</v>
      </c>
      <c r="I2047" s="19">
        <v>10</v>
      </c>
      <c r="J2047">
        <v>1000</v>
      </c>
      <c r="K2047" s="2">
        <f t="shared" si="291"/>
        <v>100</v>
      </c>
      <c r="AC2047" s="2"/>
      <c r="AE2047" s="9"/>
      <c r="AF2047" s="2"/>
      <c r="AG2047" s="9"/>
      <c r="AH2047" s="9"/>
      <c r="AI2047" s="9"/>
      <c r="AJ2047" s="9"/>
      <c r="AK2047" s="9"/>
      <c r="AL2047" s="9"/>
      <c r="AM2047" s="15"/>
      <c r="AO2047" s="9"/>
      <c r="AP2047" s="9"/>
      <c r="AQ2047" s="2"/>
      <c r="AR2047" s="2"/>
      <c r="AS2047" s="2"/>
      <c r="AT2047" s="2"/>
      <c r="AU2047" s="2"/>
      <c r="AV2047" s="2"/>
      <c r="AW2047" s="2"/>
      <c r="AY2047" s="2"/>
      <c r="AZ2047" s="2"/>
      <c r="BA2047" s="2"/>
      <c r="BC2047" s="19"/>
      <c r="BF2047" s="19"/>
      <c r="BG2047" s="19"/>
      <c r="BH2047" s="19"/>
      <c r="BI2047" s="19"/>
      <c r="BJ2047" s="19"/>
      <c r="BK2047" s="19"/>
      <c r="BL2047" s="19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X2047" s="2">
        <v>114.8952063080514</v>
      </c>
      <c r="BY2047" s="2"/>
      <c r="CA2047" s="2"/>
      <c r="CB2047" s="2"/>
      <c r="CC2047" s="2"/>
    </row>
    <row r="2048" spans="1:152" hidden="1" x14ac:dyDescent="0.45">
      <c r="A2048" t="s">
        <v>75</v>
      </c>
      <c r="B2048" t="s">
        <v>241</v>
      </c>
      <c r="C2048" s="35"/>
      <c r="D2048" s="2">
        <v>10</v>
      </c>
      <c r="E2048" t="s">
        <v>97</v>
      </c>
      <c r="F2048" t="s">
        <v>18</v>
      </c>
      <c r="H2048" t="s">
        <v>17</v>
      </c>
      <c r="I2048" s="19">
        <v>10</v>
      </c>
      <c r="J2048">
        <v>1000</v>
      </c>
      <c r="K2048" s="2">
        <f t="shared" si="291"/>
        <v>100</v>
      </c>
      <c r="L2048" s="2"/>
      <c r="M2048" s="9"/>
      <c r="N2048" s="9"/>
      <c r="O2048" s="9"/>
      <c r="P2048" s="9"/>
      <c r="Q2048" s="2"/>
      <c r="R2048" s="2"/>
      <c r="S2048" s="2"/>
      <c r="T2048" s="2"/>
      <c r="U2048" s="2"/>
      <c r="V2048" s="2"/>
      <c r="W2048" s="2"/>
      <c r="X2048" s="9"/>
      <c r="Y2048" s="9"/>
      <c r="Z2048" s="9"/>
      <c r="AA2048" s="9"/>
      <c r="AB2048" s="9"/>
      <c r="AC2048" s="2"/>
      <c r="AD2048" s="9"/>
      <c r="AE2048" s="9"/>
      <c r="AF2048" s="2"/>
      <c r="AG2048" s="9"/>
      <c r="AH2048" s="9"/>
      <c r="AI2048" s="9"/>
      <c r="AJ2048" s="9"/>
      <c r="AK2048" s="9"/>
      <c r="AL2048" s="9"/>
      <c r="AM2048" s="15"/>
      <c r="AN2048" s="9"/>
      <c r="AO2048" s="9"/>
      <c r="AP2048" s="9"/>
      <c r="AQ2048" s="2"/>
      <c r="AR2048" s="2"/>
      <c r="AS2048" s="2"/>
      <c r="AT2048" s="2"/>
      <c r="AU2048" s="2"/>
      <c r="AV2048" s="2"/>
      <c r="AW2048" s="2"/>
      <c r="AX2048" s="9"/>
      <c r="AY2048" s="2"/>
      <c r="AZ2048" s="2"/>
      <c r="BA2048" s="2"/>
      <c r="BB2048" s="9"/>
      <c r="BC2048" s="19">
        <v>42.242189910736322</v>
      </c>
      <c r="BD2048" s="2">
        <v>295.10000000000002</v>
      </c>
      <c r="BE2048" s="2"/>
      <c r="BF2048" s="19">
        <v>13.000000000000002</v>
      </c>
      <c r="BG2048" s="19"/>
      <c r="BH2048" s="19"/>
      <c r="BI2048" s="19"/>
      <c r="BJ2048" s="19"/>
      <c r="BK2048" s="19"/>
      <c r="BL2048" s="19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9"/>
      <c r="BX2048" s="2"/>
      <c r="BY2048" s="2"/>
      <c r="BZ2048" s="9"/>
      <c r="CA2048" s="2"/>
      <c r="CB2048" s="2"/>
      <c r="CC2048" s="2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  <c r="EL2048" s="9"/>
      <c r="EM2048" s="9"/>
      <c r="EN2048" s="9"/>
      <c r="EO2048" s="9"/>
      <c r="EP2048" s="9"/>
      <c r="EQ2048" s="9"/>
      <c r="ER2048" s="9"/>
      <c r="ES2048" s="9"/>
      <c r="ET2048" s="9"/>
      <c r="EU2048" s="9"/>
      <c r="EV2048" s="9"/>
    </row>
    <row r="2049" spans="1:152" hidden="1" x14ac:dyDescent="0.45">
      <c r="A2049" t="s">
        <v>67</v>
      </c>
      <c r="B2049" t="s">
        <v>238</v>
      </c>
      <c r="C2049" s="1">
        <v>39736</v>
      </c>
      <c r="D2049" s="2">
        <v>1</v>
      </c>
      <c r="E2049" s="1" t="s">
        <v>198</v>
      </c>
      <c r="F2049" t="s">
        <v>10</v>
      </c>
      <c r="G2049">
        <v>0</v>
      </c>
      <c r="H2049" t="s">
        <v>17</v>
      </c>
      <c r="I2049" s="19">
        <v>9</v>
      </c>
      <c r="J2049">
        <v>1000</v>
      </c>
      <c r="K2049" s="2">
        <f t="shared" si="291"/>
        <v>111.11111111111111</v>
      </c>
      <c r="L2049" s="2"/>
      <c r="M2049" s="9"/>
      <c r="N2049" s="9"/>
      <c r="O2049" s="9"/>
      <c r="P2049" s="9"/>
      <c r="Q2049" s="2"/>
      <c r="R2049" s="2"/>
      <c r="S2049" s="2"/>
      <c r="T2049" s="2"/>
      <c r="U2049" s="2"/>
      <c r="V2049" s="2"/>
      <c r="W2049" s="2"/>
      <c r="X2049" s="9"/>
      <c r="Y2049" s="9"/>
      <c r="Z2049" s="9"/>
      <c r="AA2049" s="9"/>
      <c r="AB2049" s="9"/>
      <c r="AC2049" s="2"/>
      <c r="AD2049" s="9"/>
      <c r="AE2049" s="9"/>
      <c r="AF2049" s="2"/>
      <c r="AG2049" s="9"/>
      <c r="AH2049" s="9"/>
      <c r="AI2049" s="9"/>
      <c r="AJ2049" s="9"/>
      <c r="AK2049" s="9"/>
      <c r="AL2049" s="9"/>
      <c r="AM2049" s="15"/>
      <c r="AN2049" s="9"/>
      <c r="AO2049" s="9"/>
      <c r="AP2049" s="9"/>
      <c r="AQ2049" s="2"/>
      <c r="AR2049" s="2"/>
      <c r="AS2049" s="2"/>
      <c r="AT2049" s="2"/>
      <c r="AU2049" s="2"/>
      <c r="AV2049" s="2"/>
      <c r="AW2049" s="2"/>
      <c r="AX2049" s="9"/>
      <c r="AY2049" s="2"/>
      <c r="AZ2049" s="2"/>
      <c r="BA2049" s="2"/>
      <c r="BB2049" s="9"/>
      <c r="BC2049" s="19"/>
      <c r="BD2049" s="2"/>
      <c r="BE2049" s="2"/>
      <c r="BF2049" s="19"/>
      <c r="BG2049" s="19"/>
      <c r="BH2049" s="19"/>
      <c r="BI2049" s="19"/>
      <c r="BJ2049" s="19"/>
      <c r="BK2049" s="19"/>
      <c r="BL2049" s="19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9"/>
      <c r="BX2049" s="2"/>
      <c r="BY2049" s="2"/>
      <c r="BZ2049" s="9"/>
      <c r="CA2049" s="2"/>
      <c r="CB2049" s="2"/>
      <c r="CC2049" s="2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  <c r="EL2049" s="9"/>
      <c r="EM2049" s="9"/>
      <c r="EN2049" s="9"/>
      <c r="EO2049" s="9"/>
      <c r="EP2049" s="9"/>
      <c r="EQ2049" s="9"/>
      <c r="ER2049" s="9"/>
      <c r="ES2049" s="9"/>
      <c r="ET2049" s="9"/>
      <c r="EU2049" s="9"/>
      <c r="EV2049" s="9"/>
    </row>
    <row r="2050" spans="1:152" hidden="1" x14ac:dyDescent="0.45">
      <c r="A2050" t="s">
        <v>67</v>
      </c>
      <c r="B2050" t="s">
        <v>238</v>
      </c>
      <c r="C2050" s="1">
        <v>39745</v>
      </c>
      <c r="D2050" s="2">
        <v>3</v>
      </c>
      <c r="E2050" s="1" t="s">
        <v>194</v>
      </c>
      <c r="F2050" t="s">
        <v>77</v>
      </c>
      <c r="G2050">
        <v>9</v>
      </c>
      <c r="H2050" t="s">
        <v>17</v>
      </c>
      <c r="I2050" s="19">
        <v>9</v>
      </c>
      <c r="J2050">
        <v>1000</v>
      </c>
      <c r="K2050" s="2">
        <f t="shared" si="291"/>
        <v>111.11111111111111</v>
      </c>
      <c r="L2050" s="2"/>
      <c r="M2050" s="9"/>
      <c r="N2050" s="9"/>
      <c r="O2050" s="9"/>
      <c r="P2050" s="9"/>
      <c r="Q2050" s="2">
        <v>9</v>
      </c>
      <c r="R2050" s="2"/>
      <c r="S2050" s="2"/>
      <c r="T2050" s="2"/>
      <c r="U2050" s="2"/>
      <c r="V2050" s="2"/>
      <c r="W2050" s="2"/>
      <c r="X2050" s="9"/>
      <c r="Y2050" s="9"/>
      <c r="Z2050" s="9"/>
      <c r="AA2050" s="9"/>
      <c r="AB2050" s="9"/>
      <c r="AC2050" s="2"/>
      <c r="AD2050" s="9"/>
      <c r="AE2050" s="9"/>
      <c r="AF2050" s="2"/>
      <c r="AG2050" s="9"/>
      <c r="AH2050" s="9"/>
      <c r="AI2050" s="9"/>
      <c r="AJ2050" s="9"/>
      <c r="AK2050" s="9"/>
      <c r="AL2050" s="9"/>
      <c r="AM2050" s="15"/>
      <c r="AN2050" s="9"/>
      <c r="AO2050" s="9"/>
      <c r="AP2050" s="9"/>
      <c r="AQ2050" s="2"/>
      <c r="AR2050" s="2"/>
      <c r="AS2050" s="2"/>
      <c r="AT2050" s="2"/>
      <c r="AU2050" s="2"/>
      <c r="AV2050" s="2"/>
      <c r="AW2050" s="2"/>
      <c r="AX2050" s="9"/>
      <c r="AY2050" s="2"/>
      <c r="AZ2050" s="2"/>
      <c r="BA2050" s="2"/>
      <c r="BB2050" s="9"/>
      <c r="BC2050" s="19"/>
      <c r="BD2050" s="2"/>
      <c r="BE2050" s="2"/>
      <c r="BF2050" s="19"/>
      <c r="BG2050" s="19"/>
      <c r="BH2050" s="19"/>
      <c r="BI2050" s="19"/>
      <c r="BJ2050" s="19"/>
      <c r="BK2050" s="19"/>
      <c r="BL2050" s="19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9"/>
      <c r="BX2050" s="2"/>
      <c r="BY2050" s="2"/>
      <c r="BZ2050" s="9"/>
      <c r="CA2050" s="2"/>
      <c r="CB2050" s="2"/>
      <c r="CC2050" s="2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  <c r="EL2050" s="9"/>
      <c r="EM2050" s="9"/>
      <c r="EN2050" s="9"/>
      <c r="EO2050" s="9"/>
      <c r="EP2050" s="9"/>
      <c r="EQ2050" s="9"/>
      <c r="ER2050" s="9"/>
      <c r="ES2050" s="9"/>
      <c r="ET2050" s="9"/>
      <c r="EU2050" s="9"/>
      <c r="EV2050" s="9"/>
    </row>
    <row r="2051" spans="1:152" hidden="1" x14ac:dyDescent="0.45">
      <c r="A2051" t="s">
        <v>67</v>
      </c>
      <c r="B2051" t="s">
        <v>238</v>
      </c>
      <c r="C2051" s="1">
        <v>39764</v>
      </c>
      <c r="D2051" s="2"/>
      <c r="G2051">
        <v>28</v>
      </c>
      <c r="H2051" t="s">
        <v>17</v>
      </c>
      <c r="I2051" s="19">
        <v>9</v>
      </c>
      <c r="J2051">
        <v>1000</v>
      </c>
      <c r="K2051" s="2">
        <f t="shared" si="291"/>
        <v>111.11111111111111</v>
      </c>
      <c r="AC2051" s="2"/>
      <c r="AE2051" s="9"/>
      <c r="AF2051" s="2"/>
      <c r="AG2051" s="9"/>
      <c r="AH2051" s="9"/>
      <c r="AI2051" s="9"/>
      <c r="AJ2051" s="9"/>
      <c r="AK2051" s="9"/>
      <c r="AL2051" s="9"/>
      <c r="AM2051" s="15"/>
      <c r="AO2051" s="9"/>
      <c r="AP2051" s="9"/>
      <c r="AQ2051" s="2"/>
      <c r="AR2051" s="2"/>
      <c r="AS2051" s="2"/>
      <c r="AT2051" s="2"/>
      <c r="AU2051" s="2"/>
      <c r="AV2051" s="2"/>
      <c r="AW2051" s="2"/>
      <c r="AY2051" s="2"/>
      <c r="AZ2051" s="2"/>
      <c r="BA2051" s="2"/>
      <c r="BC2051" s="19"/>
      <c r="BD2051" s="2"/>
      <c r="BE2051" s="2"/>
      <c r="BF2051" s="19"/>
      <c r="BG2051" s="19"/>
      <c r="BH2051" s="19"/>
      <c r="BI2051" s="19"/>
      <c r="BJ2051" s="19"/>
      <c r="BK2051" s="19"/>
      <c r="BL2051" s="19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X2051" s="2">
        <v>162.66823054203411</v>
      </c>
      <c r="BY2051" s="2"/>
      <c r="CA2051" s="2"/>
      <c r="CB2051" s="2"/>
      <c r="CC2051" s="2"/>
    </row>
    <row r="2052" spans="1:152" hidden="1" x14ac:dyDescent="0.45">
      <c r="A2052" t="s">
        <v>67</v>
      </c>
      <c r="B2052" t="s">
        <v>238</v>
      </c>
      <c r="C2052" s="1">
        <v>39776</v>
      </c>
      <c r="D2052" s="2"/>
      <c r="G2052">
        <v>40</v>
      </c>
      <c r="H2052" t="s">
        <v>17</v>
      </c>
      <c r="I2052" s="19">
        <v>9</v>
      </c>
      <c r="J2052">
        <v>1000</v>
      </c>
      <c r="K2052" s="2">
        <f t="shared" si="291"/>
        <v>111.11111111111111</v>
      </c>
      <c r="AC2052" s="2"/>
      <c r="AE2052" s="9"/>
      <c r="AF2052" s="2"/>
      <c r="AG2052" s="9"/>
      <c r="AH2052" s="9"/>
      <c r="AI2052" s="9"/>
      <c r="AJ2052" s="9"/>
      <c r="AK2052" s="9"/>
      <c r="AL2052" s="9"/>
      <c r="AM2052" s="15"/>
      <c r="AO2052" s="9"/>
      <c r="AP2052" s="9"/>
      <c r="AQ2052" s="2"/>
      <c r="AR2052" s="2"/>
      <c r="AS2052" s="2"/>
      <c r="AT2052" s="2"/>
      <c r="AU2052" s="2"/>
      <c r="AV2052" s="2"/>
      <c r="AW2052" s="2"/>
      <c r="AY2052" s="2"/>
      <c r="AZ2052" s="2"/>
      <c r="BA2052" s="2"/>
      <c r="BC2052" s="19"/>
      <c r="BD2052" s="2"/>
      <c r="BE2052" s="2"/>
      <c r="BF2052" s="19"/>
      <c r="BG2052" s="19"/>
      <c r="BH2052" s="19"/>
      <c r="BI2052" s="19"/>
      <c r="BJ2052" s="19"/>
      <c r="BK2052" s="19"/>
      <c r="BL2052" s="19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X2052" s="2">
        <v>195.50913966225821</v>
      </c>
      <c r="BY2052" s="2"/>
      <c r="CA2052" s="2"/>
      <c r="CB2052" s="2"/>
      <c r="CC2052" s="2"/>
    </row>
    <row r="2053" spans="1:152" hidden="1" x14ac:dyDescent="0.45">
      <c r="A2053" t="s">
        <v>67</v>
      </c>
      <c r="B2053" t="s">
        <v>238</v>
      </c>
      <c r="C2053" s="1">
        <v>39783</v>
      </c>
      <c r="D2053" s="2"/>
      <c r="G2053">
        <v>47</v>
      </c>
      <c r="H2053" t="s">
        <v>17</v>
      </c>
      <c r="I2053" s="19">
        <v>9</v>
      </c>
      <c r="J2053">
        <v>1000</v>
      </c>
      <c r="K2053" s="2">
        <f t="shared" si="291"/>
        <v>111.11111111111111</v>
      </c>
      <c r="AC2053" s="2"/>
      <c r="AE2053" s="9"/>
      <c r="AF2053" s="2"/>
      <c r="AG2053" s="9"/>
      <c r="AH2053" s="9"/>
      <c r="AI2053" s="9"/>
      <c r="AJ2053" s="9"/>
      <c r="AK2053" s="9"/>
      <c r="AL2053" s="9"/>
      <c r="AM2053" s="15"/>
      <c r="AO2053" s="9"/>
      <c r="AP2053" s="9"/>
      <c r="AQ2053" s="2"/>
      <c r="AR2053" s="2"/>
      <c r="AS2053" s="2"/>
      <c r="AT2053" s="2"/>
      <c r="AU2053" s="2"/>
      <c r="AV2053" s="2"/>
      <c r="AW2053" s="2"/>
      <c r="AY2053" s="2"/>
      <c r="AZ2053" s="2"/>
      <c r="BA2053" s="2"/>
      <c r="BC2053" s="19"/>
      <c r="BD2053" s="2"/>
      <c r="BE2053" s="2"/>
      <c r="BF2053" s="19"/>
      <c r="BG2053" s="19"/>
      <c r="BH2053" s="19"/>
      <c r="BI2053" s="19"/>
      <c r="BJ2053" s="19"/>
      <c r="BK2053" s="19"/>
      <c r="BL2053" s="19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X2053" s="2">
        <v>203.1272210521214</v>
      </c>
      <c r="BY2053" s="2"/>
      <c r="CA2053" s="2"/>
      <c r="CB2053" s="2"/>
      <c r="CC2053" s="2"/>
    </row>
    <row r="2054" spans="1:152" hidden="1" x14ac:dyDescent="0.45">
      <c r="A2054" t="s">
        <v>67</v>
      </c>
      <c r="B2054" t="s">
        <v>238</v>
      </c>
      <c r="C2054" s="1">
        <v>39788</v>
      </c>
      <c r="D2054" s="2">
        <v>4</v>
      </c>
      <c r="E2054" t="s">
        <v>199</v>
      </c>
      <c r="F2054" t="s">
        <v>12</v>
      </c>
      <c r="G2054">
        <v>52</v>
      </c>
      <c r="H2054" t="s">
        <v>17</v>
      </c>
      <c r="I2054" s="19">
        <v>9</v>
      </c>
      <c r="J2054">
        <v>1000</v>
      </c>
      <c r="K2054" s="2">
        <f t="shared" si="291"/>
        <v>111.11111111111111</v>
      </c>
      <c r="L2054" s="2"/>
      <c r="M2054" s="9"/>
      <c r="N2054" s="9"/>
      <c r="O2054" s="9"/>
      <c r="P2054" s="9"/>
      <c r="Q2054" s="2"/>
      <c r="R2054" s="2">
        <v>52</v>
      </c>
      <c r="S2054" s="2"/>
      <c r="T2054" s="2"/>
      <c r="U2054" s="2"/>
      <c r="V2054" s="2"/>
      <c r="W2054" s="2"/>
      <c r="X2054" s="9"/>
      <c r="Y2054" s="9"/>
      <c r="Z2054" s="9"/>
      <c r="AA2054" s="9"/>
      <c r="AB2054" s="9"/>
      <c r="AC2054" s="2"/>
      <c r="AD2054" s="9"/>
      <c r="AE2054" s="9"/>
      <c r="AF2054" s="2"/>
      <c r="AG2054" s="9"/>
      <c r="AH2054" s="9"/>
      <c r="AI2054" s="9"/>
      <c r="AJ2054" s="9"/>
      <c r="AK2054" s="9"/>
      <c r="AL2054" s="9"/>
      <c r="AM2054" s="15"/>
      <c r="AN2054" s="9"/>
      <c r="AO2054" s="9"/>
      <c r="AP2054" s="9"/>
      <c r="AQ2054" s="2"/>
      <c r="AR2054" s="2"/>
      <c r="AS2054" s="2"/>
      <c r="AT2054" s="2"/>
      <c r="AU2054" s="2"/>
      <c r="AV2054" s="2"/>
      <c r="AW2054" s="2"/>
      <c r="AX2054" s="9"/>
      <c r="AY2054" s="2"/>
      <c r="AZ2054" s="2"/>
      <c r="BA2054" s="2"/>
      <c r="BB2054" s="9"/>
      <c r="BC2054" s="19"/>
      <c r="BD2054" s="2"/>
      <c r="BE2054" s="2"/>
      <c r="BF2054" s="19"/>
      <c r="BG2054" s="19"/>
      <c r="BH2054" s="19"/>
      <c r="BI2054" s="19"/>
      <c r="BJ2054" s="19"/>
      <c r="BK2054" s="19"/>
      <c r="BL2054" s="19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9"/>
      <c r="BX2054" s="2"/>
      <c r="BY2054" s="2"/>
      <c r="BZ2054" s="9"/>
      <c r="CA2054" s="2"/>
      <c r="CB2054" s="2"/>
      <c r="CC2054" s="2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  <c r="EL2054" s="9"/>
      <c r="EM2054" s="9"/>
      <c r="EN2054" s="9"/>
      <c r="EO2054" s="9"/>
      <c r="EP2054" s="9"/>
      <c r="EQ2054" s="9"/>
      <c r="ER2054" s="9"/>
      <c r="ES2054" s="9"/>
      <c r="ET2054" s="9"/>
      <c r="EU2054" s="9"/>
      <c r="EV2054" s="9"/>
    </row>
    <row r="2055" spans="1:152" hidden="1" x14ac:dyDescent="0.45">
      <c r="A2055" t="s">
        <v>67</v>
      </c>
      <c r="B2055" t="s">
        <v>238</v>
      </c>
      <c r="C2055" s="1">
        <v>39792</v>
      </c>
      <c r="G2055">
        <v>56</v>
      </c>
      <c r="H2055" t="s">
        <v>17</v>
      </c>
      <c r="I2055" s="19">
        <v>9</v>
      </c>
      <c r="J2055">
        <v>1000</v>
      </c>
      <c r="K2055" s="2">
        <f t="shared" si="291"/>
        <v>111.11111111111111</v>
      </c>
      <c r="M2055" s="2">
        <v>221</v>
      </c>
      <c r="N2055" s="19">
        <v>9.8659999999999997</v>
      </c>
      <c r="O2055" s="19"/>
      <c r="P2055" s="19"/>
      <c r="AC2055" s="2"/>
      <c r="AE2055" s="9"/>
      <c r="AF2055" s="2"/>
      <c r="AG2055" s="9"/>
      <c r="AH2055" s="9"/>
      <c r="AI2055" s="9"/>
      <c r="AJ2055" s="9"/>
      <c r="AK2055" s="9"/>
      <c r="AL2055" s="9"/>
      <c r="AO2055" s="9"/>
      <c r="AP2055" s="9"/>
      <c r="AQ2055" s="2"/>
      <c r="AR2055" s="2"/>
      <c r="AS2055" s="2"/>
      <c r="AT2055" s="2"/>
      <c r="AU2055" s="2"/>
      <c r="AV2055" s="2"/>
      <c r="AW2055" s="2"/>
      <c r="AY2055" s="2"/>
      <c r="AZ2055" s="2"/>
      <c r="BA2055" s="2"/>
      <c r="BC2055" s="19"/>
      <c r="BD2055" s="2"/>
      <c r="BE2055" s="2"/>
      <c r="BF2055" s="19"/>
      <c r="BG2055" s="19"/>
      <c r="BH2055" s="19"/>
      <c r="BI2055" s="19"/>
      <c r="BJ2055" s="19"/>
      <c r="BK2055" s="19"/>
      <c r="BL2055" s="19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X2055" s="2"/>
      <c r="BY2055" s="2"/>
      <c r="CA2055" s="2"/>
      <c r="CB2055" s="2"/>
      <c r="CC2055" s="2"/>
    </row>
    <row r="2056" spans="1:152" hidden="1" x14ac:dyDescent="0.45">
      <c r="A2056" t="s">
        <v>67</v>
      </c>
      <c r="B2056" t="s">
        <v>238</v>
      </c>
      <c r="C2056" s="1">
        <v>39793</v>
      </c>
      <c r="D2056" s="2"/>
      <c r="G2056">
        <v>57</v>
      </c>
      <c r="H2056" t="s">
        <v>17</v>
      </c>
      <c r="I2056" s="19">
        <v>9</v>
      </c>
      <c r="J2056">
        <v>1000</v>
      </c>
      <c r="K2056" s="2">
        <f t="shared" si="291"/>
        <v>111.11111111111111</v>
      </c>
      <c r="AC2056" s="2"/>
      <c r="AE2056" s="9"/>
      <c r="AF2056" s="2"/>
      <c r="AG2056" s="9"/>
      <c r="AH2056" s="9"/>
      <c r="AI2056" s="9"/>
      <c r="AJ2056" s="9"/>
      <c r="AK2056" s="9"/>
      <c r="AL2056" s="9"/>
      <c r="AM2056" s="15"/>
      <c r="AO2056" s="9"/>
      <c r="AP2056" s="9"/>
      <c r="AQ2056" s="2"/>
      <c r="AR2056" s="2"/>
      <c r="AS2056" s="2"/>
      <c r="AT2056" s="2"/>
      <c r="AU2056" s="2"/>
      <c r="AV2056" s="2"/>
      <c r="AW2056" s="2"/>
      <c r="AY2056" s="2"/>
      <c r="AZ2056" s="2"/>
      <c r="BA2056" s="2"/>
      <c r="BC2056" s="19"/>
      <c r="BD2056" s="2"/>
      <c r="BE2056" s="2"/>
      <c r="BF2056" s="19"/>
      <c r="BG2056" s="19"/>
      <c r="BH2056" s="19"/>
      <c r="BI2056" s="19"/>
      <c r="BJ2056" s="19"/>
      <c r="BK2056" s="19"/>
      <c r="BL2056" s="19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X2056" s="2">
        <v>177.98480135371349</v>
      </c>
      <c r="BY2056" s="2"/>
      <c r="CA2056" s="2"/>
      <c r="CB2056" s="2"/>
      <c r="CC2056" s="2"/>
    </row>
    <row r="2057" spans="1:152" hidden="1" x14ac:dyDescent="0.45">
      <c r="A2057" t="s">
        <v>67</v>
      </c>
      <c r="B2057" t="s">
        <v>238</v>
      </c>
      <c r="C2057" s="1">
        <v>39797</v>
      </c>
      <c r="D2057" s="2"/>
      <c r="G2057">
        <v>61</v>
      </c>
      <c r="H2057" t="s">
        <v>17</v>
      </c>
      <c r="I2057" s="19">
        <v>9</v>
      </c>
      <c r="J2057">
        <v>1000</v>
      </c>
      <c r="K2057" s="2">
        <f t="shared" si="291"/>
        <v>111.11111111111111</v>
      </c>
      <c r="AC2057" s="2"/>
      <c r="AE2057" s="9"/>
      <c r="AF2057" s="2"/>
      <c r="AG2057" s="9"/>
      <c r="AH2057" s="9"/>
      <c r="AI2057" s="9"/>
      <c r="AJ2057" s="9"/>
      <c r="AK2057" s="9"/>
      <c r="AL2057" s="9"/>
      <c r="AM2057" s="15"/>
      <c r="AO2057" s="9"/>
      <c r="AP2057" s="9"/>
      <c r="AQ2057" s="2"/>
      <c r="AR2057" s="2"/>
      <c r="AS2057" s="2"/>
      <c r="AT2057" s="2"/>
      <c r="AU2057" s="2"/>
      <c r="AV2057" s="2"/>
      <c r="AW2057" s="2"/>
      <c r="AY2057" s="2"/>
      <c r="AZ2057" s="2"/>
      <c r="BA2057" s="2"/>
      <c r="BC2057" s="19"/>
      <c r="BD2057" s="2"/>
      <c r="BE2057" s="2"/>
      <c r="BF2057" s="19"/>
      <c r="BG2057" s="19"/>
      <c r="BH2057" s="19"/>
      <c r="BI2057" s="19"/>
      <c r="BJ2057" s="19"/>
      <c r="BK2057" s="19"/>
      <c r="BL2057" s="19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X2057" s="2">
        <v>203.07787734666749</v>
      </c>
      <c r="BY2057" s="2"/>
      <c r="CA2057" s="2"/>
      <c r="CB2057" s="2"/>
      <c r="CC2057" s="2"/>
    </row>
    <row r="2058" spans="1:152" hidden="1" x14ac:dyDescent="0.45">
      <c r="A2058" t="s">
        <v>67</v>
      </c>
      <c r="B2058" t="s">
        <v>238</v>
      </c>
      <c r="C2058" s="1">
        <v>39799</v>
      </c>
      <c r="G2058">
        <v>63</v>
      </c>
      <c r="H2058" t="s">
        <v>17</v>
      </c>
      <c r="I2058" s="19">
        <v>9</v>
      </c>
      <c r="J2058">
        <v>1000</v>
      </c>
      <c r="K2058" s="2">
        <f t="shared" si="291"/>
        <v>111.11111111111111</v>
      </c>
      <c r="M2058" s="2">
        <v>231</v>
      </c>
      <c r="N2058" s="19">
        <v>11.227</v>
      </c>
      <c r="O2058" s="19"/>
      <c r="P2058" s="19"/>
      <c r="AC2058" s="2"/>
      <c r="AE2058" s="9"/>
      <c r="AF2058" s="2"/>
      <c r="AG2058" s="9"/>
      <c r="AH2058" s="9"/>
      <c r="AI2058" s="9"/>
      <c r="AJ2058" s="9"/>
      <c r="AK2058" s="9"/>
      <c r="AL2058" s="9"/>
      <c r="AO2058" s="9"/>
      <c r="AP2058" s="9"/>
      <c r="AQ2058" s="2"/>
      <c r="AR2058" s="2"/>
      <c r="AS2058" s="2"/>
      <c r="AT2058" s="2"/>
      <c r="AU2058" s="2"/>
      <c r="AV2058" s="2"/>
      <c r="AW2058" s="2"/>
      <c r="AY2058" s="2"/>
      <c r="AZ2058" s="2"/>
      <c r="BA2058" s="2"/>
      <c r="BC2058" s="19"/>
      <c r="BD2058" s="2"/>
      <c r="BE2058" s="2"/>
      <c r="BF2058" s="19"/>
      <c r="BG2058" s="19"/>
      <c r="BH2058" s="19"/>
      <c r="BI2058" s="19"/>
      <c r="BJ2058" s="19"/>
      <c r="BK2058" s="19"/>
      <c r="BL2058" s="19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X2058" s="2"/>
      <c r="BY2058" s="2"/>
      <c r="CA2058" s="2"/>
      <c r="CB2058" s="2"/>
      <c r="CC2058" s="2"/>
    </row>
    <row r="2059" spans="1:152" hidden="1" x14ac:dyDescent="0.45">
      <c r="A2059" t="s">
        <v>67</v>
      </c>
      <c r="B2059" t="s">
        <v>238</v>
      </c>
      <c r="C2059" s="1">
        <v>39806</v>
      </c>
      <c r="D2059" s="2"/>
      <c r="G2059">
        <v>70</v>
      </c>
      <c r="H2059" t="s">
        <v>17</v>
      </c>
      <c r="I2059" s="19">
        <v>9</v>
      </c>
      <c r="J2059">
        <v>1000</v>
      </c>
      <c r="K2059" s="2">
        <f t="shared" si="291"/>
        <v>111.11111111111111</v>
      </c>
      <c r="M2059" s="2">
        <v>336.59999999999997</v>
      </c>
      <c r="N2059" s="19">
        <v>13.509</v>
      </c>
      <c r="O2059" s="19"/>
      <c r="P2059" s="19"/>
      <c r="AC2059" s="2"/>
      <c r="AE2059" s="9"/>
      <c r="AF2059" s="2"/>
      <c r="AG2059" s="9"/>
      <c r="AH2059" s="9"/>
      <c r="AI2059" s="9"/>
      <c r="AJ2059" s="9"/>
      <c r="AK2059" s="9"/>
      <c r="AL2059" s="9"/>
      <c r="AM2059" s="15"/>
      <c r="AO2059" s="9"/>
      <c r="AP2059" s="9"/>
      <c r="AQ2059" s="2"/>
      <c r="AR2059" s="2"/>
      <c r="AS2059" s="2"/>
      <c r="AT2059" s="2"/>
      <c r="AU2059" s="2"/>
      <c r="AV2059" s="2"/>
      <c r="AW2059" s="2"/>
      <c r="AY2059" s="2"/>
      <c r="AZ2059" s="2"/>
      <c r="BA2059" s="2"/>
      <c r="BC2059" s="19"/>
      <c r="BD2059" s="2"/>
      <c r="BE2059" s="2"/>
      <c r="BF2059" s="19"/>
      <c r="BG2059" s="19"/>
      <c r="BH2059" s="19"/>
      <c r="BI2059" s="19"/>
      <c r="BJ2059" s="19"/>
      <c r="BK2059" s="19"/>
      <c r="BL2059" s="19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X2059" s="2">
        <v>162.66131058764159</v>
      </c>
      <c r="BY2059" s="2"/>
      <c r="CA2059" s="2"/>
      <c r="CB2059" s="2"/>
      <c r="CC2059" s="2"/>
    </row>
    <row r="2060" spans="1:152" hidden="1" x14ac:dyDescent="0.45">
      <c r="A2060" t="s">
        <v>67</v>
      </c>
      <c r="B2060" t="s">
        <v>238</v>
      </c>
      <c r="C2060" s="1">
        <v>39808</v>
      </c>
      <c r="D2060" s="2">
        <v>5</v>
      </c>
      <c r="E2060" t="s">
        <v>195</v>
      </c>
      <c r="F2060" t="s">
        <v>13</v>
      </c>
      <c r="G2060">
        <v>72</v>
      </c>
      <c r="H2060" t="s">
        <v>17</v>
      </c>
      <c r="I2060" s="19">
        <v>9</v>
      </c>
      <c r="J2060">
        <v>1000</v>
      </c>
      <c r="K2060" s="2">
        <f t="shared" si="291"/>
        <v>111.11111111111111</v>
      </c>
      <c r="L2060" s="2"/>
      <c r="M2060" s="9"/>
      <c r="N2060" s="9"/>
      <c r="O2060" s="9"/>
      <c r="P2060" s="9"/>
      <c r="Q2060" s="2"/>
      <c r="R2060" s="2"/>
      <c r="S2060" s="2">
        <v>72</v>
      </c>
      <c r="T2060" s="2"/>
      <c r="U2060" s="2"/>
      <c r="V2060" s="2"/>
      <c r="W2060" s="2"/>
      <c r="X2060" s="9"/>
      <c r="Y2060" s="9"/>
      <c r="Z2060" s="9"/>
      <c r="AA2060" s="9"/>
      <c r="AB2060" s="9"/>
      <c r="AC2060" s="2"/>
      <c r="AD2060" s="9"/>
      <c r="AE2060" s="9"/>
      <c r="AF2060" s="2"/>
      <c r="AG2060" s="9"/>
      <c r="AH2060" s="9"/>
      <c r="AI2060" s="9"/>
      <c r="AJ2060" s="9"/>
      <c r="AK2060" s="9"/>
      <c r="AL2060" s="9"/>
      <c r="AM2060" s="15"/>
      <c r="AN2060" s="9"/>
      <c r="AO2060" s="9"/>
      <c r="AP2060" s="9"/>
      <c r="AQ2060" s="2"/>
      <c r="AR2060" s="2"/>
      <c r="AS2060" s="2"/>
      <c r="AT2060" s="2"/>
      <c r="AU2060" s="2"/>
      <c r="AV2060" s="2"/>
      <c r="AW2060" s="2"/>
      <c r="AX2060" s="9"/>
      <c r="AY2060" s="2"/>
      <c r="AZ2060" s="2"/>
      <c r="BA2060" s="2"/>
      <c r="BB2060" s="9"/>
      <c r="BC2060" s="19"/>
      <c r="BD2060" s="2"/>
      <c r="BE2060" s="2"/>
      <c r="BF2060" s="19"/>
      <c r="BG2060" s="19"/>
      <c r="BH2060" s="19"/>
      <c r="BI2060" s="19"/>
      <c r="BJ2060" s="19"/>
      <c r="BK2060" s="19"/>
      <c r="BL2060" s="19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9"/>
      <c r="BX2060" s="2"/>
      <c r="BY2060" s="2"/>
      <c r="BZ2060" s="9"/>
      <c r="CA2060" s="2"/>
      <c r="CB2060" s="2"/>
      <c r="CC2060" s="2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  <c r="EL2060" s="9"/>
      <c r="EM2060" s="9"/>
      <c r="EN2060" s="9"/>
      <c r="EO2060" s="9"/>
      <c r="EP2060" s="9"/>
      <c r="EQ2060" s="9"/>
      <c r="ER2060" s="9"/>
      <c r="ES2060" s="9"/>
      <c r="ET2060" s="9"/>
      <c r="EU2060" s="9"/>
      <c r="EV2060" s="9"/>
    </row>
    <row r="2061" spans="1:152" hidden="1" x14ac:dyDescent="0.45">
      <c r="A2061" t="s">
        <v>67</v>
      </c>
      <c r="B2061" t="s">
        <v>238</v>
      </c>
      <c r="C2061" s="13">
        <v>39812</v>
      </c>
      <c r="D2061" s="14"/>
      <c r="E2061" s="13"/>
      <c r="F2061" s="12"/>
      <c r="G2061">
        <v>76</v>
      </c>
      <c r="H2061" t="s">
        <v>17</v>
      </c>
      <c r="I2061" s="19">
        <v>9</v>
      </c>
      <c r="J2061">
        <v>1000</v>
      </c>
      <c r="K2061" s="2">
        <f t="shared" si="291"/>
        <v>111.11111111111111</v>
      </c>
      <c r="L2061" s="2"/>
      <c r="M2061" s="9"/>
      <c r="N2061" s="9"/>
      <c r="O2061" s="9"/>
      <c r="P2061" s="9"/>
      <c r="Q2061" s="2"/>
      <c r="R2061" s="2"/>
      <c r="S2061" s="2"/>
      <c r="T2061" s="2"/>
      <c r="U2061" s="2"/>
      <c r="V2061" s="2"/>
      <c r="W2061" s="2"/>
      <c r="X2061" s="9"/>
      <c r="Y2061" s="9"/>
      <c r="Z2061" s="9"/>
      <c r="AA2061" s="9"/>
      <c r="AB2061" s="9"/>
      <c r="AC2061" s="2"/>
      <c r="AD2061" s="9"/>
      <c r="AE2061" s="9"/>
      <c r="AF2061" s="2"/>
      <c r="AG2061" s="9"/>
      <c r="AH2061" s="9"/>
      <c r="AI2061" s="9"/>
      <c r="AJ2061" s="9"/>
      <c r="AK2061" s="9"/>
      <c r="AL2061" s="9"/>
      <c r="AM2061" s="15"/>
      <c r="AN2061" s="9"/>
      <c r="AO2061" s="9"/>
      <c r="AP2061" s="9"/>
      <c r="AQ2061" s="2"/>
      <c r="AR2061" s="2"/>
      <c r="AS2061" s="2"/>
      <c r="AT2061" s="2"/>
      <c r="AU2061" s="2"/>
      <c r="AV2061" s="2"/>
      <c r="AW2061" s="2"/>
      <c r="AX2061" s="9"/>
      <c r="AY2061" s="2"/>
      <c r="AZ2061" s="2"/>
      <c r="BA2061" s="2"/>
      <c r="BB2061" s="9"/>
      <c r="BC2061" s="19"/>
      <c r="BD2061" s="2"/>
      <c r="BE2061" s="2"/>
      <c r="BF2061" s="19"/>
      <c r="BG2061" s="19"/>
      <c r="BH2061" s="19"/>
      <c r="BI2061" s="19"/>
      <c r="BJ2061" s="19"/>
      <c r="BK2061" s="19"/>
      <c r="BL2061" s="19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9"/>
      <c r="BX2061" s="2">
        <v>195.604180297792</v>
      </c>
      <c r="BY2061" s="2"/>
      <c r="BZ2061" s="9"/>
      <c r="CA2061" s="2"/>
      <c r="CB2061" s="2"/>
      <c r="CC2061" s="2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  <c r="DP2061" s="9"/>
      <c r="DQ2061" s="9"/>
      <c r="DR2061" s="9"/>
      <c r="DS2061" s="9"/>
      <c r="DT2061" s="9"/>
      <c r="DU2061" s="9"/>
      <c r="DV2061" s="9"/>
      <c r="DW2061" s="9"/>
      <c r="DX2061" s="9"/>
      <c r="DY2061" s="9"/>
      <c r="DZ2061" s="9"/>
      <c r="EA2061" s="9"/>
      <c r="EB2061" s="9"/>
      <c r="EC2061" s="9"/>
      <c r="ED2061" s="9"/>
      <c r="EE2061" s="9"/>
      <c r="EF2061" s="9"/>
      <c r="EG2061" s="9"/>
      <c r="EH2061" s="9"/>
      <c r="EI2061" s="9"/>
      <c r="EJ2061" s="9"/>
      <c r="EK2061" s="9"/>
      <c r="EL2061" s="9"/>
      <c r="EM2061" s="9"/>
      <c r="EN2061" s="9"/>
      <c r="EO2061" s="9"/>
      <c r="EP2061" s="9"/>
      <c r="EQ2061" s="9"/>
      <c r="ER2061" s="9"/>
      <c r="ES2061" s="9"/>
      <c r="ET2061" s="9"/>
      <c r="EU2061" s="9"/>
      <c r="EV2061" s="9"/>
    </row>
    <row r="2062" spans="1:152" hidden="1" x14ac:dyDescent="0.45">
      <c r="A2062" t="s">
        <v>67</v>
      </c>
      <c r="B2062" t="s">
        <v>238</v>
      </c>
      <c r="C2062" s="1">
        <v>39813</v>
      </c>
      <c r="G2062">
        <v>77</v>
      </c>
      <c r="H2062" t="s">
        <v>17</v>
      </c>
      <c r="I2062" s="19">
        <v>9</v>
      </c>
      <c r="J2062">
        <v>1000</v>
      </c>
      <c r="K2062" s="2">
        <f t="shared" si="291"/>
        <v>111.11111111111111</v>
      </c>
      <c r="M2062" s="2">
        <v>457.40000000000003</v>
      </c>
      <c r="N2062" s="19">
        <v>14.443</v>
      </c>
      <c r="O2062" s="19"/>
      <c r="P2062" s="19"/>
      <c r="AC2062" s="2">
        <v>62.900000000000006</v>
      </c>
      <c r="AE2062" s="9"/>
      <c r="AF2062" s="2">
        <v>68.3</v>
      </c>
      <c r="AG2062" s="9">
        <v>0.89621024999999999</v>
      </c>
      <c r="AH2062" s="9"/>
      <c r="AI2062" s="9"/>
      <c r="AJ2062" s="9"/>
      <c r="AK2062" s="9"/>
      <c r="AL2062" s="9"/>
      <c r="AM2062" s="15">
        <f>AG2062/AF2062</f>
        <v>1.3121672767203513E-2</v>
      </c>
      <c r="AO2062" s="9"/>
      <c r="AP2062" s="9"/>
      <c r="AQ2062" s="2">
        <v>7.5749999999999993</v>
      </c>
      <c r="AR2062" s="2"/>
      <c r="AS2062" s="2">
        <v>1.375</v>
      </c>
      <c r="AT2062" s="2"/>
      <c r="AU2062" s="2"/>
      <c r="AV2062" s="2">
        <v>0</v>
      </c>
      <c r="AW2062" s="2">
        <v>8.9499999999999993</v>
      </c>
      <c r="AY2062" s="2"/>
      <c r="AZ2062" s="2">
        <f>AC2062+AF2062+AW2062</f>
        <v>140.14999999999998</v>
      </c>
      <c r="BA2062" s="2"/>
      <c r="BB2062" s="9">
        <f>AW2062/AZ2062</f>
        <v>6.386014983945773E-2</v>
      </c>
      <c r="BC2062" s="19"/>
      <c r="BD2062" s="2"/>
      <c r="BE2062" s="2"/>
      <c r="BF2062" s="19"/>
      <c r="BG2062" s="19"/>
      <c r="BH2062" s="19"/>
      <c r="BI2062" s="19"/>
      <c r="BJ2062" s="9">
        <f>AC2062/AZ2062</f>
        <v>0.44880485194434544</v>
      </c>
      <c r="BK2062" s="9">
        <f>AF2062/AZ2062</f>
        <v>0.48733499821619697</v>
      </c>
      <c r="BL2062" s="9">
        <f>AW2062/AZ2062</f>
        <v>6.386014983945773E-2</v>
      </c>
      <c r="BM2062" s="2">
        <f>BN2062+BO2062+BP2062+BQ2062+BR2062+BS2062</f>
        <v>274.3</v>
      </c>
      <c r="BN2062" s="2">
        <v>101.75</v>
      </c>
      <c r="BO2062" s="2">
        <v>5.25</v>
      </c>
      <c r="BP2062" s="2">
        <v>0</v>
      </c>
      <c r="BQ2062" s="2"/>
      <c r="BR2062" s="2">
        <v>159.35</v>
      </c>
      <c r="BS2062" s="2">
        <v>7.95</v>
      </c>
      <c r="BT2062" s="15">
        <f>AG2062/BM2062</f>
        <v>3.2672630331753551E-3</v>
      </c>
      <c r="BU2062" s="2"/>
      <c r="BV2062" s="2"/>
      <c r="BX2062" s="2"/>
      <c r="BY2062" s="2"/>
      <c r="CA2062" s="2"/>
      <c r="CB2062" s="2"/>
      <c r="CC2062" s="2"/>
    </row>
    <row r="2063" spans="1:152" hidden="1" x14ac:dyDescent="0.45">
      <c r="A2063" t="s">
        <v>67</v>
      </c>
      <c r="B2063" t="s">
        <v>238</v>
      </c>
      <c r="C2063" s="1">
        <v>39818</v>
      </c>
      <c r="D2063" s="2"/>
      <c r="G2063">
        <v>82</v>
      </c>
      <c r="H2063" t="s">
        <v>17</v>
      </c>
      <c r="I2063" s="19">
        <v>9</v>
      </c>
      <c r="J2063">
        <v>1000</v>
      </c>
      <c r="K2063" s="2">
        <f t="shared" si="291"/>
        <v>111.11111111111111</v>
      </c>
      <c r="AC2063" s="2"/>
      <c r="AE2063" s="9"/>
      <c r="AF2063" s="2"/>
      <c r="AG2063" s="9"/>
      <c r="AH2063" s="9"/>
      <c r="AI2063" s="9"/>
      <c r="AJ2063" s="9"/>
      <c r="AK2063" s="9"/>
      <c r="AL2063" s="9"/>
      <c r="AM2063" s="15"/>
      <c r="AO2063" s="9"/>
      <c r="AP2063" s="9"/>
      <c r="AQ2063" s="2"/>
      <c r="AR2063" s="2"/>
      <c r="AS2063" s="2"/>
      <c r="AT2063" s="2"/>
      <c r="AU2063" s="2"/>
      <c r="AV2063" s="2"/>
      <c r="AW2063" s="2"/>
      <c r="AY2063" s="2"/>
      <c r="AZ2063" s="2"/>
      <c r="BA2063" s="2"/>
      <c r="BC2063" s="19"/>
      <c r="BD2063" s="2"/>
      <c r="BE2063" s="2"/>
      <c r="BF2063" s="19"/>
      <c r="BG2063" s="19"/>
      <c r="BH2063" s="19"/>
      <c r="BI2063" s="19"/>
      <c r="BJ2063" s="19"/>
      <c r="BK2063" s="19"/>
      <c r="BL2063" s="19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X2063" s="2">
        <v>165.60589680109749</v>
      </c>
      <c r="BY2063" s="2"/>
      <c r="CA2063" s="2"/>
      <c r="CB2063" s="2"/>
      <c r="CC2063" s="2"/>
    </row>
    <row r="2064" spans="1:152" hidden="1" x14ac:dyDescent="0.45">
      <c r="A2064" t="s">
        <v>67</v>
      </c>
      <c r="B2064" t="s">
        <v>238</v>
      </c>
      <c r="C2064" s="1">
        <v>39820</v>
      </c>
      <c r="G2064">
        <v>84</v>
      </c>
      <c r="H2064" t="s">
        <v>17</v>
      </c>
      <c r="I2064" s="19">
        <v>9</v>
      </c>
      <c r="J2064">
        <v>1000</v>
      </c>
      <c r="K2064" s="2">
        <f t="shared" si="291"/>
        <v>111.11111111111111</v>
      </c>
      <c r="M2064" s="2">
        <v>669.5</v>
      </c>
      <c r="N2064" s="19">
        <v>18.5</v>
      </c>
      <c r="O2064" s="19"/>
      <c r="P2064" s="19"/>
      <c r="AC2064" s="2"/>
      <c r="AE2064" s="9"/>
      <c r="AF2064" s="2"/>
      <c r="AG2064" s="9"/>
      <c r="AH2064" s="9"/>
      <c r="AI2064" s="9"/>
      <c r="AJ2064" s="9"/>
      <c r="AK2064" s="9"/>
      <c r="AL2064" s="9"/>
      <c r="AO2064" s="9"/>
      <c r="AP2064" s="9"/>
      <c r="AQ2064" s="2"/>
      <c r="AR2064" s="2"/>
      <c r="AS2064" s="2"/>
      <c r="AT2064" s="2"/>
      <c r="AU2064" s="2"/>
      <c r="AV2064" s="2"/>
      <c r="AW2064" s="2"/>
      <c r="AY2064" s="2"/>
      <c r="AZ2064" s="2"/>
      <c r="BA2064" s="2"/>
      <c r="BC2064" s="19"/>
      <c r="BD2064" s="2"/>
      <c r="BE2064" s="2"/>
      <c r="BF2064" s="19"/>
      <c r="BG2064" s="19"/>
      <c r="BH2064" s="19"/>
      <c r="BI2064" s="19"/>
      <c r="BJ2064" s="19"/>
      <c r="BK2064" s="19"/>
      <c r="BL2064" s="19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X2064" s="2"/>
      <c r="BY2064" s="2"/>
      <c r="CA2064" s="2"/>
      <c r="CB2064" s="2"/>
      <c r="CC2064" s="2"/>
    </row>
    <row r="2065" spans="1:152" hidden="1" x14ac:dyDescent="0.45">
      <c r="A2065" t="s">
        <v>67</v>
      </c>
      <c r="B2065" t="s">
        <v>238</v>
      </c>
      <c r="C2065" s="13">
        <v>39826</v>
      </c>
      <c r="D2065" s="14"/>
      <c r="E2065" s="13"/>
      <c r="F2065" s="12"/>
      <c r="G2065">
        <v>90</v>
      </c>
      <c r="H2065" t="s">
        <v>17</v>
      </c>
      <c r="I2065" s="19">
        <v>9</v>
      </c>
      <c r="J2065">
        <v>1000</v>
      </c>
      <c r="K2065" s="2">
        <f t="shared" si="291"/>
        <v>111.11111111111111</v>
      </c>
      <c r="L2065" s="2"/>
      <c r="M2065" s="9"/>
      <c r="N2065" s="9"/>
      <c r="O2065" s="9"/>
      <c r="P2065" s="9"/>
      <c r="Q2065" s="2"/>
      <c r="R2065" s="2"/>
      <c r="S2065" s="2"/>
      <c r="T2065" s="2"/>
      <c r="U2065" s="2"/>
      <c r="V2065" s="2"/>
      <c r="W2065" s="2"/>
      <c r="X2065" s="9"/>
      <c r="Y2065" s="9"/>
      <c r="Z2065" s="9"/>
      <c r="AA2065" s="9"/>
      <c r="AB2065" s="9"/>
      <c r="AC2065" s="2"/>
      <c r="AD2065" s="9"/>
      <c r="AE2065" s="9"/>
      <c r="AF2065" s="2"/>
      <c r="AG2065" s="9"/>
      <c r="AH2065" s="9"/>
      <c r="AI2065" s="9"/>
      <c r="AJ2065" s="9"/>
      <c r="AK2065" s="9"/>
      <c r="AL2065" s="9"/>
      <c r="AM2065" s="15"/>
      <c r="AN2065" s="9"/>
      <c r="AO2065" s="9"/>
      <c r="AP2065" s="9"/>
      <c r="AQ2065" s="2"/>
      <c r="AR2065" s="2"/>
      <c r="AS2065" s="2"/>
      <c r="AT2065" s="2"/>
      <c r="AU2065" s="2"/>
      <c r="AV2065" s="2"/>
      <c r="AW2065" s="2"/>
      <c r="AX2065" s="9"/>
      <c r="AY2065" s="2"/>
      <c r="AZ2065" s="2"/>
      <c r="BA2065" s="2"/>
      <c r="BB2065" s="9"/>
      <c r="BC2065" s="19"/>
      <c r="BD2065" s="2"/>
      <c r="BE2065" s="2"/>
      <c r="BF2065" s="19"/>
      <c r="BG2065" s="19"/>
      <c r="BH2065" s="19"/>
      <c r="BI2065" s="19"/>
      <c r="BJ2065" s="19"/>
      <c r="BK2065" s="19"/>
      <c r="BL2065" s="19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9"/>
      <c r="BX2065" s="2">
        <v>136.18680852285991</v>
      </c>
      <c r="BY2065" s="2"/>
      <c r="BZ2065" s="9"/>
      <c r="CA2065" s="2"/>
      <c r="CB2065" s="2"/>
      <c r="CC2065" s="2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  <c r="DP2065" s="9"/>
      <c r="DQ2065" s="9"/>
      <c r="DR2065" s="9"/>
      <c r="DS2065" s="9"/>
      <c r="DT2065" s="9"/>
      <c r="DU2065" s="9"/>
      <c r="DV2065" s="9"/>
      <c r="DW2065" s="9"/>
      <c r="DX2065" s="9"/>
      <c r="DY2065" s="9"/>
      <c r="DZ2065" s="9"/>
      <c r="EA2065" s="9"/>
      <c r="EB2065" s="9"/>
      <c r="EC2065" s="9"/>
      <c r="ED2065" s="9"/>
      <c r="EE2065" s="9"/>
      <c r="EF2065" s="9"/>
      <c r="EG2065" s="9"/>
      <c r="EH2065" s="9"/>
      <c r="EI2065" s="9"/>
      <c r="EJ2065" s="9"/>
      <c r="EK2065" s="9"/>
      <c r="EL2065" s="9"/>
      <c r="EM2065" s="9"/>
      <c r="EN2065" s="9"/>
      <c r="EO2065" s="9"/>
      <c r="EP2065" s="9"/>
      <c r="EQ2065" s="9"/>
      <c r="ER2065" s="9"/>
      <c r="ES2065" s="9"/>
      <c r="ET2065" s="9"/>
      <c r="EU2065" s="9"/>
      <c r="EV2065" s="9"/>
    </row>
    <row r="2066" spans="1:152" hidden="1" x14ac:dyDescent="0.45">
      <c r="A2066" t="s">
        <v>67</v>
      </c>
      <c r="B2066" t="s">
        <v>238</v>
      </c>
      <c r="C2066" s="1">
        <v>39827</v>
      </c>
      <c r="G2066">
        <v>91</v>
      </c>
      <c r="H2066" t="s">
        <v>17</v>
      </c>
      <c r="I2066" s="19">
        <v>9</v>
      </c>
      <c r="J2066">
        <v>1000</v>
      </c>
      <c r="K2066" s="2">
        <f t="shared" si="291"/>
        <v>111.11111111111111</v>
      </c>
      <c r="M2066" s="2">
        <v>713.5</v>
      </c>
      <c r="N2066" s="19">
        <v>18.55</v>
      </c>
      <c r="O2066" s="19"/>
      <c r="P2066" s="19"/>
      <c r="AC2066" s="2">
        <v>166.41260003475134</v>
      </c>
      <c r="AE2066" s="9"/>
      <c r="AF2066" s="2">
        <v>122.55723133584175</v>
      </c>
      <c r="AG2066" s="9">
        <v>1.6564797888873593</v>
      </c>
      <c r="AH2066" s="9"/>
      <c r="AI2066" s="9"/>
      <c r="AJ2066" s="9"/>
      <c r="AK2066" s="9"/>
      <c r="AL2066" s="9"/>
      <c r="AM2066" s="15">
        <f>AG2066/AF2066</f>
        <v>1.3515969403291531E-2</v>
      </c>
      <c r="AO2066" s="9"/>
      <c r="AP2066" s="9"/>
      <c r="AQ2066" s="2">
        <v>23.925737481165399</v>
      </c>
      <c r="AR2066" s="2"/>
      <c r="AS2066" s="2">
        <v>64.438209209495739</v>
      </c>
      <c r="AT2066" s="2"/>
      <c r="AU2066" s="2"/>
      <c r="AV2066" s="2">
        <v>0</v>
      </c>
      <c r="AW2066" s="2">
        <v>88.363946690661137</v>
      </c>
      <c r="AY2066" s="2"/>
      <c r="AZ2066" s="2">
        <f>AC2066+AF2066+AW2066</f>
        <v>377.33377806125418</v>
      </c>
      <c r="BA2066" s="2"/>
      <c r="BB2066" s="9">
        <f>AW2066/AZ2066</f>
        <v>0.23417979472889025</v>
      </c>
      <c r="BC2066" s="19"/>
      <c r="BD2066" s="2"/>
      <c r="BE2066" s="2"/>
      <c r="BF2066" s="19"/>
      <c r="BG2066" s="19"/>
      <c r="BH2066" s="19"/>
      <c r="BI2066" s="19"/>
      <c r="BJ2066" s="9">
        <f>AC2066/AZ2066</f>
        <v>0.44102227181934633</v>
      </c>
      <c r="BK2066" s="9">
        <f>AF2066/AZ2066</f>
        <v>0.32479793345176355</v>
      </c>
      <c r="BL2066" s="9">
        <f>AW2066/AZ2066</f>
        <v>0.23417979472889025</v>
      </c>
      <c r="BM2066" s="2">
        <f>BN2066+BO2066+BP2066+BQ2066+BR2066+BS2066</f>
        <v>542.97753600037743</v>
      </c>
      <c r="BN2066" s="2">
        <v>142.74388304681446</v>
      </c>
      <c r="BO2066" s="2">
        <v>81.62423889415372</v>
      </c>
      <c r="BP2066" s="2">
        <v>0</v>
      </c>
      <c r="BQ2066" s="2"/>
      <c r="BR2066" s="2">
        <v>257.70144665778304</v>
      </c>
      <c r="BS2066" s="2">
        <v>60.907967401626195</v>
      </c>
      <c r="BT2066" s="15">
        <f>AG2066/BM2066</f>
        <v>3.0507335553679477E-3</v>
      </c>
      <c r="BU2066" s="2"/>
      <c r="BV2066" s="2"/>
      <c r="BX2066" s="2"/>
      <c r="BY2066" s="2"/>
      <c r="CA2066" s="2"/>
      <c r="CB2066" s="2"/>
      <c r="CC2066" s="2"/>
    </row>
    <row r="2067" spans="1:152" hidden="1" x14ac:dyDescent="0.45">
      <c r="A2067" t="s">
        <v>67</v>
      </c>
      <c r="B2067" t="s">
        <v>238</v>
      </c>
      <c r="C2067" s="1">
        <v>39829</v>
      </c>
      <c r="D2067" s="2"/>
      <c r="G2067">
        <v>93</v>
      </c>
      <c r="H2067" t="s">
        <v>17</v>
      </c>
      <c r="I2067" s="19">
        <v>9</v>
      </c>
      <c r="J2067">
        <v>1000</v>
      </c>
      <c r="K2067" s="2">
        <f t="shared" si="291"/>
        <v>111.11111111111111</v>
      </c>
      <c r="AC2067" s="2"/>
      <c r="AE2067" s="9"/>
      <c r="AF2067" s="2"/>
      <c r="AG2067" s="9"/>
      <c r="AH2067" s="9"/>
      <c r="AI2067" s="9"/>
      <c r="AJ2067" s="9"/>
      <c r="AK2067" s="9"/>
      <c r="AL2067" s="9"/>
      <c r="AM2067" s="15"/>
      <c r="AO2067" s="9"/>
      <c r="AP2067" s="9"/>
      <c r="AQ2067" s="2"/>
      <c r="AR2067" s="2"/>
      <c r="AS2067" s="2"/>
      <c r="AT2067" s="2"/>
      <c r="AU2067" s="2"/>
      <c r="AV2067" s="2"/>
      <c r="AW2067" s="2"/>
      <c r="AY2067" s="2"/>
      <c r="AZ2067" s="2"/>
      <c r="BA2067" s="2"/>
      <c r="BC2067" s="19"/>
      <c r="BD2067" s="2"/>
      <c r="BE2067" s="2"/>
      <c r="BF2067" s="19"/>
      <c r="BG2067" s="19"/>
      <c r="BH2067" s="19"/>
      <c r="BI2067" s="19"/>
      <c r="BJ2067" s="19"/>
      <c r="BK2067" s="19"/>
      <c r="BL2067" s="19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X2067" s="2">
        <v>120.19918999547799</v>
      </c>
      <c r="BY2067" s="2"/>
      <c r="CA2067" s="2"/>
      <c r="CB2067" s="2"/>
      <c r="CC2067" s="2"/>
    </row>
    <row r="2068" spans="1:152" hidden="1" x14ac:dyDescent="0.45">
      <c r="A2068" t="s">
        <v>67</v>
      </c>
      <c r="B2068" t="s">
        <v>238</v>
      </c>
      <c r="C2068" s="1">
        <v>39831</v>
      </c>
      <c r="D2068" s="2"/>
      <c r="G2068">
        <v>95</v>
      </c>
      <c r="H2068" t="s">
        <v>17</v>
      </c>
      <c r="I2068" s="19">
        <v>9</v>
      </c>
      <c r="J2068">
        <v>1000</v>
      </c>
      <c r="K2068" s="2">
        <f t="shared" si="291"/>
        <v>111.11111111111111</v>
      </c>
      <c r="AC2068" s="2"/>
      <c r="AE2068" s="9"/>
      <c r="AF2068" s="2"/>
      <c r="AG2068" s="9"/>
      <c r="AH2068" s="9"/>
      <c r="AI2068" s="9"/>
      <c r="AJ2068" s="9"/>
      <c r="AK2068" s="9"/>
      <c r="AL2068" s="9"/>
      <c r="AM2068" s="15"/>
      <c r="AO2068" s="9"/>
      <c r="AP2068" s="9"/>
      <c r="AQ2068" s="2"/>
      <c r="AR2068" s="2"/>
      <c r="AS2068" s="2"/>
      <c r="AT2068" s="2"/>
      <c r="AU2068" s="2"/>
      <c r="AV2068" s="2"/>
      <c r="AW2068" s="2"/>
      <c r="AY2068" s="2"/>
      <c r="AZ2068" s="2"/>
      <c r="BA2068" s="2"/>
      <c r="BC2068" s="19"/>
      <c r="BD2068" s="2"/>
      <c r="BE2068" s="2"/>
      <c r="BF2068" s="19"/>
      <c r="BG2068" s="19"/>
      <c r="BH2068" s="19"/>
      <c r="BI2068" s="19"/>
      <c r="BJ2068" s="19"/>
      <c r="BK2068" s="19"/>
      <c r="BL2068" s="19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X2068" s="2">
        <v>209.8638301525543</v>
      </c>
      <c r="BY2068" s="2"/>
      <c r="CA2068" s="2"/>
      <c r="CB2068" s="2"/>
      <c r="CC2068" s="2"/>
    </row>
    <row r="2069" spans="1:152" hidden="1" x14ac:dyDescent="0.45">
      <c r="A2069" t="s">
        <v>67</v>
      </c>
      <c r="B2069" t="s">
        <v>238</v>
      </c>
      <c r="C2069" s="1">
        <v>39832</v>
      </c>
      <c r="D2069" s="2">
        <v>6</v>
      </c>
      <c r="E2069" t="s">
        <v>229</v>
      </c>
      <c r="F2069" t="s">
        <v>78</v>
      </c>
      <c r="G2069">
        <v>96</v>
      </c>
      <c r="H2069" t="s">
        <v>17</v>
      </c>
      <c r="I2069" s="19">
        <v>9</v>
      </c>
      <c r="J2069">
        <v>1000</v>
      </c>
      <c r="K2069" s="2">
        <f t="shared" si="291"/>
        <v>111.11111111111111</v>
      </c>
      <c r="T2069">
        <v>96</v>
      </c>
      <c r="AC2069" s="2"/>
      <c r="AE2069" s="9"/>
      <c r="AF2069" s="2"/>
      <c r="AG2069" s="9"/>
      <c r="AH2069" s="9"/>
      <c r="AI2069" s="9"/>
      <c r="AJ2069" s="9"/>
      <c r="AK2069" s="9"/>
      <c r="AL2069" s="9"/>
      <c r="AM2069" s="15"/>
      <c r="AO2069" s="9"/>
      <c r="AP2069" s="9"/>
      <c r="AQ2069" s="2"/>
      <c r="AR2069" s="2"/>
      <c r="AS2069" s="2"/>
      <c r="AT2069" s="2"/>
      <c r="AU2069" s="2"/>
      <c r="AV2069" s="2"/>
      <c r="AW2069" s="2"/>
      <c r="AY2069" s="2"/>
      <c r="AZ2069" s="2"/>
      <c r="BA2069" s="2"/>
      <c r="BC2069" s="19"/>
      <c r="BD2069" s="2"/>
      <c r="BE2069" s="2"/>
      <c r="BF2069" s="19"/>
      <c r="BG2069" s="19"/>
      <c r="BH2069" s="19"/>
      <c r="BI2069" s="19"/>
      <c r="BJ2069" s="19"/>
      <c r="BK2069" s="19"/>
      <c r="BL2069" s="19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X2069" s="2"/>
      <c r="BY2069" s="2"/>
      <c r="CA2069" s="2"/>
      <c r="CB2069" s="2"/>
      <c r="CC2069" s="2"/>
    </row>
    <row r="2070" spans="1:152" hidden="1" x14ac:dyDescent="0.45">
      <c r="A2070" t="s">
        <v>67</v>
      </c>
      <c r="B2070" t="s">
        <v>238</v>
      </c>
      <c r="C2070" s="1">
        <v>39833</v>
      </c>
      <c r="G2070">
        <v>97</v>
      </c>
      <c r="H2070" t="s">
        <v>17</v>
      </c>
      <c r="I2070" s="19">
        <v>9</v>
      </c>
      <c r="J2070">
        <v>1000</v>
      </c>
      <c r="K2070" s="2">
        <f t="shared" si="291"/>
        <v>111.11111111111111</v>
      </c>
      <c r="M2070" s="2">
        <v>714</v>
      </c>
      <c r="N2070" s="19">
        <v>19</v>
      </c>
      <c r="O2070" s="19"/>
      <c r="P2070" s="19"/>
      <c r="AC2070" s="2"/>
      <c r="AE2070" s="9"/>
      <c r="AF2070" s="2"/>
      <c r="AG2070" s="9"/>
      <c r="AH2070" s="9"/>
      <c r="AI2070" s="9"/>
      <c r="AJ2070" s="9"/>
      <c r="AK2070" s="9"/>
      <c r="AL2070" s="9"/>
      <c r="AO2070" s="9"/>
      <c r="AP2070" s="9"/>
      <c r="AQ2070" s="2"/>
      <c r="AR2070" s="2"/>
      <c r="AS2070" s="2"/>
      <c r="AT2070" s="2"/>
      <c r="AU2070" s="2"/>
      <c r="AV2070" s="2"/>
      <c r="AW2070" s="2"/>
      <c r="AY2070" s="2"/>
      <c r="AZ2070" s="2"/>
      <c r="BA2070" s="2"/>
      <c r="BC2070" s="19"/>
      <c r="BD2070" s="2"/>
      <c r="BE2070" s="2"/>
      <c r="BF2070" s="19"/>
      <c r="BG2070" s="19"/>
      <c r="BH2070" s="19"/>
      <c r="BI2070" s="19"/>
      <c r="BJ2070" s="19"/>
      <c r="BK2070" s="19"/>
      <c r="BL2070" s="19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X2070" s="2"/>
      <c r="BY2070" s="2"/>
      <c r="CA2070" s="2"/>
      <c r="CB2070" s="2"/>
      <c r="CC2070" s="2"/>
    </row>
    <row r="2071" spans="1:152" hidden="1" x14ac:dyDescent="0.45">
      <c r="A2071" t="s">
        <v>67</v>
      </c>
      <c r="B2071" t="s">
        <v>238</v>
      </c>
      <c r="C2071" s="1">
        <v>39838</v>
      </c>
      <c r="D2071" s="2"/>
      <c r="G2071">
        <v>102</v>
      </c>
      <c r="H2071" t="s">
        <v>17</v>
      </c>
      <c r="I2071" s="19">
        <v>9</v>
      </c>
      <c r="J2071">
        <v>1000</v>
      </c>
      <c r="K2071" s="2">
        <f t="shared" si="291"/>
        <v>111.11111111111111</v>
      </c>
      <c r="AC2071" s="2"/>
      <c r="AE2071" s="9"/>
      <c r="AF2071" s="2"/>
      <c r="AG2071" s="9"/>
      <c r="AH2071" s="9"/>
      <c r="AI2071" s="9"/>
      <c r="AJ2071" s="9"/>
      <c r="AK2071" s="9"/>
      <c r="AL2071" s="9"/>
      <c r="AM2071" s="15"/>
      <c r="AO2071" s="9"/>
      <c r="AP2071" s="9"/>
      <c r="AQ2071" s="2"/>
      <c r="AR2071" s="2"/>
      <c r="AS2071" s="2"/>
      <c r="AT2071" s="2"/>
      <c r="AU2071" s="2"/>
      <c r="AV2071" s="2"/>
      <c r="AW2071" s="2"/>
      <c r="AY2071" s="2"/>
      <c r="AZ2071" s="2"/>
      <c r="BA2071" s="2"/>
      <c r="BC2071" s="19"/>
      <c r="BD2071" s="2"/>
      <c r="BE2071" s="2"/>
      <c r="BF2071" s="19"/>
      <c r="BG2071" s="19"/>
      <c r="BH2071" s="19"/>
      <c r="BI2071" s="19"/>
      <c r="BJ2071" s="19"/>
      <c r="BK2071" s="19"/>
      <c r="BL2071" s="19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X2071" s="2">
        <v>201.79521932829061</v>
      </c>
      <c r="BY2071" s="2"/>
      <c r="CA2071" s="2"/>
      <c r="CB2071" s="2"/>
      <c r="CC2071" s="2"/>
    </row>
    <row r="2072" spans="1:152" hidden="1" x14ac:dyDescent="0.45">
      <c r="A2072" t="s">
        <v>67</v>
      </c>
      <c r="B2072" t="s">
        <v>238</v>
      </c>
      <c r="C2072" s="1">
        <v>39840</v>
      </c>
      <c r="D2072" s="2"/>
      <c r="G2072">
        <v>104</v>
      </c>
      <c r="H2072" t="s">
        <v>17</v>
      </c>
      <c r="I2072" s="19">
        <v>9</v>
      </c>
      <c r="J2072">
        <v>1000</v>
      </c>
      <c r="K2072" s="2">
        <f t="shared" si="291"/>
        <v>111.11111111111111</v>
      </c>
      <c r="AC2072" s="2"/>
      <c r="AE2072" s="9"/>
      <c r="AF2072" s="2"/>
      <c r="AG2072" s="9"/>
      <c r="AH2072" s="9"/>
      <c r="AI2072" s="9"/>
      <c r="AJ2072" s="9"/>
      <c r="AK2072" s="9"/>
      <c r="AL2072" s="9"/>
      <c r="AM2072" s="15"/>
      <c r="AO2072" s="9"/>
      <c r="AP2072" s="9"/>
      <c r="AQ2072" s="2"/>
      <c r="AR2072" s="2"/>
      <c r="AS2072" s="2"/>
      <c r="AT2072" s="2"/>
      <c r="AU2072" s="2"/>
      <c r="AV2072" s="2"/>
      <c r="AW2072" s="2"/>
      <c r="AY2072" s="2"/>
      <c r="AZ2072" s="2"/>
      <c r="BA2072" s="2"/>
      <c r="BC2072" s="19"/>
      <c r="BD2072" s="2"/>
      <c r="BE2072" s="2"/>
      <c r="BF2072" s="19"/>
      <c r="BG2072" s="19"/>
      <c r="BH2072" s="19"/>
      <c r="BI2072" s="19"/>
      <c r="BJ2072" s="19"/>
      <c r="BK2072" s="19"/>
      <c r="BL2072" s="19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X2072" s="2">
        <v>185.04730166604801</v>
      </c>
      <c r="BY2072" s="2"/>
      <c r="CA2072" s="2"/>
      <c r="CB2072" s="2"/>
      <c r="CC2072" s="2"/>
    </row>
    <row r="2073" spans="1:152" hidden="1" x14ac:dyDescent="0.45">
      <c r="A2073" t="s">
        <v>67</v>
      </c>
      <c r="B2073" t="s">
        <v>238</v>
      </c>
      <c r="C2073" s="1">
        <v>39841</v>
      </c>
      <c r="G2073">
        <v>105</v>
      </c>
      <c r="H2073" t="s">
        <v>17</v>
      </c>
      <c r="I2073" s="19">
        <v>9</v>
      </c>
      <c r="J2073">
        <v>1000</v>
      </c>
      <c r="K2073" s="2">
        <f t="shared" ref="K2073:K2136" si="292">1000000/I2073/J2073</f>
        <v>111.11111111111111</v>
      </c>
      <c r="M2073" s="2">
        <v>731.5</v>
      </c>
      <c r="N2073" s="19">
        <v>20.399999999999999</v>
      </c>
      <c r="O2073" s="19"/>
      <c r="P2073" s="19"/>
      <c r="AC2073" s="2"/>
      <c r="AE2073" s="9"/>
      <c r="AF2073" s="2"/>
      <c r="AG2073" s="9"/>
      <c r="AH2073" s="9"/>
      <c r="AI2073" s="9"/>
      <c r="AJ2073" s="9"/>
      <c r="AK2073" s="9"/>
      <c r="AL2073" s="9"/>
      <c r="AO2073" s="9"/>
      <c r="AP2073" s="9"/>
      <c r="AQ2073" s="2"/>
      <c r="AR2073" s="2"/>
      <c r="AS2073" s="2"/>
      <c r="AT2073" s="2"/>
      <c r="AU2073" s="2"/>
      <c r="AV2073" s="2"/>
      <c r="AW2073" s="2"/>
      <c r="AY2073" s="2"/>
      <c r="AZ2073" s="2"/>
      <c r="BA2073" s="2"/>
      <c r="BC2073" s="19"/>
      <c r="BD2073" s="2"/>
      <c r="BE2073" s="2"/>
      <c r="BF2073" s="19"/>
      <c r="BG2073" s="19"/>
      <c r="BH2073" s="19"/>
      <c r="BI2073" s="19"/>
      <c r="BJ2073" s="19"/>
      <c r="BK2073" s="19"/>
      <c r="BL2073" s="19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X2073" s="2"/>
      <c r="BY2073" s="2"/>
      <c r="CA2073" s="2"/>
      <c r="CB2073" s="2"/>
      <c r="CC2073" s="2"/>
    </row>
    <row r="2074" spans="1:152" hidden="1" x14ac:dyDescent="0.45">
      <c r="A2074" t="s">
        <v>67</v>
      </c>
      <c r="B2074" t="s">
        <v>238</v>
      </c>
      <c r="C2074" s="1">
        <v>39847</v>
      </c>
      <c r="D2074" s="2"/>
      <c r="G2074">
        <v>111</v>
      </c>
      <c r="H2074" t="s">
        <v>17</v>
      </c>
      <c r="I2074" s="19">
        <v>9</v>
      </c>
      <c r="J2074">
        <v>1000</v>
      </c>
      <c r="K2074" s="2">
        <f t="shared" si="292"/>
        <v>111.11111111111111</v>
      </c>
      <c r="AC2074" s="2"/>
      <c r="AE2074" s="9"/>
      <c r="AF2074" s="2"/>
      <c r="AG2074" s="9"/>
      <c r="AH2074" s="9"/>
      <c r="AI2074" s="9"/>
      <c r="AJ2074" s="9"/>
      <c r="AK2074" s="9"/>
      <c r="AL2074" s="9"/>
      <c r="AM2074" s="15"/>
      <c r="AO2074" s="9"/>
      <c r="AP2074" s="9"/>
      <c r="AQ2074" s="2"/>
      <c r="AR2074" s="2"/>
      <c r="AS2074" s="2"/>
      <c r="AT2074" s="2"/>
      <c r="AU2074" s="2"/>
      <c r="AV2074" s="2"/>
      <c r="AW2074" s="2"/>
      <c r="AY2074" s="2"/>
      <c r="AZ2074" s="2"/>
      <c r="BA2074" s="2"/>
      <c r="BC2074" s="19"/>
      <c r="BD2074" s="2"/>
      <c r="BE2074" s="2"/>
      <c r="BF2074" s="19"/>
      <c r="BG2074" s="19"/>
      <c r="BH2074" s="19"/>
      <c r="BI2074" s="19"/>
      <c r="BJ2074" s="19"/>
      <c r="BK2074" s="19"/>
      <c r="BL2074" s="19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X2074" s="2">
        <v>143.36874526369101</v>
      </c>
      <c r="BY2074" s="2"/>
      <c r="CA2074" s="2"/>
      <c r="CB2074" s="2"/>
      <c r="CC2074" s="2"/>
    </row>
    <row r="2075" spans="1:152" hidden="1" x14ac:dyDescent="0.45">
      <c r="A2075" t="s">
        <v>67</v>
      </c>
      <c r="B2075" t="s">
        <v>238</v>
      </c>
      <c r="C2075" s="1">
        <v>39848</v>
      </c>
      <c r="G2075">
        <v>112</v>
      </c>
      <c r="H2075" t="s">
        <v>17</v>
      </c>
      <c r="I2075" s="19">
        <v>9</v>
      </c>
      <c r="J2075">
        <v>1000</v>
      </c>
      <c r="K2075" s="2">
        <f t="shared" si="292"/>
        <v>111.11111111111111</v>
      </c>
      <c r="M2075" s="2">
        <v>734.5</v>
      </c>
      <c r="N2075" s="19">
        <v>21.2</v>
      </c>
      <c r="O2075" s="19"/>
      <c r="P2075" s="19"/>
      <c r="AC2075" s="2"/>
      <c r="AE2075" s="9"/>
      <c r="AF2075" s="2"/>
      <c r="AG2075" s="9"/>
      <c r="AH2075" s="9"/>
      <c r="AI2075" s="9"/>
      <c r="AJ2075" s="9"/>
      <c r="AK2075" s="9"/>
      <c r="AL2075" s="9"/>
      <c r="AO2075" s="9"/>
      <c r="AP2075" s="9"/>
      <c r="AQ2075" s="2"/>
      <c r="AR2075" s="2"/>
      <c r="AS2075" s="2"/>
      <c r="AT2075" s="2"/>
      <c r="AU2075" s="2"/>
      <c r="AV2075" s="2"/>
      <c r="AW2075" s="2"/>
      <c r="AY2075" s="2"/>
      <c r="AZ2075" s="2"/>
      <c r="BA2075" s="2"/>
      <c r="BC2075" s="19"/>
      <c r="BD2075" s="2"/>
      <c r="BE2075" s="2"/>
      <c r="BF2075" s="19"/>
      <c r="BG2075" s="19"/>
      <c r="BH2075" s="19"/>
      <c r="BI2075" s="19"/>
      <c r="BJ2075" s="19"/>
      <c r="BK2075" s="19"/>
      <c r="BL2075" s="19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X2075" s="2"/>
      <c r="BY2075" s="2"/>
      <c r="CA2075" s="2"/>
      <c r="CB2075" s="2"/>
      <c r="CC2075" s="2"/>
    </row>
    <row r="2076" spans="1:152" hidden="1" x14ac:dyDescent="0.45">
      <c r="A2076" t="s">
        <v>67</v>
      </c>
      <c r="B2076" t="s">
        <v>238</v>
      </c>
      <c r="C2076" s="1">
        <v>39850</v>
      </c>
      <c r="D2076" s="2"/>
      <c r="G2076">
        <v>114</v>
      </c>
      <c r="H2076" t="s">
        <v>17</v>
      </c>
      <c r="I2076" s="19">
        <v>9</v>
      </c>
      <c r="J2076">
        <v>1000</v>
      </c>
      <c r="K2076" s="2">
        <f t="shared" si="292"/>
        <v>111.11111111111111</v>
      </c>
      <c r="AC2076" s="2"/>
      <c r="AE2076" s="9"/>
      <c r="AF2076" s="2"/>
      <c r="AG2076" s="9"/>
      <c r="AH2076" s="9"/>
      <c r="AI2076" s="9"/>
      <c r="AJ2076" s="9"/>
      <c r="AK2076" s="9"/>
      <c r="AL2076" s="9"/>
      <c r="AM2076" s="15"/>
      <c r="AO2076" s="9"/>
      <c r="AP2076" s="9"/>
      <c r="AQ2076" s="2"/>
      <c r="AR2076" s="2"/>
      <c r="AS2076" s="2"/>
      <c r="AT2076" s="2"/>
      <c r="AU2076" s="2"/>
      <c r="AV2076" s="2"/>
      <c r="AW2076" s="2"/>
      <c r="AY2076" s="2"/>
      <c r="AZ2076" s="2"/>
      <c r="BA2076" s="2"/>
      <c r="BC2076" s="19"/>
      <c r="BD2076" s="2"/>
      <c r="BE2076" s="2"/>
      <c r="BF2076" s="19"/>
      <c r="BG2076" s="19"/>
      <c r="BH2076" s="19"/>
      <c r="BI2076" s="19"/>
      <c r="BJ2076" s="19"/>
      <c r="BK2076" s="19"/>
      <c r="BL2076" s="19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X2076" s="2">
        <v>113.27236356579741</v>
      </c>
      <c r="BY2076" s="2"/>
      <c r="CA2076" s="2"/>
      <c r="CB2076" s="2"/>
      <c r="CC2076" s="2"/>
    </row>
    <row r="2077" spans="1:152" hidden="1" x14ac:dyDescent="0.45">
      <c r="A2077" t="s">
        <v>67</v>
      </c>
      <c r="B2077" t="s">
        <v>238</v>
      </c>
      <c r="C2077" s="13">
        <v>39852</v>
      </c>
      <c r="D2077" s="14"/>
      <c r="E2077" s="13"/>
      <c r="F2077" s="12"/>
      <c r="G2077">
        <v>116</v>
      </c>
      <c r="H2077" t="s">
        <v>17</v>
      </c>
      <c r="I2077" s="19">
        <v>9</v>
      </c>
      <c r="J2077">
        <v>1000</v>
      </c>
      <c r="K2077" s="2">
        <f t="shared" si="292"/>
        <v>111.11111111111111</v>
      </c>
      <c r="L2077" s="2"/>
      <c r="M2077" s="9"/>
      <c r="N2077" s="9"/>
      <c r="O2077" s="9"/>
      <c r="P2077" s="9"/>
      <c r="Q2077" s="2"/>
      <c r="R2077" s="2"/>
      <c r="S2077" s="2"/>
      <c r="T2077" s="2"/>
      <c r="U2077" s="2"/>
      <c r="V2077" s="2"/>
      <c r="W2077" s="2"/>
      <c r="X2077" s="9"/>
      <c r="Y2077" s="9"/>
      <c r="Z2077" s="9"/>
      <c r="AA2077" s="9"/>
      <c r="AB2077" s="9"/>
      <c r="AC2077" s="2"/>
      <c r="AD2077" s="9"/>
      <c r="AE2077" s="9"/>
      <c r="AF2077" s="2"/>
      <c r="AG2077" s="9"/>
      <c r="AH2077" s="9"/>
      <c r="AI2077" s="9"/>
      <c r="AJ2077" s="9"/>
      <c r="AK2077" s="9"/>
      <c r="AL2077" s="9"/>
      <c r="AM2077" s="15"/>
      <c r="AN2077" s="9"/>
      <c r="AO2077" s="9"/>
      <c r="AP2077" s="9"/>
      <c r="AQ2077" s="2"/>
      <c r="AR2077" s="2"/>
      <c r="AS2077" s="2"/>
      <c r="AT2077" s="2"/>
      <c r="AU2077" s="2"/>
      <c r="AV2077" s="2"/>
      <c r="AW2077" s="2"/>
      <c r="AX2077" s="9"/>
      <c r="AY2077" s="2"/>
      <c r="AZ2077" s="2"/>
      <c r="BA2077" s="2"/>
      <c r="BB2077" s="9"/>
      <c r="BC2077" s="19"/>
      <c r="BD2077" s="2"/>
      <c r="BE2077" s="2"/>
      <c r="BF2077" s="19"/>
      <c r="BG2077" s="19"/>
      <c r="BH2077" s="19"/>
      <c r="BI2077" s="19"/>
      <c r="BJ2077" s="19"/>
      <c r="BK2077" s="19"/>
      <c r="BL2077" s="19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9"/>
      <c r="BX2077" s="2">
        <v>208.36816978573569</v>
      </c>
      <c r="BY2077" s="2"/>
      <c r="BZ2077" s="9"/>
      <c r="CA2077" s="2"/>
      <c r="CB2077" s="2"/>
      <c r="CC2077" s="2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  <c r="DP2077" s="9"/>
      <c r="DQ2077" s="9"/>
      <c r="DR2077" s="9"/>
      <c r="DS2077" s="9"/>
      <c r="DT2077" s="9"/>
      <c r="DU2077" s="9"/>
      <c r="DV2077" s="9"/>
      <c r="DW2077" s="9"/>
      <c r="DX2077" s="9"/>
      <c r="DY2077" s="9"/>
      <c r="DZ2077" s="9"/>
      <c r="EA2077" s="9"/>
      <c r="EB2077" s="9"/>
      <c r="EC2077" s="9"/>
      <c r="ED2077" s="9"/>
      <c r="EE2077" s="9"/>
      <c r="EF2077" s="9"/>
      <c r="EG2077" s="9"/>
      <c r="EH2077" s="9"/>
      <c r="EI2077" s="9"/>
      <c r="EJ2077" s="9"/>
      <c r="EK2077" s="9"/>
      <c r="EL2077" s="9"/>
      <c r="EM2077" s="9"/>
      <c r="EN2077" s="9"/>
      <c r="EO2077" s="9"/>
      <c r="EP2077" s="9"/>
      <c r="EQ2077" s="9"/>
      <c r="ER2077" s="9"/>
      <c r="ES2077" s="9"/>
      <c r="ET2077" s="9"/>
      <c r="EU2077" s="9"/>
      <c r="EV2077" s="9"/>
    </row>
    <row r="2078" spans="1:152" hidden="1" x14ac:dyDescent="0.45">
      <c r="A2078" t="s">
        <v>67</v>
      </c>
      <c r="B2078" t="s">
        <v>238</v>
      </c>
      <c r="C2078" s="1">
        <v>39853</v>
      </c>
      <c r="G2078">
        <v>117</v>
      </c>
      <c r="H2078" t="s">
        <v>17</v>
      </c>
      <c r="I2078" s="19">
        <v>9</v>
      </c>
      <c r="J2078">
        <v>1000</v>
      </c>
      <c r="K2078" s="2">
        <f t="shared" si="292"/>
        <v>111.11111111111111</v>
      </c>
      <c r="AC2078" s="2">
        <v>175.87743236660998</v>
      </c>
      <c r="AE2078" s="9"/>
      <c r="AF2078" s="2">
        <v>176.80679618546245</v>
      </c>
      <c r="AG2078" s="9">
        <v>2.2269497431384311</v>
      </c>
      <c r="AH2078" s="9"/>
      <c r="AI2078" s="9"/>
      <c r="AJ2078" s="9"/>
      <c r="AK2078" s="9"/>
      <c r="AL2078" s="9"/>
      <c r="AM2078" s="15">
        <f>AG2078/AF2078</f>
        <v>1.2595385421737182E-2</v>
      </c>
      <c r="AO2078" s="9"/>
      <c r="AP2078" s="9"/>
      <c r="AQ2078" s="2">
        <v>0.39080321767319004</v>
      </c>
      <c r="AR2078" s="2"/>
      <c r="AS2078" s="2">
        <v>377.00550406824652</v>
      </c>
      <c r="AT2078" s="2"/>
      <c r="AU2078" s="2"/>
      <c r="AV2078" s="2">
        <v>0</v>
      </c>
      <c r="AW2078" s="2">
        <v>377.39630728591976</v>
      </c>
      <c r="AY2078" s="2"/>
      <c r="AZ2078" s="2">
        <f>AC2078+AF2078+AW2078</f>
        <v>730.08053583799222</v>
      </c>
      <c r="BA2078" s="2"/>
      <c r="BB2078" s="9">
        <f>AW2078/AZ2078</f>
        <v>0.51692421419335788</v>
      </c>
      <c r="BC2078" s="19"/>
      <c r="BD2078" s="2"/>
      <c r="BE2078" s="2"/>
      <c r="BF2078" s="19"/>
      <c r="BG2078" s="19"/>
      <c r="BH2078" s="19"/>
      <c r="BI2078" s="19"/>
      <c r="BJ2078" s="9">
        <f>AC2078/AZ2078</f>
        <v>0.24090141256092587</v>
      </c>
      <c r="BK2078" s="9">
        <f>AF2078/AZ2078</f>
        <v>0.24217437324571625</v>
      </c>
      <c r="BL2078" s="9">
        <f>AW2078/AZ2078</f>
        <v>0.51692421419335788</v>
      </c>
      <c r="BM2078" s="2">
        <f>BN2078+BO2078+BP2078+BQ2078+BR2078+BS2078</f>
        <v>392.14517734833629</v>
      </c>
      <c r="BN2078" s="2">
        <v>3.75</v>
      </c>
      <c r="BO2078" s="2">
        <v>122.46170717259236</v>
      </c>
      <c r="BP2078" s="2">
        <v>0</v>
      </c>
      <c r="BQ2078" s="2"/>
      <c r="BR2078" s="2">
        <v>129.21402717976378</v>
      </c>
      <c r="BS2078" s="2">
        <v>136.71944299598016</v>
      </c>
      <c r="BT2078" s="15">
        <f>AG2078/BM2078</f>
        <v>5.6788910632458636E-3</v>
      </c>
      <c r="BU2078" s="2"/>
      <c r="BV2078" s="2"/>
      <c r="BX2078" s="2"/>
      <c r="BY2078" s="2"/>
      <c r="CA2078" s="2"/>
      <c r="CB2078" s="2"/>
      <c r="CC2078" s="2"/>
    </row>
    <row r="2079" spans="1:152" hidden="1" x14ac:dyDescent="0.45">
      <c r="A2079" t="s">
        <v>67</v>
      </c>
      <c r="B2079" t="s">
        <v>238</v>
      </c>
      <c r="C2079" s="1">
        <v>39854</v>
      </c>
      <c r="D2079" s="2"/>
      <c r="G2079">
        <v>118</v>
      </c>
      <c r="H2079" t="s">
        <v>17</v>
      </c>
      <c r="I2079" s="19">
        <v>9</v>
      </c>
      <c r="J2079">
        <v>1000</v>
      </c>
      <c r="K2079" s="2">
        <f t="shared" si="292"/>
        <v>111.11111111111111</v>
      </c>
      <c r="M2079" s="2">
        <v>728</v>
      </c>
      <c r="N2079" s="19">
        <v>20.9</v>
      </c>
      <c r="O2079" s="19"/>
      <c r="P2079" s="19"/>
      <c r="AC2079" s="2"/>
      <c r="AE2079" s="9"/>
      <c r="AF2079" s="2"/>
      <c r="AG2079" s="9"/>
      <c r="AH2079" s="9"/>
      <c r="AI2079" s="9"/>
      <c r="AJ2079" s="9"/>
      <c r="AK2079" s="9"/>
      <c r="AL2079" s="9"/>
      <c r="AM2079" s="15"/>
      <c r="AO2079" s="9"/>
      <c r="AP2079" s="9"/>
      <c r="AQ2079" s="2"/>
      <c r="AR2079" s="2"/>
      <c r="AS2079" s="2"/>
      <c r="AT2079" s="2"/>
      <c r="AU2079" s="2"/>
      <c r="AV2079" s="2"/>
      <c r="AW2079" s="2"/>
      <c r="AY2079" s="2"/>
      <c r="AZ2079" s="2"/>
      <c r="BA2079" s="2"/>
      <c r="BC2079" s="19"/>
      <c r="BD2079" s="2"/>
      <c r="BE2079" s="2"/>
      <c r="BF2079" s="19"/>
      <c r="BG2079" s="19"/>
      <c r="BH2079" s="19"/>
      <c r="BI2079" s="19"/>
      <c r="BJ2079" s="19"/>
      <c r="BK2079" s="19"/>
      <c r="BL2079" s="19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X2079" s="2">
        <v>201.06999963024879</v>
      </c>
      <c r="BY2079" s="2"/>
      <c r="CA2079" s="2"/>
      <c r="CB2079" s="2"/>
      <c r="CC2079" s="2"/>
    </row>
    <row r="2080" spans="1:152" hidden="1" x14ac:dyDescent="0.45">
      <c r="A2080" t="s">
        <v>67</v>
      </c>
      <c r="B2080" t="s">
        <v>238</v>
      </c>
      <c r="C2080" s="1">
        <v>39857</v>
      </c>
      <c r="D2080" s="2"/>
      <c r="G2080">
        <v>121</v>
      </c>
      <c r="H2080" t="s">
        <v>17</v>
      </c>
      <c r="I2080" s="19">
        <v>9</v>
      </c>
      <c r="J2080">
        <v>1000</v>
      </c>
      <c r="K2080" s="2">
        <f t="shared" si="292"/>
        <v>111.11111111111111</v>
      </c>
      <c r="AC2080" s="2"/>
      <c r="AE2080" s="9"/>
      <c r="AF2080" s="2"/>
      <c r="AG2080" s="9"/>
      <c r="AH2080" s="9"/>
      <c r="AI2080" s="9"/>
      <c r="AJ2080" s="9"/>
      <c r="AK2080" s="9"/>
      <c r="AL2080" s="9"/>
      <c r="AM2080" s="15"/>
      <c r="AO2080" s="9"/>
      <c r="AP2080" s="9"/>
      <c r="AQ2080" s="2"/>
      <c r="AR2080" s="2"/>
      <c r="AS2080" s="2"/>
      <c r="AT2080" s="2"/>
      <c r="AU2080" s="2"/>
      <c r="AV2080" s="2"/>
      <c r="AW2080" s="2"/>
      <c r="AY2080" s="2"/>
      <c r="AZ2080" s="2"/>
      <c r="BA2080" s="2"/>
      <c r="BC2080" s="19"/>
      <c r="BD2080" s="2"/>
      <c r="BE2080" s="2"/>
      <c r="BF2080" s="19"/>
      <c r="BG2080" s="19"/>
      <c r="BH2080" s="19"/>
      <c r="BI2080" s="19"/>
      <c r="BJ2080" s="19"/>
      <c r="BK2080" s="19"/>
      <c r="BL2080" s="19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X2080" s="2">
        <v>174.55406349104911</v>
      </c>
      <c r="BY2080" s="2"/>
      <c r="CA2080" s="2"/>
      <c r="CB2080" s="2"/>
      <c r="CC2080" s="2"/>
    </row>
    <row r="2081" spans="1:152" hidden="1" x14ac:dyDescent="0.45">
      <c r="A2081" t="s">
        <v>67</v>
      </c>
      <c r="B2081" t="s">
        <v>238</v>
      </c>
      <c r="C2081" s="1">
        <v>39864</v>
      </c>
      <c r="D2081" s="2"/>
      <c r="G2081">
        <v>128</v>
      </c>
      <c r="H2081" t="s">
        <v>17</v>
      </c>
      <c r="I2081" s="19">
        <v>9</v>
      </c>
      <c r="J2081">
        <v>1000</v>
      </c>
      <c r="K2081" s="2">
        <f t="shared" si="292"/>
        <v>111.11111111111111</v>
      </c>
      <c r="AC2081" s="2"/>
      <c r="AE2081" s="9"/>
      <c r="AF2081" s="2"/>
      <c r="AG2081" s="9"/>
      <c r="AH2081" s="9"/>
      <c r="AI2081" s="9"/>
      <c r="AJ2081" s="9"/>
      <c r="AK2081" s="9"/>
      <c r="AL2081" s="9"/>
      <c r="AM2081" s="15"/>
      <c r="AO2081" s="9"/>
      <c r="AP2081" s="9"/>
      <c r="AQ2081" s="2"/>
      <c r="AR2081" s="2"/>
      <c r="AS2081" s="2"/>
      <c r="AT2081" s="2"/>
      <c r="AU2081" s="2"/>
      <c r="AV2081" s="2"/>
      <c r="AW2081" s="2"/>
      <c r="AY2081" s="2"/>
      <c r="AZ2081" s="2"/>
      <c r="BA2081" s="2"/>
      <c r="BC2081" s="19"/>
      <c r="BD2081" s="2"/>
      <c r="BE2081" s="2"/>
      <c r="BF2081" s="19"/>
      <c r="BG2081" s="19"/>
      <c r="BH2081" s="19"/>
      <c r="BI2081" s="19"/>
      <c r="BJ2081" s="19"/>
      <c r="BK2081" s="19"/>
      <c r="BL2081" s="19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X2081" s="2">
        <v>215.36117148059751</v>
      </c>
      <c r="BY2081" s="2"/>
      <c r="CA2081" s="2"/>
      <c r="CB2081" s="2"/>
      <c r="CC2081" s="2"/>
    </row>
    <row r="2082" spans="1:152" hidden="1" x14ac:dyDescent="0.45">
      <c r="A2082" t="s">
        <v>67</v>
      </c>
      <c r="B2082" t="s">
        <v>238</v>
      </c>
      <c r="C2082" s="1">
        <v>39870</v>
      </c>
      <c r="D2082" s="2"/>
      <c r="G2082">
        <v>134</v>
      </c>
      <c r="H2082" t="s">
        <v>17</v>
      </c>
      <c r="I2082" s="19">
        <v>9</v>
      </c>
      <c r="J2082">
        <v>1000</v>
      </c>
      <c r="K2082" s="2">
        <f t="shared" si="292"/>
        <v>111.11111111111111</v>
      </c>
      <c r="AC2082" s="2"/>
      <c r="AE2082" s="9"/>
      <c r="AF2082" s="2"/>
      <c r="AG2082" s="9"/>
      <c r="AH2082" s="9"/>
      <c r="AI2082" s="9"/>
      <c r="AJ2082" s="9"/>
      <c r="AK2082" s="9"/>
      <c r="AL2082" s="9"/>
      <c r="AM2082" s="15"/>
      <c r="AO2082" s="9"/>
      <c r="AP2082" s="9"/>
      <c r="AQ2082" s="2"/>
      <c r="AR2082" s="2"/>
      <c r="AS2082" s="2"/>
      <c r="AT2082" s="2"/>
      <c r="AU2082" s="2"/>
      <c r="AV2082" s="2"/>
      <c r="AW2082" s="2"/>
      <c r="AY2082" s="2"/>
      <c r="AZ2082" s="2"/>
      <c r="BA2082" s="2"/>
      <c r="BC2082" s="19"/>
      <c r="BD2082" s="2"/>
      <c r="BE2082" s="2"/>
      <c r="BF2082" s="19"/>
      <c r="BG2082" s="19"/>
      <c r="BH2082" s="19"/>
      <c r="BI2082" s="19"/>
      <c r="BJ2082" s="19"/>
      <c r="BK2082" s="19"/>
      <c r="BL2082" s="19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X2082" s="2">
        <v>182.03213888723221</v>
      </c>
      <c r="BY2082" s="2"/>
      <c r="CA2082" s="2"/>
      <c r="CB2082" s="2"/>
      <c r="CC2082" s="2"/>
    </row>
    <row r="2083" spans="1:152" hidden="1" x14ac:dyDescent="0.45">
      <c r="A2083" t="s">
        <v>67</v>
      </c>
      <c r="B2083" t="s">
        <v>238</v>
      </c>
      <c r="C2083" s="1">
        <v>39874</v>
      </c>
      <c r="G2083">
        <v>138</v>
      </c>
      <c r="H2083" t="s">
        <v>17</v>
      </c>
      <c r="I2083" s="19">
        <v>9</v>
      </c>
      <c r="J2083">
        <v>1000</v>
      </c>
      <c r="K2083" s="2">
        <f t="shared" si="292"/>
        <v>111.11111111111111</v>
      </c>
      <c r="AC2083" s="2">
        <v>231.63356572995815</v>
      </c>
      <c r="AE2083" s="9"/>
      <c r="AF2083" s="2">
        <v>185.21822110127789</v>
      </c>
      <c r="AG2083" s="9">
        <v>2.3518657090970745</v>
      </c>
      <c r="AH2083" s="9"/>
      <c r="AI2083" s="9"/>
      <c r="AJ2083" s="9"/>
      <c r="AK2083" s="9"/>
      <c r="AL2083" s="9"/>
      <c r="AM2083" s="15">
        <f>AG2083/AF2083</f>
        <v>1.2697809616749678E-2</v>
      </c>
      <c r="AO2083" s="9"/>
      <c r="AP2083" s="9"/>
      <c r="AQ2083" s="2">
        <v>0</v>
      </c>
      <c r="AR2083" s="2"/>
      <c r="AS2083" s="2">
        <v>582.00641581683703</v>
      </c>
      <c r="AT2083" s="2"/>
      <c r="AU2083" s="2"/>
      <c r="AV2083" s="2">
        <v>173.65153576892561</v>
      </c>
      <c r="AW2083" s="2">
        <v>755.65795158576259</v>
      </c>
      <c r="AY2083" s="2"/>
      <c r="AZ2083" s="2">
        <f>AC2083+AF2083+AW2083</f>
        <v>1172.5097384169985</v>
      </c>
      <c r="BA2083" s="2"/>
      <c r="BB2083" s="9">
        <f>AW2083/AZ2083</f>
        <v>0.64447904083591989</v>
      </c>
      <c r="BC2083" s="19"/>
      <c r="BD2083" s="2"/>
      <c r="BE2083" s="2"/>
      <c r="BF2083" s="19"/>
      <c r="BG2083" s="19"/>
      <c r="BH2083" s="19"/>
      <c r="BI2083" s="19"/>
      <c r="BJ2083" s="9">
        <f>AC2083/AZ2083</f>
        <v>0.19755363912174057</v>
      </c>
      <c r="BK2083" s="9">
        <f>AF2083/AZ2083</f>
        <v>0.1579673200423396</v>
      </c>
      <c r="BL2083" s="9">
        <f>AW2083/AZ2083</f>
        <v>0.64447904083591989</v>
      </c>
      <c r="BM2083" s="2">
        <f>BN2083+BO2083+BP2083+BQ2083+BR2083+BS2083</f>
        <v>510.28130314097115</v>
      </c>
      <c r="BN2083" s="2">
        <v>5.5</v>
      </c>
      <c r="BO2083" s="2">
        <v>112.34560638396519</v>
      </c>
      <c r="BP2083" s="2">
        <v>27.148950528928921</v>
      </c>
      <c r="BQ2083" s="2"/>
      <c r="BR2083" s="2">
        <v>151.28890102261118</v>
      </c>
      <c r="BS2083" s="2">
        <v>213.99784520546586</v>
      </c>
      <c r="BT2083" s="15">
        <f>AG2083/BM2083</f>
        <v>4.6089592046984016E-3</v>
      </c>
      <c r="BU2083" s="2"/>
      <c r="BV2083" s="2"/>
      <c r="BX2083" s="2"/>
      <c r="BY2083" s="2"/>
      <c r="CA2083" s="2"/>
      <c r="CB2083" s="2"/>
      <c r="CC2083" s="2"/>
    </row>
    <row r="2084" spans="1:152" hidden="1" x14ac:dyDescent="0.45">
      <c r="A2084" t="s">
        <v>67</v>
      </c>
      <c r="B2084" t="s">
        <v>238</v>
      </c>
      <c r="C2084" s="1">
        <v>39877</v>
      </c>
      <c r="D2084" s="2"/>
      <c r="G2084">
        <v>141</v>
      </c>
      <c r="H2084" t="s">
        <v>17</v>
      </c>
      <c r="I2084" s="19">
        <v>9</v>
      </c>
      <c r="J2084">
        <v>1000</v>
      </c>
      <c r="K2084" s="2">
        <f t="shared" si="292"/>
        <v>111.11111111111111</v>
      </c>
      <c r="AC2084" s="2"/>
      <c r="AE2084" s="9"/>
      <c r="AF2084" s="2"/>
      <c r="AG2084" s="9"/>
      <c r="AH2084" s="9"/>
      <c r="AI2084" s="9"/>
      <c r="AJ2084" s="9"/>
      <c r="AK2084" s="9"/>
      <c r="AL2084" s="9"/>
      <c r="AM2084" s="15"/>
      <c r="AO2084" s="9"/>
      <c r="AP2084" s="9"/>
      <c r="AQ2084" s="2"/>
      <c r="AR2084" s="2"/>
      <c r="AS2084" s="2"/>
      <c r="AT2084" s="2"/>
      <c r="AU2084" s="2"/>
      <c r="AV2084" s="2"/>
      <c r="AW2084" s="2"/>
      <c r="AY2084" s="2"/>
      <c r="AZ2084" s="2"/>
      <c r="BA2084" s="2"/>
      <c r="BC2084" s="19"/>
      <c r="BD2084" s="2"/>
      <c r="BE2084" s="2"/>
      <c r="BF2084" s="19"/>
      <c r="BG2084" s="19"/>
      <c r="BH2084" s="19"/>
      <c r="BI2084" s="19"/>
      <c r="BJ2084" s="19"/>
      <c r="BK2084" s="19"/>
      <c r="BL2084" s="19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X2084" s="2">
        <v>156.26474901223011</v>
      </c>
      <c r="BY2084" s="2"/>
      <c r="CA2084" s="2"/>
      <c r="CB2084" s="2"/>
      <c r="CC2084" s="2"/>
    </row>
    <row r="2085" spans="1:152" hidden="1" x14ac:dyDescent="0.45">
      <c r="A2085" t="s">
        <v>67</v>
      </c>
      <c r="B2085" t="s">
        <v>238</v>
      </c>
      <c r="C2085" s="1">
        <v>39884</v>
      </c>
      <c r="D2085" s="2"/>
      <c r="G2085">
        <v>148</v>
      </c>
      <c r="H2085" t="s">
        <v>17</v>
      </c>
      <c r="I2085" s="19">
        <v>9</v>
      </c>
      <c r="J2085">
        <v>1000</v>
      </c>
      <c r="K2085" s="2">
        <f t="shared" si="292"/>
        <v>111.11111111111111</v>
      </c>
      <c r="AC2085" s="2"/>
      <c r="AE2085" s="9"/>
      <c r="AF2085" s="2"/>
      <c r="AG2085" s="9"/>
      <c r="AH2085" s="9"/>
      <c r="AI2085" s="9"/>
      <c r="AJ2085" s="9"/>
      <c r="AK2085" s="9"/>
      <c r="AL2085" s="9"/>
      <c r="AM2085" s="15"/>
      <c r="AO2085" s="9"/>
      <c r="AP2085" s="9"/>
      <c r="AQ2085" s="2"/>
      <c r="AR2085" s="2"/>
      <c r="AS2085" s="2"/>
      <c r="AT2085" s="2"/>
      <c r="AU2085" s="2"/>
      <c r="AV2085" s="2"/>
      <c r="AW2085" s="2"/>
      <c r="AY2085" s="2"/>
      <c r="AZ2085" s="2"/>
      <c r="BA2085" s="2"/>
      <c r="BC2085" s="19"/>
      <c r="BD2085" s="2"/>
      <c r="BE2085" s="2"/>
      <c r="BF2085" s="19"/>
      <c r="BG2085" s="19"/>
      <c r="BH2085" s="19"/>
      <c r="BI2085" s="19"/>
      <c r="BJ2085" s="19"/>
      <c r="BK2085" s="19"/>
      <c r="BL2085" s="19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X2085" s="2">
        <v>124.7457093411479</v>
      </c>
      <c r="BY2085" s="2"/>
      <c r="CA2085" s="2"/>
      <c r="CB2085" s="2"/>
      <c r="CC2085" s="2"/>
    </row>
    <row r="2086" spans="1:152" hidden="1" x14ac:dyDescent="0.45">
      <c r="A2086" t="s">
        <v>67</v>
      </c>
      <c r="B2086" t="s">
        <v>238</v>
      </c>
      <c r="C2086" s="1">
        <v>39885</v>
      </c>
      <c r="D2086" s="2">
        <v>9</v>
      </c>
      <c r="E2086" s="1" t="s">
        <v>196</v>
      </c>
      <c r="F2086" t="s">
        <v>15</v>
      </c>
      <c r="G2086">
        <v>149</v>
      </c>
      <c r="H2086" t="s">
        <v>17</v>
      </c>
      <c r="I2086" s="19">
        <v>9</v>
      </c>
      <c r="J2086">
        <v>1000</v>
      </c>
      <c r="K2086" s="2">
        <f t="shared" si="292"/>
        <v>111.11111111111111</v>
      </c>
      <c r="L2086" s="2"/>
      <c r="M2086" s="9"/>
      <c r="N2086" s="9"/>
      <c r="O2086" s="9"/>
      <c r="P2086" s="9"/>
      <c r="Q2086" s="2"/>
      <c r="R2086" s="2"/>
      <c r="S2086" s="2"/>
      <c r="T2086" s="2"/>
      <c r="U2086" s="2"/>
      <c r="V2086" s="2">
        <v>149</v>
      </c>
      <c r="W2086" s="2"/>
      <c r="X2086" s="9"/>
      <c r="Y2086" s="9"/>
      <c r="Z2086" s="9"/>
      <c r="AA2086" s="9"/>
      <c r="AB2086" s="9"/>
      <c r="AC2086" s="2"/>
      <c r="AD2086" s="9"/>
      <c r="AE2086" s="9"/>
      <c r="AF2086" s="2"/>
      <c r="AG2086" s="9"/>
      <c r="AH2086" s="9"/>
      <c r="AI2086" s="9"/>
      <c r="AJ2086" s="9"/>
      <c r="AK2086" s="9"/>
      <c r="AL2086" s="9"/>
      <c r="AM2086" s="15"/>
      <c r="AN2086" s="9"/>
      <c r="AO2086" s="9"/>
      <c r="AP2086" s="9"/>
      <c r="AQ2086" s="2"/>
      <c r="AR2086" s="2"/>
      <c r="AS2086" s="2"/>
      <c r="AT2086" s="2"/>
      <c r="AU2086" s="2"/>
      <c r="AV2086" s="2"/>
      <c r="AW2086" s="2"/>
      <c r="AX2086" s="9"/>
      <c r="AY2086" s="2"/>
      <c r="AZ2086" s="2"/>
      <c r="BA2086" s="2"/>
      <c r="BB2086" s="9"/>
      <c r="BC2086" s="19"/>
      <c r="BD2086" s="2"/>
      <c r="BE2086" s="2"/>
      <c r="BF2086" s="19"/>
      <c r="BG2086" s="19"/>
      <c r="BH2086" s="19"/>
      <c r="BI2086" s="19"/>
      <c r="BJ2086" s="19"/>
      <c r="BK2086" s="19"/>
      <c r="BL2086" s="19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9"/>
      <c r="BX2086" s="2"/>
      <c r="BY2086" s="2"/>
      <c r="BZ2086" s="9"/>
      <c r="CA2086" s="2"/>
      <c r="CB2086" s="2"/>
      <c r="CC2086" s="2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  <c r="DP2086" s="9"/>
      <c r="DQ2086" s="9"/>
      <c r="DR2086" s="9"/>
      <c r="DS2086" s="9"/>
      <c r="DT2086" s="9"/>
      <c r="DU2086" s="9"/>
      <c r="DV2086" s="9"/>
      <c r="DW2086" s="9"/>
      <c r="DX2086" s="9"/>
      <c r="DY2086" s="9"/>
      <c r="DZ2086" s="9"/>
      <c r="EA2086" s="9"/>
      <c r="EB2086" s="9"/>
      <c r="EC2086" s="9"/>
      <c r="ED2086" s="9"/>
      <c r="EE2086" s="9"/>
      <c r="EF2086" s="9"/>
      <c r="EG2086" s="9"/>
      <c r="EH2086" s="9"/>
      <c r="EI2086" s="9"/>
      <c r="EJ2086" s="9"/>
      <c r="EK2086" s="9"/>
      <c r="EL2086" s="9"/>
      <c r="EM2086" s="9"/>
      <c r="EN2086" s="9"/>
      <c r="EO2086" s="9"/>
      <c r="EP2086" s="9"/>
      <c r="EQ2086" s="9"/>
      <c r="ER2086" s="9"/>
      <c r="ES2086" s="9"/>
      <c r="ET2086" s="9"/>
      <c r="EU2086" s="9"/>
      <c r="EV2086" s="9"/>
    </row>
    <row r="2087" spans="1:152" hidden="1" x14ac:dyDescent="0.45">
      <c r="A2087" t="s">
        <v>67</v>
      </c>
      <c r="B2087" t="s">
        <v>238</v>
      </c>
      <c r="C2087" s="1">
        <v>39895</v>
      </c>
      <c r="D2087" s="2"/>
      <c r="G2087">
        <v>159</v>
      </c>
      <c r="H2087" t="s">
        <v>17</v>
      </c>
      <c r="I2087" s="19">
        <v>9</v>
      </c>
      <c r="J2087">
        <v>1000</v>
      </c>
      <c r="K2087" s="2">
        <f t="shared" si="292"/>
        <v>111.11111111111111</v>
      </c>
      <c r="AC2087" s="2"/>
      <c r="AE2087" s="9"/>
      <c r="AF2087" s="2"/>
      <c r="AG2087" s="9"/>
      <c r="AH2087" s="9"/>
      <c r="AI2087" s="9"/>
      <c r="AJ2087" s="9"/>
      <c r="AK2087" s="9"/>
      <c r="AL2087" s="9"/>
      <c r="AM2087" s="15"/>
      <c r="AO2087" s="9"/>
      <c r="AP2087" s="9"/>
      <c r="AQ2087" s="2"/>
      <c r="AR2087" s="2"/>
      <c r="AS2087" s="2"/>
      <c r="AT2087" s="2"/>
      <c r="AU2087" s="2"/>
      <c r="AV2087" s="2"/>
      <c r="AW2087" s="2"/>
      <c r="AY2087" s="2"/>
      <c r="AZ2087" s="2"/>
      <c r="BA2087" s="2"/>
      <c r="BC2087" s="19"/>
      <c r="BD2087" s="2"/>
      <c r="BE2087" s="2"/>
      <c r="BF2087" s="19"/>
      <c r="BG2087" s="19"/>
      <c r="BH2087" s="19"/>
      <c r="BI2087" s="19"/>
      <c r="BJ2087" s="19"/>
      <c r="BK2087" s="19"/>
      <c r="BL2087" s="19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X2087" s="2">
        <v>100.0290311036871</v>
      </c>
      <c r="BY2087" s="2"/>
      <c r="CA2087" s="2"/>
      <c r="CB2087" s="2"/>
      <c r="CC2087" s="2"/>
    </row>
    <row r="2088" spans="1:152" hidden="1" x14ac:dyDescent="0.45">
      <c r="A2088" t="s">
        <v>67</v>
      </c>
      <c r="B2088" t="s">
        <v>238</v>
      </c>
      <c r="C2088" s="1">
        <v>39902</v>
      </c>
      <c r="G2088">
        <v>166</v>
      </c>
      <c r="H2088" t="s">
        <v>17</v>
      </c>
      <c r="I2088" s="19">
        <v>9</v>
      </c>
      <c r="J2088">
        <v>1000</v>
      </c>
      <c r="K2088" s="2">
        <f t="shared" si="292"/>
        <v>111.11111111111111</v>
      </c>
      <c r="AC2088" s="2">
        <v>303.79426598572218</v>
      </c>
      <c r="AE2088" s="9"/>
      <c r="AF2088" s="2">
        <v>153.52409181598955</v>
      </c>
      <c r="AG2088" s="9">
        <v>1.5804483579241098</v>
      </c>
      <c r="AH2088" s="9"/>
      <c r="AI2088" s="9"/>
      <c r="AJ2088" s="9"/>
      <c r="AK2088" s="9"/>
      <c r="AL2088" s="9"/>
      <c r="AM2088" s="15">
        <f>AG2088/AF2088</f>
        <v>1.0294464792004104E-2</v>
      </c>
      <c r="AO2088" s="9"/>
      <c r="AP2088" s="9"/>
      <c r="AQ2088" s="2">
        <v>0</v>
      </c>
      <c r="AR2088" s="2"/>
      <c r="AS2088" s="2">
        <v>18.018259796394769</v>
      </c>
      <c r="AT2088" s="2"/>
      <c r="AU2088" s="2"/>
      <c r="AV2088" s="2">
        <v>654.87867911035244</v>
      </c>
      <c r="AW2088" s="2">
        <v>672.89693890674721</v>
      </c>
      <c r="AY2088" s="2"/>
      <c r="AZ2088" s="2">
        <f>AC2088+AF2088+AW2088</f>
        <v>1130.2152967084589</v>
      </c>
      <c r="BA2088" s="2"/>
      <c r="BB2088" s="9">
        <f>AW2088/AZ2088</f>
        <v>0.59537058192933145</v>
      </c>
      <c r="BC2088" s="19"/>
      <c r="BD2088" s="2"/>
      <c r="BE2088" s="2"/>
      <c r="BF2088" s="19"/>
      <c r="BG2088" s="19"/>
      <c r="BH2088" s="19"/>
      <c r="BI2088" s="19"/>
      <c r="BJ2088" s="9">
        <f>AC2088/AZ2088</f>
        <v>0.26879327051267687</v>
      </c>
      <c r="BK2088" s="9">
        <f>AF2088/AZ2088</f>
        <v>0.13583614755799164</v>
      </c>
      <c r="BL2088" s="9">
        <f>AW2088/AZ2088</f>
        <v>0.59537058192933145</v>
      </c>
      <c r="BM2088" s="2"/>
      <c r="BN2088" s="2">
        <v>9.9375</v>
      </c>
      <c r="BO2088" s="2">
        <v>14.242895966259345</v>
      </c>
      <c r="BP2088" s="2">
        <v>111.83354273536435</v>
      </c>
      <c r="BQ2088" s="2"/>
      <c r="BR2088" s="2"/>
      <c r="BS2088" s="2"/>
      <c r="BT2088" s="2"/>
      <c r="BU2088" s="2"/>
      <c r="BV2088" s="2"/>
      <c r="BX2088" s="2"/>
      <c r="BY2088" s="2"/>
      <c r="CA2088" s="2"/>
      <c r="CB2088" s="2"/>
      <c r="CC2088" s="2"/>
    </row>
    <row r="2089" spans="1:152" hidden="1" x14ac:dyDescent="0.45">
      <c r="A2089" t="s">
        <v>67</v>
      </c>
      <c r="B2089" t="s">
        <v>238</v>
      </c>
      <c r="C2089" s="1">
        <v>39906</v>
      </c>
      <c r="D2089" s="2">
        <v>10</v>
      </c>
      <c r="E2089" t="s">
        <v>97</v>
      </c>
      <c r="F2089" t="s">
        <v>18</v>
      </c>
      <c r="G2089">
        <v>170</v>
      </c>
      <c r="H2089" t="s">
        <v>17</v>
      </c>
      <c r="I2089" s="19">
        <v>9</v>
      </c>
      <c r="J2089">
        <v>1000</v>
      </c>
      <c r="K2089" s="2">
        <f t="shared" si="292"/>
        <v>111.11111111111111</v>
      </c>
      <c r="L2089" s="2"/>
      <c r="M2089" s="9"/>
      <c r="N2089" s="9"/>
      <c r="O2089" s="9"/>
      <c r="P2089" s="9"/>
      <c r="Q2089" s="2"/>
      <c r="R2089" s="2"/>
      <c r="S2089" s="2"/>
      <c r="T2089" s="2"/>
      <c r="U2089" s="2"/>
      <c r="V2089" s="2"/>
      <c r="W2089" s="2"/>
      <c r="X2089" s="9"/>
      <c r="Y2089" s="9"/>
      <c r="Z2089" s="9"/>
      <c r="AA2089" s="9"/>
      <c r="AB2089" s="9"/>
      <c r="AC2089" s="2"/>
      <c r="AD2089" s="9"/>
      <c r="AE2089" s="9"/>
      <c r="AF2089" s="2"/>
      <c r="AG2089" s="9"/>
      <c r="AH2089" s="9"/>
      <c r="AI2089" s="9"/>
      <c r="AJ2089" s="9"/>
      <c r="AK2089" s="9"/>
      <c r="AL2089" s="9"/>
      <c r="AM2089" s="15"/>
      <c r="AN2089" s="9"/>
      <c r="AO2089" s="9"/>
      <c r="AP2089" s="9"/>
      <c r="AQ2089" s="2"/>
      <c r="AR2089" s="2"/>
      <c r="AS2089" s="2"/>
      <c r="AT2089" s="2"/>
      <c r="AU2089" s="2"/>
      <c r="AV2089" s="2"/>
      <c r="AW2089" s="2"/>
      <c r="AX2089" s="9"/>
      <c r="AY2089" s="2"/>
      <c r="AZ2089" s="2"/>
      <c r="BA2089" s="2"/>
      <c r="BB2089" s="9"/>
      <c r="BC2089" s="19">
        <v>40.5</v>
      </c>
      <c r="BD2089" s="2">
        <v>202.35347560975612</v>
      </c>
      <c r="BE2089" s="2"/>
      <c r="BF2089" s="19">
        <v>8.9142500268615024</v>
      </c>
      <c r="BG2089" s="19"/>
      <c r="BH2089" s="19"/>
      <c r="BI2089" s="19"/>
      <c r="BJ2089" s="19"/>
      <c r="BK2089" s="19"/>
      <c r="BL2089" s="19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9"/>
      <c r="BX2089" s="2"/>
      <c r="BY2089" s="2"/>
      <c r="BZ2089" s="9"/>
      <c r="CA2089" s="2"/>
      <c r="CB2089" s="2"/>
      <c r="CC2089" s="2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  <c r="DP2089" s="9"/>
      <c r="DQ2089" s="9"/>
      <c r="DR2089" s="9"/>
      <c r="DS2089" s="9"/>
      <c r="DT2089" s="9"/>
      <c r="DU2089" s="9"/>
      <c r="DV2089" s="9"/>
      <c r="DW2089" s="9"/>
      <c r="DX2089" s="9"/>
      <c r="DY2089" s="9"/>
      <c r="DZ2089" s="9"/>
      <c r="EA2089" s="9"/>
      <c r="EB2089" s="9"/>
      <c r="EC2089" s="9"/>
      <c r="ED2089" s="9"/>
      <c r="EE2089" s="9"/>
      <c r="EF2089" s="9"/>
      <c r="EG2089" s="9"/>
      <c r="EH2089" s="9"/>
      <c r="EI2089" s="9"/>
      <c r="EJ2089" s="9"/>
      <c r="EK2089" s="9"/>
      <c r="EL2089" s="9"/>
      <c r="EM2089" s="9"/>
      <c r="EN2089" s="9"/>
      <c r="EO2089" s="9"/>
      <c r="EP2089" s="9"/>
      <c r="EQ2089" s="9"/>
      <c r="ER2089" s="9"/>
      <c r="ES2089" s="9"/>
      <c r="ET2089" s="9"/>
      <c r="EU2089" s="9"/>
      <c r="EV2089" s="9"/>
    </row>
    <row r="2090" spans="1:152" hidden="1" x14ac:dyDescent="0.45">
      <c r="A2090" t="s">
        <v>67</v>
      </c>
      <c r="B2090" t="s">
        <v>238</v>
      </c>
      <c r="C2090" s="1">
        <v>39946</v>
      </c>
      <c r="D2090" s="2"/>
      <c r="G2090">
        <v>210</v>
      </c>
      <c r="H2090" t="s">
        <v>17</v>
      </c>
      <c r="I2090" s="19">
        <v>9</v>
      </c>
      <c r="J2090">
        <v>1000</v>
      </c>
      <c r="K2090" s="2">
        <f t="shared" si="292"/>
        <v>111.11111111111111</v>
      </c>
      <c r="AC2090" s="2"/>
      <c r="AE2090" s="9"/>
      <c r="AF2090" s="2"/>
      <c r="AG2090" s="9"/>
      <c r="AH2090" s="9"/>
      <c r="AI2090" s="9"/>
      <c r="AJ2090" s="9"/>
      <c r="AK2090" s="9"/>
      <c r="AL2090" s="9"/>
      <c r="AM2090" s="15"/>
      <c r="AO2090" s="9"/>
      <c r="AP2090" s="9"/>
      <c r="AQ2090" s="2"/>
      <c r="AR2090" s="2"/>
      <c r="AS2090" s="2"/>
      <c r="AT2090" s="2"/>
      <c r="AU2090" s="2"/>
      <c r="AV2090" s="2"/>
      <c r="AW2090" s="2"/>
      <c r="AY2090" s="2"/>
      <c r="AZ2090" s="2"/>
      <c r="BA2090" s="2"/>
      <c r="BC2090" s="19"/>
      <c r="BD2090" s="2"/>
      <c r="BE2090" s="2"/>
      <c r="BF2090" s="19"/>
      <c r="BG2090" s="19"/>
      <c r="BH2090" s="19"/>
      <c r="BI2090" s="19"/>
      <c r="BJ2090" s="19"/>
      <c r="BK2090" s="19"/>
      <c r="BL2090" s="19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X2090" s="2">
        <v>108.5327642646903</v>
      </c>
      <c r="BY2090" s="2"/>
      <c r="CA2090" s="2"/>
      <c r="CB2090" s="2"/>
      <c r="CC2090" s="2"/>
    </row>
    <row r="2091" spans="1:152" hidden="1" x14ac:dyDescent="0.45">
      <c r="A2091" t="s">
        <v>70</v>
      </c>
      <c r="B2091" t="s">
        <v>239</v>
      </c>
      <c r="C2091" s="1">
        <v>39736</v>
      </c>
      <c r="D2091" s="2">
        <v>1</v>
      </c>
      <c r="E2091" s="1" t="s">
        <v>198</v>
      </c>
      <c r="F2091" t="s">
        <v>10</v>
      </c>
      <c r="G2091">
        <v>0</v>
      </c>
      <c r="H2091" t="s">
        <v>17</v>
      </c>
      <c r="I2091" s="19">
        <v>9</v>
      </c>
      <c r="J2091">
        <v>1000</v>
      </c>
      <c r="K2091" s="2">
        <f t="shared" si="292"/>
        <v>111.11111111111111</v>
      </c>
      <c r="L2091" s="2"/>
      <c r="M2091" s="9"/>
      <c r="N2091" s="9"/>
      <c r="O2091" s="9"/>
      <c r="P2091" s="9"/>
      <c r="Q2091" s="2"/>
      <c r="R2091" s="2"/>
      <c r="S2091" s="2"/>
      <c r="T2091" s="2"/>
      <c r="U2091" s="2"/>
      <c r="V2091" s="2"/>
      <c r="W2091" s="2"/>
      <c r="X2091" s="9"/>
      <c r="Y2091" s="9"/>
      <c r="Z2091" s="9"/>
      <c r="AA2091" s="9"/>
      <c r="AB2091" s="9"/>
      <c r="AC2091" s="2"/>
      <c r="AD2091" s="9"/>
      <c r="AE2091" s="9"/>
      <c r="AF2091" s="2"/>
      <c r="AG2091" s="9"/>
      <c r="AH2091" s="9"/>
      <c r="AI2091" s="9"/>
      <c r="AJ2091" s="9"/>
      <c r="AK2091" s="9"/>
      <c r="AL2091" s="9"/>
      <c r="AM2091" s="15"/>
      <c r="AN2091" s="9"/>
      <c r="AO2091" s="9"/>
      <c r="AP2091" s="9"/>
      <c r="AQ2091" s="2"/>
      <c r="AR2091" s="2"/>
      <c r="AS2091" s="2"/>
      <c r="AT2091" s="2"/>
      <c r="AU2091" s="2"/>
      <c r="AV2091" s="2"/>
      <c r="AW2091" s="2"/>
      <c r="AX2091" s="9"/>
      <c r="AY2091" s="2"/>
      <c r="AZ2091" s="2"/>
      <c r="BA2091" s="2"/>
      <c r="BB2091" s="9"/>
      <c r="BC2091" s="19"/>
      <c r="BD2091" s="2"/>
      <c r="BE2091" s="2"/>
      <c r="BF2091" s="19"/>
      <c r="BG2091" s="19"/>
      <c r="BH2091" s="19"/>
      <c r="BI2091" s="19"/>
      <c r="BJ2091" s="19"/>
      <c r="BK2091" s="19"/>
      <c r="BL2091" s="19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9"/>
      <c r="BX2091" s="2"/>
      <c r="BY2091" s="2"/>
      <c r="BZ2091" s="9"/>
      <c r="CA2091" s="2"/>
      <c r="CB2091" s="2"/>
      <c r="CC2091" s="2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  <c r="EL2091" s="9"/>
      <c r="EM2091" s="9"/>
      <c r="EN2091" s="9"/>
      <c r="EO2091" s="9"/>
      <c r="EP2091" s="9"/>
      <c r="EQ2091" s="9"/>
      <c r="ER2091" s="9"/>
      <c r="ES2091" s="9"/>
      <c r="ET2091" s="9"/>
      <c r="EU2091" s="9"/>
      <c r="EV2091" s="9"/>
    </row>
    <row r="2092" spans="1:152" hidden="1" x14ac:dyDescent="0.45">
      <c r="A2092" t="s">
        <v>70</v>
      </c>
      <c r="B2092" t="s">
        <v>239</v>
      </c>
      <c r="C2092" s="1">
        <v>39745</v>
      </c>
      <c r="D2092" s="2">
        <v>3</v>
      </c>
      <c r="E2092" s="1" t="s">
        <v>194</v>
      </c>
      <c r="F2092" t="s">
        <v>77</v>
      </c>
      <c r="G2092">
        <v>9</v>
      </c>
      <c r="H2092" t="s">
        <v>17</v>
      </c>
      <c r="I2092" s="19">
        <v>9</v>
      </c>
      <c r="J2092">
        <v>1000</v>
      </c>
      <c r="K2092" s="2">
        <f t="shared" si="292"/>
        <v>111.11111111111111</v>
      </c>
      <c r="L2092" s="2"/>
      <c r="M2092" s="9"/>
      <c r="N2092" s="9"/>
      <c r="O2092" s="9"/>
      <c r="P2092" s="9"/>
      <c r="Q2092" s="2">
        <v>9</v>
      </c>
      <c r="R2092" s="2"/>
      <c r="S2092" s="2"/>
      <c r="T2092" s="2"/>
      <c r="U2092" s="2"/>
      <c r="V2092" s="2"/>
      <c r="W2092" s="2"/>
      <c r="X2092" s="9"/>
      <c r="Y2092" s="9"/>
      <c r="Z2092" s="9"/>
      <c r="AA2092" s="9"/>
      <c r="AB2092" s="9"/>
      <c r="AC2092" s="2"/>
      <c r="AD2092" s="9"/>
      <c r="AE2092" s="9"/>
      <c r="AF2092" s="2"/>
      <c r="AG2092" s="9"/>
      <c r="AH2092" s="9"/>
      <c r="AI2092" s="9"/>
      <c r="AJ2092" s="9"/>
      <c r="AK2092" s="9"/>
      <c r="AL2092" s="9"/>
      <c r="AM2092" s="15"/>
      <c r="AN2092" s="9"/>
      <c r="AO2092" s="9"/>
      <c r="AP2092" s="9"/>
      <c r="AQ2092" s="2"/>
      <c r="AR2092" s="2"/>
      <c r="AS2092" s="2"/>
      <c r="AT2092" s="2"/>
      <c r="AU2092" s="2"/>
      <c r="AV2092" s="2"/>
      <c r="AW2092" s="2"/>
      <c r="AX2092" s="9"/>
      <c r="AY2092" s="2"/>
      <c r="AZ2092" s="2"/>
      <c r="BA2092" s="2"/>
      <c r="BB2092" s="9"/>
      <c r="BC2092" s="19"/>
      <c r="BD2092" s="2"/>
      <c r="BE2092" s="2"/>
      <c r="BF2092" s="19"/>
      <c r="BG2092" s="19"/>
      <c r="BH2092" s="19"/>
      <c r="BI2092" s="19"/>
      <c r="BJ2092" s="19"/>
      <c r="BK2092" s="19"/>
      <c r="BL2092" s="19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9"/>
      <c r="BX2092" s="2"/>
      <c r="BY2092" s="2"/>
      <c r="BZ2092" s="9"/>
      <c r="CA2092" s="2"/>
      <c r="CB2092" s="2"/>
      <c r="CC2092" s="2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  <c r="DP2092" s="9"/>
      <c r="DQ2092" s="9"/>
      <c r="DR2092" s="9"/>
      <c r="DS2092" s="9"/>
      <c r="DT2092" s="9"/>
      <c r="DU2092" s="9"/>
      <c r="DV2092" s="9"/>
      <c r="DW2092" s="9"/>
      <c r="DX2092" s="9"/>
      <c r="DY2092" s="9"/>
      <c r="DZ2092" s="9"/>
      <c r="EA2092" s="9"/>
      <c r="EB2092" s="9"/>
      <c r="EC2092" s="9"/>
      <c r="ED2092" s="9"/>
      <c r="EE2092" s="9"/>
      <c r="EF2092" s="9"/>
      <c r="EG2092" s="9"/>
      <c r="EH2092" s="9"/>
      <c r="EI2092" s="9"/>
      <c r="EJ2092" s="9"/>
      <c r="EK2092" s="9"/>
      <c r="EL2092" s="9"/>
      <c r="EM2092" s="9"/>
      <c r="EN2092" s="9"/>
      <c r="EO2092" s="9"/>
      <c r="EP2092" s="9"/>
      <c r="EQ2092" s="9"/>
      <c r="ER2092" s="9"/>
      <c r="ES2092" s="9"/>
      <c r="ET2092" s="9"/>
      <c r="EU2092" s="9"/>
      <c r="EV2092" s="9"/>
    </row>
    <row r="2093" spans="1:152" hidden="1" x14ac:dyDescent="0.45">
      <c r="A2093" t="s">
        <v>70</v>
      </c>
      <c r="B2093" t="s">
        <v>239</v>
      </c>
      <c r="C2093" s="1">
        <v>39764</v>
      </c>
      <c r="D2093" s="2"/>
      <c r="G2093">
        <v>28</v>
      </c>
      <c r="H2093" t="s">
        <v>17</v>
      </c>
      <c r="I2093" s="19">
        <v>9</v>
      </c>
      <c r="J2093">
        <v>1000</v>
      </c>
      <c r="K2093" s="2">
        <f t="shared" si="292"/>
        <v>111.11111111111111</v>
      </c>
      <c r="AC2093" s="2"/>
      <c r="AE2093" s="9"/>
      <c r="AF2093" s="2"/>
      <c r="AG2093" s="9"/>
      <c r="AH2093" s="9"/>
      <c r="AI2093" s="9"/>
      <c r="AJ2093" s="9"/>
      <c r="AK2093" s="9"/>
      <c r="AL2093" s="9"/>
      <c r="AM2093" s="15"/>
      <c r="AO2093" s="9"/>
      <c r="AP2093" s="9"/>
      <c r="AQ2093" s="2"/>
      <c r="AR2093" s="2"/>
      <c r="AS2093" s="2"/>
      <c r="AT2093" s="2"/>
      <c r="AU2093" s="2"/>
      <c r="AV2093" s="2"/>
      <c r="AW2093" s="2"/>
      <c r="AY2093" s="2"/>
      <c r="AZ2093" s="2"/>
      <c r="BA2093" s="2"/>
      <c r="BC2093" s="19"/>
      <c r="BD2093" s="2"/>
      <c r="BE2093" s="2"/>
      <c r="BF2093" s="19"/>
      <c r="BG2093" s="19"/>
      <c r="BH2093" s="19"/>
      <c r="BI2093" s="19"/>
      <c r="BJ2093" s="19"/>
      <c r="BK2093" s="19"/>
      <c r="BL2093" s="19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X2093" s="2">
        <v>159.94203966648891</v>
      </c>
      <c r="BY2093" s="2"/>
      <c r="CA2093" s="2"/>
      <c r="CB2093" s="2"/>
      <c r="CC2093" s="2"/>
    </row>
    <row r="2094" spans="1:152" hidden="1" x14ac:dyDescent="0.45">
      <c r="A2094" t="s">
        <v>70</v>
      </c>
      <c r="B2094" t="s">
        <v>239</v>
      </c>
      <c r="C2094" s="1">
        <v>39776</v>
      </c>
      <c r="D2094" s="2"/>
      <c r="G2094">
        <v>40</v>
      </c>
      <c r="H2094" t="s">
        <v>17</v>
      </c>
      <c r="I2094" s="19">
        <v>9</v>
      </c>
      <c r="J2094">
        <v>1000</v>
      </c>
      <c r="K2094" s="2">
        <f t="shared" si="292"/>
        <v>111.11111111111111</v>
      </c>
      <c r="AC2094" s="2"/>
      <c r="AE2094" s="9"/>
      <c r="AF2094" s="2"/>
      <c r="AG2094" s="9"/>
      <c r="AH2094" s="9"/>
      <c r="AI2094" s="9"/>
      <c r="AJ2094" s="9"/>
      <c r="AK2094" s="9"/>
      <c r="AL2094" s="9"/>
      <c r="AM2094" s="15"/>
      <c r="AO2094" s="9"/>
      <c r="AP2094" s="9"/>
      <c r="AQ2094" s="2"/>
      <c r="AR2094" s="2"/>
      <c r="AS2094" s="2"/>
      <c r="AT2094" s="2"/>
      <c r="AU2094" s="2"/>
      <c r="AV2094" s="2"/>
      <c r="AW2094" s="2"/>
      <c r="AY2094" s="2"/>
      <c r="AZ2094" s="2"/>
      <c r="BA2094" s="2"/>
      <c r="BC2094" s="19"/>
      <c r="BD2094" s="2"/>
      <c r="BE2094" s="2"/>
      <c r="BF2094" s="19"/>
      <c r="BG2094" s="19"/>
      <c r="BH2094" s="19"/>
      <c r="BI2094" s="19"/>
      <c r="BJ2094" s="19"/>
      <c r="BK2094" s="19"/>
      <c r="BL2094" s="19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X2094" s="2">
        <v>194.47608139365451</v>
      </c>
      <c r="BY2094" s="2"/>
      <c r="CA2094" s="2"/>
      <c r="CB2094" s="2"/>
      <c r="CC2094" s="2"/>
    </row>
    <row r="2095" spans="1:152" hidden="1" x14ac:dyDescent="0.45">
      <c r="A2095" t="s">
        <v>70</v>
      </c>
      <c r="B2095" t="s">
        <v>239</v>
      </c>
      <c r="C2095" s="1">
        <v>39783</v>
      </c>
      <c r="D2095" s="2"/>
      <c r="G2095">
        <v>47</v>
      </c>
      <c r="H2095" t="s">
        <v>17</v>
      </c>
      <c r="I2095" s="19">
        <v>9</v>
      </c>
      <c r="J2095">
        <v>1000</v>
      </c>
      <c r="K2095" s="2">
        <f t="shared" si="292"/>
        <v>111.11111111111111</v>
      </c>
      <c r="AC2095" s="2"/>
      <c r="AE2095" s="9"/>
      <c r="AF2095" s="2"/>
      <c r="AG2095" s="9"/>
      <c r="AH2095" s="9"/>
      <c r="AI2095" s="9"/>
      <c r="AJ2095" s="9"/>
      <c r="AK2095" s="9"/>
      <c r="AL2095" s="9"/>
      <c r="AM2095" s="15"/>
      <c r="AO2095" s="9"/>
      <c r="AP2095" s="9"/>
      <c r="AQ2095" s="2"/>
      <c r="AR2095" s="2"/>
      <c r="AS2095" s="2"/>
      <c r="AT2095" s="2"/>
      <c r="AU2095" s="2"/>
      <c r="AV2095" s="2"/>
      <c r="AW2095" s="2"/>
      <c r="AY2095" s="2"/>
      <c r="AZ2095" s="2"/>
      <c r="BA2095" s="2"/>
      <c r="BC2095" s="19"/>
      <c r="BD2095" s="2"/>
      <c r="BE2095" s="2"/>
      <c r="BF2095" s="19"/>
      <c r="BG2095" s="19"/>
      <c r="BH2095" s="19"/>
      <c r="BI2095" s="19"/>
      <c r="BJ2095" s="19"/>
      <c r="BK2095" s="19"/>
      <c r="BL2095" s="19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X2095" s="2">
        <v>202.37627497135841</v>
      </c>
      <c r="BY2095" s="2"/>
      <c r="CA2095" s="2"/>
      <c r="CB2095" s="2"/>
      <c r="CC2095" s="2"/>
    </row>
    <row r="2096" spans="1:152" hidden="1" x14ac:dyDescent="0.45">
      <c r="A2096" t="s">
        <v>70</v>
      </c>
      <c r="B2096" t="s">
        <v>239</v>
      </c>
      <c r="C2096" s="1">
        <v>39785</v>
      </c>
      <c r="D2096" s="2"/>
      <c r="G2096">
        <v>49</v>
      </c>
      <c r="H2096" t="s">
        <v>17</v>
      </c>
      <c r="I2096" s="19">
        <v>9</v>
      </c>
      <c r="J2096">
        <v>1000</v>
      </c>
      <c r="K2096" s="2">
        <f t="shared" si="292"/>
        <v>111.11111111111111</v>
      </c>
      <c r="AC2096" s="2"/>
      <c r="AE2096" s="9"/>
      <c r="AF2096" s="2"/>
      <c r="AG2096" s="9"/>
      <c r="AH2096" s="9"/>
      <c r="AI2096" s="9"/>
      <c r="AJ2096" s="9"/>
      <c r="AK2096" s="9"/>
      <c r="AL2096" s="9"/>
      <c r="AM2096" s="15"/>
      <c r="AO2096" s="9"/>
      <c r="AP2096" s="9"/>
      <c r="AQ2096" s="2"/>
      <c r="AR2096" s="2"/>
      <c r="AS2096" s="2"/>
      <c r="AT2096" s="2"/>
      <c r="AU2096" s="2"/>
      <c r="AV2096" s="2"/>
      <c r="AW2096" s="2"/>
      <c r="AY2096" s="2"/>
      <c r="AZ2096" s="2"/>
      <c r="BA2096" s="2"/>
      <c r="BC2096" s="19"/>
      <c r="BD2096" s="2"/>
      <c r="BE2096" s="2"/>
      <c r="BF2096" s="19"/>
      <c r="BG2096" s="19"/>
      <c r="BH2096" s="19"/>
      <c r="BI2096" s="19"/>
      <c r="BJ2096" s="19"/>
      <c r="BK2096" s="19"/>
      <c r="BL2096" s="19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X2096" s="2">
        <v>186.59437633725861</v>
      </c>
      <c r="BY2096" s="2"/>
      <c r="CA2096" s="2"/>
      <c r="CB2096" s="2"/>
      <c r="CC2096" s="2"/>
    </row>
    <row r="2097" spans="1:152" hidden="1" x14ac:dyDescent="0.45">
      <c r="A2097" t="s">
        <v>70</v>
      </c>
      <c r="B2097" t="s">
        <v>239</v>
      </c>
      <c r="C2097" s="1">
        <v>39787</v>
      </c>
      <c r="D2097" s="2"/>
      <c r="G2097">
        <v>51</v>
      </c>
      <c r="H2097" t="s">
        <v>17</v>
      </c>
      <c r="I2097" s="19">
        <v>9</v>
      </c>
      <c r="J2097">
        <v>1000</v>
      </c>
      <c r="K2097" s="2">
        <f t="shared" si="292"/>
        <v>111.11111111111111</v>
      </c>
      <c r="AC2097" s="2"/>
      <c r="AE2097" s="9"/>
      <c r="AF2097" s="2"/>
      <c r="AG2097" s="9"/>
      <c r="AH2097" s="9"/>
      <c r="AI2097" s="9"/>
      <c r="AJ2097" s="9"/>
      <c r="AK2097" s="9"/>
      <c r="AL2097" s="9"/>
      <c r="AM2097" s="15"/>
      <c r="AO2097" s="9"/>
      <c r="AP2097" s="9"/>
      <c r="AQ2097" s="2"/>
      <c r="AR2097" s="2"/>
      <c r="AS2097" s="2"/>
      <c r="AT2097" s="2"/>
      <c r="AU2097" s="2"/>
      <c r="AV2097" s="2"/>
      <c r="AW2097" s="2"/>
      <c r="AY2097" s="2"/>
      <c r="AZ2097" s="2"/>
      <c r="BA2097" s="2"/>
      <c r="BC2097" s="19"/>
      <c r="BD2097" s="2"/>
      <c r="BE2097" s="2"/>
      <c r="BF2097" s="19"/>
      <c r="BG2097" s="19"/>
      <c r="BH2097" s="19"/>
      <c r="BI2097" s="19"/>
      <c r="BJ2097" s="19"/>
      <c r="BK2097" s="19"/>
      <c r="BL2097" s="19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X2097" s="2">
        <v>182.62266136777231</v>
      </c>
      <c r="BY2097" s="2"/>
      <c r="CA2097" s="2"/>
      <c r="CB2097" s="2"/>
      <c r="CC2097" s="2"/>
    </row>
    <row r="2098" spans="1:152" hidden="1" x14ac:dyDescent="0.45">
      <c r="A2098" t="s">
        <v>70</v>
      </c>
      <c r="B2098" t="s">
        <v>239</v>
      </c>
      <c r="C2098" s="1">
        <v>39788</v>
      </c>
      <c r="D2098" s="2">
        <v>4</v>
      </c>
      <c r="E2098" t="s">
        <v>199</v>
      </c>
      <c r="F2098" t="s">
        <v>12</v>
      </c>
      <c r="G2098">
        <v>52</v>
      </c>
      <c r="H2098" t="s">
        <v>17</v>
      </c>
      <c r="I2098" s="19">
        <v>9</v>
      </c>
      <c r="J2098">
        <v>1000</v>
      </c>
      <c r="K2098" s="2">
        <f t="shared" si="292"/>
        <v>111.11111111111111</v>
      </c>
      <c r="L2098" s="2"/>
      <c r="M2098" s="9"/>
      <c r="N2098" s="9"/>
      <c r="O2098" s="9"/>
      <c r="P2098" s="9"/>
      <c r="Q2098" s="2"/>
      <c r="R2098" s="2">
        <v>52</v>
      </c>
      <c r="S2098" s="2"/>
      <c r="T2098" s="2"/>
      <c r="U2098" s="2"/>
      <c r="V2098" s="2"/>
      <c r="W2098" s="2"/>
      <c r="X2098" s="9"/>
      <c r="Y2098" s="9"/>
      <c r="Z2098" s="9"/>
      <c r="AA2098" s="9"/>
      <c r="AB2098" s="9"/>
      <c r="AC2098" s="2"/>
      <c r="AD2098" s="9"/>
      <c r="AE2098" s="9"/>
      <c r="AF2098" s="2"/>
      <c r="AG2098" s="9"/>
      <c r="AH2098" s="9"/>
      <c r="AI2098" s="9"/>
      <c r="AJ2098" s="9"/>
      <c r="AK2098" s="9"/>
      <c r="AL2098" s="9"/>
      <c r="AM2098" s="15"/>
      <c r="AN2098" s="9"/>
      <c r="AO2098" s="9"/>
      <c r="AP2098" s="9"/>
      <c r="AQ2098" s="2"/>
      <c r="AR2098" s="2"/>
      <c r="AS2098" s="2"/>
      <c r="AT2098" s="2"/>
      <c r="AU2098" s="2"/>
      <c r="AV2098" s="2"/>
      <c r="AW2098" s="2"/>
      <c r="AX2098" s="9"/>
      <c r="AY2098" s="2"/>
      <c r="AZ2098" s="2"/>
      <c r="BA2098" s="2"/>
      <c r="BB2098" s="9"/>
      <c r="BC2098" s="19"/>
      <c r="BD2098" s="2"/>
      <c r="BE2098" s="2"/>
      <c r="BF2098" s="19"/>
      <c r="BG2098" s="19"/>
      <c r="BH2098" s="19"/>
      <c r="BI2098" s="19"/>
      <c r="BJ2098" s="19"/>
      <c r="BK2098" s="19"/>
      <c r="BL2098" s="19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9"/>
      <c r="BX2098" s="2"/>
      <c r="BY2098" s="2"/>
      <c r="BZ2098" s="9"/>
      <c r="CA2098" s="2"/>
      <c r="CB2098" s="2"/>
      <c r="CC2098" s="2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  <c r="DP2098" s="9"/>
      <c r="DQ2098" s="9"/>
      <c r="DR2098" s="9"/>
      <c r="DS2098" s="9"/>
      <c r="DT2098" s="9"/>
      <c r="DU2098" s="9"/>
      <c r="DV2098" s="9"/>
      <c r="DW2098" s="9"/>
      <c r="DX2098" s="9"/>
      <c r="DY2098" s="9"/>
      <c r="DZ2098" s="9"/>
      <c r="EA2098" s="9"/>
      <c r="EB2098" s="9"/>
      <c r="EC2098" s="9"/>
      <c r="ED2098" s="9"/>
      <c r="EE2098" s="9"/>
      <c r="EF2098" s="9"/>
      <c r="EG2098" s="9"/>
      <c r="EH2098" s="9"/>
      <c r="EI2098" s="9"/>
      <c r="EJ2098" s="9"/>
      <c r="EK2098" s="9"/>
      <c r="EL2098" s="9"/>
      <c r="EM2098" s="9"/>
      <c r="EN2098" s="9"/>
      <c r="EO2098" s="9"/>
      <c r="EP2098" s="9"/>
      <c r="EQ2098" s="9"/>
      <c r="ER2098" s="9"/>
      <c r="ES2098" s="9"/>
      <c r="ET2098" s="9"/>
      <c r="EU2098" s="9"/>
      <c r="EV2098" s="9"/>
    </row>
    <row r="2099" spans="1:152" hidden="1" x14ac:dyDescent="0.45">
      <c r="A2099" t="s">
        <v>70</v>
      </c>
      <c r="B2099" t="s">
        <v>239</v>
      </c>
      <c r="C2099" s="1">
        <v>39792</v>
      </c>
      <c r="G2099">
        <v>56</v>
      </c>
      <c r="H2099" t="s">
        <v>17</v>
      </c>
      <c r="I2099" s="19">
        <v>9</v>
      </c>
      <c r="J2099">
        <v>1000</v>
      </c>
      <c r="K2099" s="2">
        <f t="shared" si="292"/>
        <v>111.11111111111111</v>
      </c>
      <c r="M2099" s="2">
        <v>208</v>
      </c>
      <c r="N2099" s="19">
        <v>9.1999999999999993</v>
      </c>
      <c r="O2099" s="19"/>
      <c r="P2099" s="19"/>
      <c r="AC2099" s="2"/>
      <c r="AE2099" s="9"/>
      <c r="AF2099" s="2"/>
      <c r="AG2099" s="9"/>
      <c r="AH2099" s="9"/>
      <c r="AI2099" s="9"/>
      <c r="AJ2099" s="9"/>
      <c r="AK2099" s="9"/>
      <c r="AL2099" s="9"/>
      <c r="AO2099" s="9"/>
      <c r="AP2099" s="9"/>
      <c r="AQ2099" s="2"/>
      <c r="AR2099" s="2"/>
      <c r="AS2099" s="2"/>
      <c r="AT2099" s="2"/>
      <c r="AU2099" s="2"/>
      <c r="AV2099" s="2"/>
      <c r="AW2099" s="2"/>
      <c r="AY2099" s="2"/>
      <c r="AZ2099" s="2"/>
      <c r="BA2099" s="2"/>
      <c r="BC2099" s="19"/>
      <c r="BD2099" s="2"/>
      <c r="BE2099" s="2"/>
      <c r="BF2099" s="19"/>
      <c r="BG2099" s="19"/>
      <c r="BH2099" s="19"/>
      <c r="BI2099" s="19"/>
      <c r="BJ2099" s="19"/>
      <c r="BK2099" s="19"/>
      <c r="BL2099" s="19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X2099" s="2"/>
      <c r="BY2099" s="2"/>
      <c r="CA2099" s="2"/>
      <c r="CB2099" s="2"/>
      <c r="CC2099" s="2"/>
    </row>
    <row r="2100" spans="1:152" hidden="1" x14ac:dyDescent="0.45">
      <c r="A2100" t="s">
        <v>70</v>
      </c>
      <c r="B2100" t="s">
        <v>239</v>
      </c>
      <c r="C2100" s="1">
        <v>39793</v>
      </c>
      <c r="D2100" s="2"/>
      <c r="G2100">
        <v>57</v>
      </c>
      <c r="H2100" t="s">
        <v>17</v>
      </c>
      <c r="I2100" s="19">
        <v>9</v>
      </c>
      <c r="J2100">
        <v>1000</v>
      </c>
      <c r="K2100" s="2">
        <f t="shared" si="292"/>
        <v>111.11111111111111</v>
      </c>
      <c r="AC2100" s="2"/>
      <c r="AE2100" s="9"/>
      <c r="AF2100" s="2"/>
      <c r="AG2100" s="9"/>
      <c r="AH2100" s="9"/>
      <c r="AI2100" s="9"/>
      <c r="AJ2100" s="9"/>
      <c r="AK2100" s="9"/>
      <c r="AL2100" s="9"/>
      <c r="AM2100" s="15"/>
      <c r="AO2100" s="9"/>
      <c r="AP2100" s="9"/>
      <c r="AQ2100" s="2"/>
      <c r="AR2100" s="2"/>
      <c r="AS2100" s="2"/>
      <c r="AT2100" s="2"/>
      <c r="AU2100" s="2"/>
      <c r="AV2100" s="2"/>
      <c r="AW2100" s="2"/>
      <c r="AY2100" s="2"/>
      <c r="AZ2100" s="2"/>
      <c r="BA2100" s="2"/>
      <c r="BC2100" s="19"/>
      <c r="BD2100" s="2"/>
      <c r="BE2100" s="2"/>
      <c r="BF2100" s="19"/>
      <c r="BG2100" s="19"/>
      <c r="BH2100" s="19"/>
      <c r="BI2100" s="19"/>
      <c r="BJ2100" s="19"/>
      <c r="BK2100" s="19"/>
      <c r="BL2100" s="19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X2100" s="2">
        <v>184.1537545999937</v>
      </c>
      <c r="BY2100" s="2"/>
      <c r="CA2100" s="2"/>
      <c r="CB2100" s="2"/>
      <c r="CC2100" s="2"/>
    </row>
    <row r="2101" spans="1:152" hidden="1" x14ac:dyDescent="0.45">
      <c r="A2101" t="s">
        <v>70</v>
      </c>
      <c r="B2101" t="s">
        <v>239</v>
      </c>
      <c r="C2101" s="1">
        <v>39797</v>
      </c>
      <c r="D2101" s="2"/>
      <c r="G2101">
        <v>61</v>
      </c>
      <c r="H2101" t="s">
        <v>17</v>
      </c>
      <c r="I2101" s="19">
        <v>9</v>
      </c>
      <c r="J2101">
        <v>1000</v>
      </c>
      <c r="K2101" s="2">
        <f t="shared" si="292"/>
        <v>111.11111111111111</v>
      </c>
      <c r="AC2101" s="2"/>
      <c r="AE2101" s="9"/>
      <c r="AF2101" s="2"/>
      <c r="AG2101" s="9"/>
      <c r="AH2101" s="9"/>
      <c r="AI2101" s="9"/>
      <c r="AJ2101" s="9"/>
      <c r="AK2101" s="9"/>
      <c r="AL2101" s="9"/>
      <c r="AM2101" s="15"/>
      <c r="AO2101" s="9"/>
      <c r="AP2101" s="9"/>
      <c r="AQ2101" s="2"/>
      <c r="AR2101" s="2"/>
      <c r="AS2101" s="2"/>
      <c r="AT2101" s="2"/>
      <c r="AU2101" s="2"/>
      <c r="AV2101" s="2"/>
      <c r="AW2101" s="2"/>
      <c r="AY2101" s="2"/>
      <c r="AZ2101" s="2"/>
      <c r="BA2101" s="2"/>
      <c r="BC2101" s="19"/>
      <c r="BD2101" s="2"/>
      <c r="BE2101" s="2"/>
      <c r="BF2101" s="19"/>
      <c r="BG2101" s="19"/>
      <c r="BH2101" s="19"/>
      <c r="BI2101" s="19"/>
      <c r="BJ2101" s="19"/>
      <c r="BK2101" s="19"/>
      <c r="BL2101" s="19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X2101" s="2">
        <v>210.20585101627361</v>
      </c>
      <c r="BY2101" s="2"/>
      <c r="CA2101" s="2"/>
      <c r="CB2101" s="2"/>
      <c r="CC2101" s="2"/>
    </row>
    <row r="2102" spans="1:152" hidden="1" x14ac:dyDescent="0.45">
      <c r="A2102" t="s">
        <v>70</v>
      </c>
      <c r="B2102" t="s">
        <v>239</v>
      </c>
      <c r="C2102" s="1">
        <v>39799</v>
      </c>
      <c r="G2102">
        <v>63</v>
      </c>
      <c r="H2102" t="s">
        <v>17</v>
      </c>
      <c r="I2102" s="19">
        <v>9</v>
      </c>
      <c r="J2102">
        <v>1000</v>
      </c>
      <c r="K2102" s="2">
        <f t="shared" si="292"/>
        <v>111.11111111111111</v>
      </c>
      <c r="M2102" s="2">
        <v>282.10000000000002</v>
      </c>
      <c r="N2102" s="19">
        <v>12.202999999999999</v>
      </c>
      <c r="O2102" s="19"/>
      <c r="P2102" s="19"/>
      <c r="AC2102" s="2"/>
      <c r="AE2102" s="9"/>
      <c r="AF2102" s="2"/>
      <c r="AG2102" s="9"/>
      <c r="AH2102" s="9"/>
      <c r="AI2102" s="9"/>
      <c r="AJ2102" s="9"/>
      <c r="AK2102" s="9"/>
      <c r="AL2102" s="9"/>
      <c r="AO2102" s="9"/>
      <c r="AP2102" s="9"/>
      <c r="AQ2102" s="2"/>
      <c r="AR2102" s="2"/>
      <c r="AS2102" s="2"/>
      <c r="AT2102" s="2"/>
      <c r="AU2102" s="2"/>
      <c r="AV2102" s="2"/>
      <c r="AW2102" s="2"/>
      <c r="AY2102" s="2"/>
      <c r="AZ2102" s="2"/>
      <c r="BA2102" s="2"/>
      <c r="BC2102" s="19"/>
      <c r="BD2102" s="2"/>
      <c r="BE2102" s="2"/>
      <c r="BF2102" s="19"/>
      <c r="BG2102" s="19"/>
      <c r="BH2102" s="19"/>
      <c r="BI2102" s="19"/>
      <c r="BJ2102" s="19"/>
      <c r="BK2102" s="19"/>
      <c r="BL2102" s="19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X2102" s="2"/>
      <c r="BY2102" s="2"/>
      <c r="CA2102" s="2"/>
      <c r="CB2102" s="2"/>
      <c r="CC2102" s="2"/>
    </row>
    <row r="2103" spans="1:152" hidden="1" x14ac:dyDescent="0.45">
      <c r="A2103" t="s">
        <v>70</v>
      </c>
      <c r="B2103" t="s">
        <v>239</v>
      </c>
      <c r="C2103" s="1">
        <v>39801</v>
      </c>
      <c r="D2103" s="2"/>
      <c r="G2103">
        <v>65</v>
      </c>
      <c r="H2103" t="s">
        <v>17</v>
      </c>
      <c r="I2103" s="19">
        <v>9</v>
      </c>
      <c r="J2103">
        <v>1000</v>
      </c>
      <c r="K2103" s="2">
        <f t="shared" si="292"/>
        <v>111.11111111111111</v>
      </c>
      <c r="AC2103" s="2"/>
      <c r="AE2103" s="9"/>
      <c r="AF2103" s="2"/>
      <c r="AG2103" s="9"/>
      <c r="AH2103" s="9"/>
      <c r="AI2103" s="9"/>
      <c r="AJ2103" s="9"/>
      <c r="AK2103" s="9"/>
      <c r="AL2103" s="9"/>
      <c r="AM2103" s="15"/>
      <c r="AO2103" s="9"/>
      <c r="AP2103" s="9"/>
      <c r="AQ2103" s="2"/>
      <c r="AR2103" s="2"/>
      <c r="AS2103" s="2"/>
      <c r="AT2103" s="2"/>
      <c r="AU2103" s="2"/>
      <c r="AV2103" s="2"/>
      <c r="AW2103" s="2"/>
      <c r="AY2103" s="2"/>
      <c r="AZ2103" s="2"/>
      <c r="BA2103" s="2"/>
      <c r="BC2103" s="19"/>
      <c r="BD2103" s="2"/>
      <c r="BE2103" s="2"/>
      <c r="BF2103" s="19"/>
      <c r="BG2103" s="19"/>
      <c r="BH2103" s="19"/>
      <c r="BI2103" s="19"/>
      <c r="BJ2103" s="19"/>
      <c r="BK2103" s="19"/>
      <c r="BL2103" s="19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X2103" s="2">
        <v>196.60936714483711</v>
      </c>
      <c r="BY2103" s="2"/>
      <c r="CA2103" s="2"/>
      <c r="CB2103" s="2"/>
      <c r="CC2103" s="2"/>
    </row>
    <row r="2104" spans="1:152" hidden="1" x14ac:dyDescent="0.45">
      <c r="A2104" t="s">
        <v>70</v>
      </c>
      <c r="B2104" t="s">
        <v>239</v>
      </c>
      <c r="C2104" s="1">
        <v>39806</v>
      </c>
      <c r="D2104" s="2"/>
      <c r="G2104">
        <v>70</v>
      </c>
      <c r="H2104" t="s">
        <v>17</v>
      </c>
      <c r="I2104" s="19">
        <v>9</v>
      </c>
      <c r="J2104">
        <v>1000</v>
      </c>
      <c r="K2104" s="2">
        <f t="shared" si="292"/>
        <v>111.11111111111111</v>
      </c>
      <c r="M2104" s="2">
        <v>390</v>
      </c>
      <c r="N2104" s="19">
        <v>14.2</v>
      </c>
      <c r="O2104" s="19"/>
      <c r="P2104" s="19"/>
      <c r="AC2104" s="2"/>
      <c r="AE2104" s="9"/>
      <c r="AF2104" s="2"/>
      <c r="AG2104" s="9"/>
      <c r="AH2104" s="9"/>
      <c r="AI2104" s="9"/>
      <c r="AJ2104" s="9"/>
      <c r="AK2104" s="9"/>
      <c r="AL2104" s="9"/>
      <c r="AM2104" s="15"/>
      <c r="AO2104" s="9"/>
      <c r="AP2104" s="9"/>
      <c r="AQ2104" s="2"/>
      <c r="AR2104" s="2"/>
      <c r="AS2104" s="2"/>
      <c r="AT2104" s="2"/>
      <c r="AU2104" s="2"/>
      <c r="AV2104" s="2"/>
      <c r="AW2104" s="2"/>
      <c r="AY2104" s="2"/>
      <c r="AZ2104" s="2"/>
      <c r="BA2104" s="2"/>
      <c r="BC2104" s="19"/>
      <c r="BD2104" s="2"/>
      <c r="BE2104" s="2"/>
      <c r="BF2104" s="19"/>
      <c r="BG2104" s="19"/>
      <c r="BH2104" s="19"/>
      <c r="BI2104" s="19"/>
      <c r="BJ2104" s="19"/>
      <c r="BK2104" s="19"/>
      <c r="BL2104" s="19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X2104" s="2">
        <v>171.95323397813669</v>
      </c>
      <c r="BY2104" s="2"/>
      <c r="CA2104" s="2"/>
      <c r="CB2104" s="2"/>
      <c r="CC2104" s="2"/>
    </row>
    <row r="2105" spans="1:152" hidden="1" x14ac:dyDescent="0.45">
      <c r="A2105" t="s">
        <v>70</v>
      </c>
      <c r="B2105" t="s">
        <v>239</v>
      </c>
      <c r="C2105" s="1">
        <v>39808</v>
      </c>
      <c r="D2105" s="2">
        <v>5</v>
      </c>
      <c r="E2105" t="s">
        <v>195</v>
      </c>
      <c r="F2105" t="s">
        <v>13</v>
      </c>
      <c r="G2105">
        <v>72</v>
      </c>
      <c r="H2105" t="s">
        <v>17</v>
      </c>
      <c r="I2105" s="19">
        <v>9</v>
      </c>
      <c r="J2105">
        <v>1000</v>
      </c>
      <c r="K2105" s="2">
        <f t="shared" si="292"/>
        <v>111.11111111111111</v>
      </c>
      <c r="L2105" s="2"/>
      <c r="M2105" s="9"/>
      <c r="N2105" s="9"/>
      <c r="O2105" s="9"/>
      <c r="P2105" s="9"/>
      <c r="Q2105" s="2"/>
      <c r="R2105" s="2"/>
      <c r="S2105" s="2">
        <v>72</v>
      </c>
      <c r="T2105" s="2"/>
      <c r="U2105" s="2"/>
      <c r="V2105" s="2"/>
      <c r="W2105" s="2"/>
      <c r="X2105" s="9"/>
      <c r="Y2105" s="9"/>
      <c r="Z2105" s="9"/>
      <c r="AA2105" s="9"/>
      <c r="AB2105" s="9"/>
      <c r="AC2105" s="2"/>
      <c r="AD2105" s="9"/>
      <c r="AE2105" s="9"/>
      <c r="AF2105" s="2"/>
      <c r="AG2105" s="9"/>
      <c r="AH2105" s="9"/>
      <c r="AI2105" s="9"/>
      <c r="AJ2105" s="9"/>
      <c r="AK2105" s="9"/>
      <c r="AL2105" s="9"/>
      <c r="AM2105" s="15"/>
      <c r="AN2105" s="9"/>
      <c r="AO2105" s="9"/>
      <c r="AP2105" s="9"/>
      <c r="AQ2105" s="2"/>
      <c r="AR2105" s="2"/>
      <c r="AS2105" s="2"/>
      <c r="AT2105" s="2"/>
      <c r="AU2105" s="2"/>
      <c r="AV2105" s="2"/>
      <c r="AW2105" s="2"/>
      <c r="AX2105" s="9"/>
      <c r="AY2105" s="2"/>
      <c r="AZ2105" s="2"/>
      <c r="BA2105" s="2"/>
      <c r="BB2105" s="9"/>
      <c r="BC2105" s="19"/>
      <c r="BD2105" s="2"/>
      <c r="BE2105" s="2"/>
      <c r="BF2105" s="19"/>
      <c r="BG2105" s="19"/>
      <c r="BH2105" s="19"/>
      <c r="BI2105" s="19"/>
      <c r="BJ2105" s="19"/>
      <c r="BK2105" s="19"/>
      <c r="BL2105" s="19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9"/>
      <c r="BX2105" s="2"/>
      <c r="BY2105" s="2"/>
      <c r="BZ2105" s="9"/>
      <c r="CA2105" s="2"/>
      <c r="CB2105" s="2"/>
      <c r="CC2105" s="2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  <c r="DP2105" s="9"/>
      <c r="DQ2105" s="9"/>
      <c r="DR2105" s="9"/>
      <c r="DS2105" s="9"/>
      <c r="DT2105" s="9"/>
      <c r="DU2105" s="9"/>
      <c r="DV2105" s="9"/>
      <c r="DW2105" s="9"/>
      <c r="DX2105" s="9"/>
      <c r="DY2105" s="9"/>
      <c r="DZ2105" s="9"/>
      <c r="EA2105" s="9"/>
      <c r="EB2105" s="9"/>
      <c r="EC2105" s="9"/>
      <c r="ED2105" s="9"/>
      <c r="EE2105" s="9"/>
      <c r="EF2105" s="9"/>
      <c r="EG2105" s="9"/>
      <c r="EH2105" s="9"/>
      <c r="EI2105" s="9"/>
      <c r="EJ2105" s="9"/>
      <c r="EK2105" s="9"/>
      <c r="EL2105" s="9"/>
      <c r="EM2105" s="9"/>
      <c r="EN2105" s="9"/>
      <c r="EO2105" s="9"/>
      <c r="EP2105" s="9"/>
      <c r="EQ2105" s="9"/>
      <c r="ER2105" s="9"/>
      <c r="ES2105" s="9"/>
      <c r="ET2105" s="9"/>
      <c r="EU2105" s="9"/>
      <c r="EV2105" s="9"/>
    </row>
    <row r="2106" spans="1:152" hidden="1" x14ac:dyDescent="0.45">
      <c r="A2106" t="s">
        <v>70</v>
      </c>
      <c r="B2106" t="s">
        <v>239</v>
      </c>
      <c r="C2106" s="13">
        <v>39812</v>
      </c>
      <c r="D2106" s="14"/>
      <c r="E2106" s="13"/>
      <c r="F2106" s="12"/>
      <c r="G2106">
        <v>76</v>
      </c>
      <c r="H2106" t="s">
        <v>17</v>
      </c>
      <c r="I2106" s="19">
        <v>9</v>
      </c>
      <c r="J2106">
        <v>1000</v>
      </c>
      <c r="K2106" s="2">
        <f t="shared" si="292"/>
        <v>111.11111111111111</v>
      </c>
      <c r="L2106" s="2"/>
      <c r="M2106" s="9"/>
      <c r="N2106" s="9"/>
      <c r="O2106" s="9"/>
      <c r="P2106" s="9"/>
      <c r="Q2106" s="2"/>
      <c r="R2106" s="2"/>
      <c r="S2106" s="2"/>
      <c r="T2106" s="2"/>
      <c r="U2106" s="2"/>
      <c r="V2106" s="2"/>
      <c r="W2106" s="2"/>
      <c r="X2106" s="9"/>
      <c r="Y2106" s="9"/>
      <c r="Z2106" s="9"/>
      <c r="AA2106" s="9"/>
      <c r="AB2106" s="9"/>
      <c r="AC2106" s="2"/>
      <c r="AD2106" s="9"/>
      <c r="AE2106" s="9"/>
      <c r="AF2106" s="2"/>
      <c r="AG2106" s="9"/>
      <c r="AH2106" s="9"/>
      <c r="AI2106" s="9"/>
      <c r="AJ2106" s="9"/>
      <c r="AK2106" s="9"/>
      <c r="AL2106" s="9"/>
      <c r="AM2106" s="15"/>
      <c r="AN2106" s="9"/>
      <c r="AO2106" s="9"/>
      <c r="AP2106" s="9"/>
      <c r="AQ2106" s="2"/>
      <c r="AR2106" s="2"/>
      <c r="AS2106" s="2"/>
      <c r="AT2106" s="2"/>
      <c r="AU2106" s="2"/>
      <c r="AV2106" s="2"/>
      <c r="AW2106" s="2"/>
      <c r="AX2106" s="9"/>
      <c r="AY2106" s="2"/>
      <c r="AZ2106" s="2"/>
      <c r="BA2106" s="2"/>
      <c r="BB2106" s="9"/>
      <c r="BC2106" s="19"/>
      <c r="BD2106" s="2"/>
      <c r="BE2106" s="2"/>
      <c r="BF2106" s="19"/>
      <c r="BG2106" s="19"/>
      <c r="BH2106" s="19"/>
      <c r="BI2106" s="19"/>
      <c r="BJ2106" s="19"/>
      <c r="BK2106" s="19"/>
      <c r="BL2106" s="19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9"/>
      <c r="BX2106" s="2">
        <v>206.13211784395759</v>
      </c>
      <c r="BY2106" s="2"/>
      <c r="BZ2106" s="9"/>
      <c r="CA2106" s="2"/>
      <c r="CB2106" s="2"/>
      <c r="CC2106" s="2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  <c r="DP2106" s="9"/>
      <c r="DQ2106" s="9"/>
      <c r="DR2106" s="9"/>
      <c r="DS2106" s="9"/>
      <c r="DT2106" s="9"/>
      <c r="DU2106" s="9"/>
      <c r="DV2106" s="9"/>
      <c r="DW2106" s="9"/>
      <c r="DX2106" s="9"/>
      <c r="DY2106" s="9"/>
      <c r="DZ2106" s="9"/>
      <c r="EA2106" s="9"/>
      <c r="EB2106" s="9"/>
      <c r="EC2106" s="9"/>
      <c r="ED2106" s="9"/>
      <c r="EE2106" s="9"/>
      <c r="EF2106" s="9"/>
      <c r="EG2106" s="9"/>
      <c r="EH2106" s="9"/>
      <c r="EI2106" s="9"/>
      <c r="EJ2106" s="9"/>
      <c r="EK2106" s="9"/>
      <c r="EL2106" s="9"/>
      <c r="EM2106" s="9"/>
      <c r="EN2106" s="9"/>
      <c r="EO2106" s="9"/>
      <c r="EP2106" s="9"/>
      <c r="EQ2106" s="9"/>
      <c r="ER2106" s="9"/>
      <c r="ES2106" s="9"/>
      <c r="ET2106" s="9"/>
      <c r="EU2106" s="9"/>
      <c r="EV2106" s="9"/>
    </row>
    <row r="2107" spans="1:152" hidden="1" x14ac:dyDescent="0.45">
      <c r="A2107" t="s">
        <v>70</v>
      </c>
      <c r="B2107" t="s">
        <v>239</v>
      </c>
      <c r="C2107" s="1">
        <v>39813</v>
      </c>
      <c r="G2107">
        <v>77</v>
      </c>
      <c r="H2107" t="s">
        <v>17</v>
      </c>
      <c r="I2107" s="19">
        <v>9</v>
      </c>
      <c r="J2107">
        <v>1000</v>
      </c>
      <c r="K2107" s="2">
        <f t="shared" si="292"/>
        <v>111.11111111111111</v>
      </c>
      <c r="M2107" s="2">
        <v>497</v>
      </c>
      <c r="N2107" s="19">
        <v>15.05</v>
      </c>
      <c r="O2107" s="19"/>
      <c r="P2107" s="19"/>
      <c r="AC2107" s="2">
        <v>77.150000000000006</v>
      </c>
      <c r="AE2107" s="9"/>
      <c r="AF2107" s="2">
        <v>81.925000000000011</v>
      </c>
      <c r="AG2107" s="9">
        <v>1.0829949999999999</v>
      </c>
      <c r="AH2107" s="9"/>
      <c r="AI2107" s="9"/>
      <c r="AJ2107" s="9"/>
      <c r="AK2107" s="9"/>
      <c r="AL2107" s="9"/>
      <c r="AM2107" s="15">
        <f>AG2107/AF2107</f>
        <v>1.3219346963686296E-2</v>
      </c>
      <c r="AO2107" s="9"/>
      <c r="AP2107" s="9"/>
      <c r="AQ2107" s="2">
        <v>10.125</v>
      </c>
      <c r="AR2107" s="2"/>
      <c r="AS2107" s="2">
        <v>1.625</v>
      </c>
      <c r="AT2107" s="2"/>
      <c r="AU2107" s="2"/>
      <c r="AV2107" s="2">
        <v>0</v>
      </c>
      <c r="AW2107" s="2">
        <v>11.75</v>
      </c>
      <c r="AY2107" s="2"/>
      <c r="AZ2107" s="2">
        <f>AC2107+AF2107+AW2107</f>
        <v>170.82500000000002</v>
      </c>
      <c r="BA2107" s="2"/>
      <c r="BB2107" s="9">
        <f>AW2107/AZ2107</f>
        <v>6.8783843114298249E-2</v>
      </c>
      <c r="BC2107" s="19"/>
      <c r="BD2107" s="2"/>
      <c r="BE2107" s="2"/>
      <c r="BF2107" s="19"/>
      <c r="BG2107" s="19"/>
      <c r="BH2107" s="19"/>
      <c r="BI2107" s="19"/>
      <c r="BJ2107" s="9">
        <f>AC2107/AZ2107</f>
        <v>0.45163178691643496</v>
      </c>
      <c r="BK2107" s="9">
        <f>AF2107/AZ2107</f>
        <v>0.47958436996926679</v>
      </c>
      <c r="BL2107" s="9">
        <f>AW2107/AZ2107</f>
        <v>6.8783843114298249E-2</v>
      </c>
      <c r="BM2107" s="2">
        <f>BN2107+BO2107+BP2107+BQ2107+BR2107+BS2107</f>
        <v>338.65</v>
      </c>
      <c r="BN2107" s="2">
        <v>142.5</v>
      </c>
      <c r="BO2107" s="2">
        <v>6.5</v>
      </c>
      <c r="BP2107" s="2">
        <v>0</v>
      </c>
      <c r="BQ2107" s="2"/>
      <c r="BR2107" s="2">
        <v>180.29999999999998</v>
      </c>
      <c r="BS2107" s="2">
        <v>9.35</v>
      </c>
      <c r="BT2107" s="15">
        <f>AG2107/BM2107</f>
        <v>3.1979772626605642E-3</v>
      </c>
      <c r="BU2107" s="2"/>
      <c r="BV2107" s="2"/>
      <c r="BX2107" s="2"/>
      <c r="BY2107" s="2"/>
      <c r="CA2107" s="2"/>
      <c r="CB2107" s="2"/>
      <c r="CC2107" s="2"/>
    </row>
    <row r="2108" spans="1:152" hidden="1" x14ac:dyDescent="0.45">
      <c r="A2108" t="s">
        <v>70</v>
      </c>
      <c r="B2108" t="s">
        <v>239</v>
      </c>
      <c r="C2108" s="1">
        <v>39818</v>
      </c>
      <c r="D2108" s="2"/>
      <c r="G2108">
        <v>82</v>
      </c>
      <c r="H2108" t="s">
        <v>17</v>
      </c>
      <c r="I2108" s="19">
        <v>9</v>
      </c>
      <c r="J2108">
        <v>1000</v>
      </c>
      <c r="K2108" s="2">
        <f t="shared" si="292"/>
        <v>111.11111111111111</v>
      </c>
      <c r="AC2108" s="2"/>
      <c r="AE2108" s="9"/>
      <c r="AF2108" s="2"/>
      <c r="AG2108" s="9"/>
      <c r="AH2108" s="9"/>
      <c r="AI2108" s="9"/>
      <c r="AJ2108" s="9"/>
      <c r="AK2108" s="9"/>
      <c r="AL2108" s="9"/>
      <c r="AM2108" s="15"/>
      <c r="AO2108" s="9"/>
      <c r="AP2108" s="9"/>
      <c r="AQ2108" s="2"/>
      <c r="AR2108" s="2"/>
      <c r="AS2108" s="2"/>
      <c r="AT2108" s="2"/>
      <c r="AU2108" s="2"/>
      <c r="AV2108" s="2"/>
      <c r="AW2108" s="2"/>
      <c r="AY2108" s="2"/>
      <c r="AZ2108" s="2"/>
      <c r="BA2108" s="2"/>
      <c r="BC2108" s="19"/>
      <c r="BD2108" s="2"/>
      <c r="BE2108" s="2"/>
      <c r="BF2108" s="19"/>
      <c r="BG2108" s="19"/>
      <c r="BH2108" s="19"/>
      <c r="BI2108" s="19"/>
      <c r="BJ2108" s="19"/>
      <c r="BK2108" s="19"/>
      <c r="BL2108" s="19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X2108" s="2">
        <v>179.63750069613471</v>
      </c>
      <c r="BY2108" s="2"/>
      <c r="CA2108" s="2"/>
      <c r="CB2108" s="2"/>
      <c r="CC2108" s="2"/>
    </row>
    <row r="2109" spans="1:152" hidden="1" x14ac:dyDescent="0.45">
      <c r="A2109" t="s">
        <v>70</v>
      </c>
      <c r="B2109" t="s">
        <v>239</v>
      </c>
      <c r="C2109" s="1">
        <v>39819</v>
      </c>
      <c r="D2109" s="2"/>
      <c r="G2109">
        <v>83</v>
      </c>
      <c r="H2109" t="s">
        <v>17</v>
      </c>
      <c r="I2109" s="19">
        <v>9</v>
      </c>
      <c r="J2109">
        <v>1000</v>
      </c>
      <c r="K2109" s="2">
        <f t="shared" si="292"/>
        <v>111.11111111111111</v>
      </c>
      <c r="AC2109" s="2"/>
      <c r="AE2109" s="9"/>
      <c r="AF2109" s="2"/>
      <c r="AG2109" s="9"/>
      <c r="AH2109" s="9"/>
      <c r="AI2109" s="9"/>
      <c r="AJ2109" s="9"/>
      <c r="AK2109" s="9"/>
      <c r="AL2109" s="9"/>
      <c r="AM2109" s="15"/>
      <c r="AO2109" s="9"/>
      <c r="AP2109" s="9"/>
      <c r="AQ2109" s="2"/>
      <c r="AR2109" s="2"/>
      <c r="AS2109" s="2"/>
      <c r="AT2109" s="2"/>
      <c r="AU2109" s="2"/>
      <c r="AV2109" s="2"/>
      <c r="AW2109" s="2"/>
      <c r="AY2109" s="2"/>
      <c r="AZ2109" s="2"/>
      <c r="BA2109" s="2"/>
      <c r="BC2109" s="19"/>
      <c r="BD2109" s="2"/>
      <c r="BE2109" s="2"/>
      <c r="BF2109" s="19"/>
      <c r="BG2109" s="19"/>
      <c r="BH2109" s="19"/>
      <c r="BI2109" s="19"/>
      <c r="BJ2109" s="19"/>
      <c r="BK2109" s="19"/>
      <c r="BL2109" s="19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X2109" s="2">
        <v>173.73718371826951</v>
      </c>
      <c r="BY2109" s="2"/>
      <c r="CA2109" s="2"/>
      <c r="CB2109" s="2"/>
      <c r="CC2109" s="2"/>
    </row>
    <row r="2110" spans="1:152" hidden="1" x14ac:dyDescent="0.45">
      <c r="A2110" t="s">
        <v>70</v>
      </c>
      <c r="B2110" t="s">
        <v>239</v>
      </c>
      <c r="C2110" s="1">
        <v>39820</v>
      </c>
      <c r="G2110">
        <v>84</v>
      </c>
      <c r="H2110" t="s">
        <v>17</v>
      </c>
      <c r="I2110" s="19">
        <v>9</v>
      </c>
      <c r="J2110">
        <v>1000</v>
      </c>
      <c r="K2110" s="2">
        <f t="shared" si="292"/>
        <v>111.11111111111111</v>
      </c>
      <c r="M2110" s="2">
        <v>630</v>
      </c>
      <c r="N2110" s="19">
        <v>17.95</v>
      </c>
      <c r="O2110" s="19"/>
      <c r="P2110" s="19"/>
      <c r="AC2110" s="2"/>
      <c r="AE2110" s="9"/>
      <c r="AF2110" s="2"/>
      <c r="AG2110" s="9"/>
      <c r="AH2110" s="9"/>
      <c r="AI2110" s="9"/>
      <c r="AJ2110" s="9"/>
      <c r="AK2110" s="9"/>
      <c r="AL2110" s="9"/>
      <c r="AO2110" s="9"/>
      <c r="AP2110" s="9"/>
      <c r="AQ2110" s="2"/>
      <c r="AR2110" s="2"/>
      <c r="AS2110" s="2"/>
      <c r="AT2110" s="2"/>
      <c r="AU2110" s="2"/>
      <c r="AV2110" s="2"/>
      <c r="AW2110" s="2"/>
      <c r="AY2110" s="2"/>
      <c r="AZ2110" s="2"/>
      <c r="BA2110" s="2"/>
      <c r="BC2110" s="19"/>
      <c r="BD2110" s="2"/>
      <c r="BE2110" s="2"/>
      <c r="BF2110" s="19"/>
      <c r="BG2110" s="19"/>
      <c r="BH2110" s="19"/>
      <c r="BI2110" s="19"/>
      <c r="BJ2110" s="19"/>
      <c r="BK2110" s="19"/>
      <c r="BL2110" s="19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X2110" s="2"/>
      <c r="BY2110" s="2"/>
      <c r="CA2110" s="2"/>
      <c r="CB2110" s="2"/>
      <c r="CC2110" s="2"/>
    </row>
    <row r="2111" spans="1:152" hidden="1" x14ac:dyDescent="0.45">
      <c r="A2111" t="s">
        <v>70</v>
      </c>
      <c r="B2111" t="s">
        <v>239</v>
      </c>
      <c r="C2111" s="1">
        <v>39822</v>
      </c>
      <c r="D2111" s="2"/>
      <c r="G2111">
        <v>86</v>
      </c>
      <c r="H2111" t="s">
        <v>17</v>
      </c>
      <c r="I2111" s="19">
        <v>9</v>
      </c>
      <c r="J2111">
        <v>1000</v>
      </c>
      <c r="K2111" s="2">
        <f t="shared" si="292"/>
        <v>111.11111111111111</v>
      </c>
      <c r="AC2111" s="2"/>
      <c r="AE2111" s="9"/>
      <c r="AF2111" s="2"/>
      <c r="AG2111" s="9"/>
      <c r="AH2111" s="9"/>
      <c r="AI2111" s="9"/>
      <c r="AJ2111" s="9"/>
      <c r="AK2111" s="9"/>
      <c r="AL2111" s="9"/>
      <c r="AM2111" s="15"/>
      <c r="AO2111" s="9"/>
      <c r="AP2111" s="9"/>
      <c r="AQ2111" s="2"/>
      <c r="AR2111" s="2"/>
      <c r="AS2111" s="2"/>
      <c r="AT2111" s="2"/>
      <c r="AU2111" s="2"/>
      <c r="AV2111" s="2"/>
      <c r="AW2111" s="2"/>
      <c r="AY2111" s="2"/>
      <c r="AZ2111" s="2"/>
      <c r="BA2111" s="2"/>
      <c r="BC2111" s="19"/>
      <c r="BD2111" s="2"/>
      <c r="BE2111" s="2"/>
      <c r="BF2111" s="19"/>
      <c r="BG2111" s="19"/>
      <c r="BH2111" s="19"/>
      <c r="BI2111" s="19"/>
      <c r="BJ2111" s="19"/>
      <c r="BK2111" s="19"/>
      <c r="BL2111" s="19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X2111" s="2">
        <v>168.56198894572361</v>
      </c>
      <c r="BY2111" s="2"/>
      <c r="CA2111" s="2"/>
      <c r="CB2111" s="2"/>
      <c r="CC2111" s="2"/>
    </row>
    <row r="2112" spans="1:152" hidden="1" x14ac:dyDescent="0.45">
      <c r="A2112" t="s">
        <v>70</v>
      </c>
      <c r="B2112" t="s">
        <v>239</v>
      </c>
      <c r="C2112" s="1">
        <v>39824</v>
      </c>
      <c r="D2112" s="2"/>
      <c r="G2112">
        <v>88</v>
      </c>
      <c r="H2112" t="s">
        <v>17</v>
      </c>
      <c r="I2112" s="19">
        <v>9</v>
      </c>
      <c r="J2112">
        <v>1000</v>
      </c>
      <c r="K2112" s="2">
        <f t="shared" si="292"/>
        <v>111.11111111111111</v>
      </c>
      <c r="AC2112" s="2"/>
      <c r="AE2112" s="9"/>
      <c r="AF2112" s="2"/>
      <c r="AG2112" s="9"/>
      <c r="AH2112" s="9"/>
      <c r="AI2112" s="9"/>
      <c r="AJ2112" s="9"/>
      <c r="AK2112" s="9"/>
      <c r="AL2112" s="9"/>
      <c r="AM2112" s="15"/>
      <c r="AO2112" s="9"/>
      <c r="AP2112" s="9"/>
      <c r="AQ2112" s="2"/>
      <c r="AR2112" s="2"/>
      <c r="AS2112" s="2"/>
      <c r="AT2112" s="2"/>
      <c r="AU2112" s="2"/>
      <c r="AV2112" s="2"/>
      <c r="AW2112" s="2"/>
      <c r="AY2112" s="2"/>
      <c r="AZ2112" s="2"/>
      <c r="BA2112" s="2"/>
      <c r="BC2112" s="19"/>
      <c r="BD2112" s="2"/>
      <c r="BE2112" s="2"/>
      <c r="BF2112" s="19"/>
      <c r="BG2112" s="19"/>
      <c r="BH2112" s="19"/>
      <c r="BI2112" s="19"/>
      <c r="BJ2112" s="19"/>
      <c r="BK2112" s="19"/>
      <c r="BL2112" s="19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X2112" s="2">
        <v>153.65752861061301</v>
      </c>
      <c r="BY2112" s="2"/>
      <c r="CA2112" s="2"/>
      <c r="CB2112" s="2"/>
      <c r="CC2112" s="2"/>
    </row>
    <row r="2113" spans="1:152" hidden="1" x14ac:dyDescent="0.45">
      <c r="A2113" t="s">
        <v>70</v>
      </c>
      <c r="B2113" t="s">
        <v>239</v>
      </c>
      <c r="C2113" s="13">
        <v>39826</v>
      </c>
      <c r="D2113" s="14"/>
      <c r="E2113" s="13"/>
      <c r="F2113" s="12"/>
      <c r="G2113">
        <v>90</v>
      </c>
      <c r="H2113" t="s">
        <v>17</v>
      </c>
      <c r="I2113" s="19">
        <v>9</v>
      </c>
      <c r="J2113">
        <v>1000</v>
      </c>
      <c r="K2113" s="2">
        <f t="shared" si="292"/>
        <v>111.11111111111111</v>
      </c>
      <c r="L2113" s="2"/>
      <c r="M2113" s="9"/>
      <c r="N2113" s="9"/>
      <c r="O2113" s="9"/>
      <c r="P2113" s="9"/>
      <c r="Q2113" s="2"/>
      <c r="R2113" s="2"/>
      <c r="S2113" s="2"/>
      <c r="T2113" s="2"/>
      <c r="U2113" s="2"/>
      <c r="V2113" s="2"/>
      <c r="W2113" s="2"/>
      <c r="X2113" s="9"/>
      <c r="Y2113" s="9"/>
      <c r="Z2113" s="9"/>
      <c r="AA2113" s="9"/>
      <c r="AB2113" s="9"/>
      <c r="AC2113" s="2"/>
      <c r="AD2113" s="9"/>
      <c r="AE2113" s="9"/>
      <c r="AF2113" s="2"/>
      <c r="AG2113" s="9"/>
      <c r="AH2113" s="9"/>
      <c r="AI2113" s="9"/>
      <c r="AJ2113" s="9"/>
      <c r="AK2113" s="9"/>
      <c r="AL2113" s="9"/>
      <c r="AM2113" s="15"/>
      <c r="AN2113" s="9"/>
      <c r="AO2113" s="9"/>
      <c r="AP2113" s="9"/>
      <c r="AQ2113" s="2"/>
      <c r="AR2113" s="2"/>
      <c r="AS2113" s="2"/>
      <c r="AT2113" s="2"/>
      <c r="AU2113" s="2"/>
      <c r="AV2113" s="2"/>
      <c r="AW2113" s="2"/>
      <c r="AX2113" s="9"/>
      <c r="AY2113" s="2"/>
      <c r="AZ2113" s="2"/>
      <c r="BA2113" s="2"/>
      <c r="BB2113" s="9"/>
      <c r="BC2113" s="19"/>
      <c r="BD2113" s="2"/>
      <c r="BE2113" s="2"/>
      <c r="BF2113" s="19"/>
      <c r="BG2113" s="19"/>
      <c r="BH2113" s="19"/>
      <c r="BI2113" s="19"/>
      <c r="BJ2113" s="19"/>
      <c r="BK2113" s="19"/>
      <c r="BL2113" s="19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9"/>
      <c r="BX2113" s="2">
        <v>221.5475622507422</v>
      </c>
      <c r="BY2113" s="2"/>
      <c r="BZ2113" s="9"/>
      <c r="CA2113" s="2"/>
      <c r="CB2113" s="2"/>
      <c r="CC2113" s="2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  <c r="DP2113" s="9"/>
      <c r="DQ2113" s="9"/>
      <c r="DR2113" s="9"/>
      <c r="DS2113" s="9"/>
      <c r="DT2113" s="9"/>
      <c r="DU2113" s="9"/>
      <c r="DV2113" s="9"/>
      <c r="DW2113" s="9"/>
      <c r="DX2113" s="9"/>
      <c r="DY2113" s="9"/>
      <c r="DZ2113" s="9"/>
      <c r="EA2113" s="9"/>
      <c r="EB2113" s="9"/>
      <c r="EC2113" s="9"/>
      <c r="ED2113" s="9"/>
      <c r="EE2113" s="9"/>
      <c r="EF2113" s="9"/>
      <c r="EG2113" s="9"/>
      <c r="EH2113" s="9"/>
      <c r="EI2113" s="9"/>
      <c r="EJ2113" s="9"/>
      <c r="EK2113" s="9"/>
      <c r="EL2113" s="9"/>
      <c r="EM2113" s="9"/>
      <c r="EN2113" s="9"/>
      <c r="EO2113" s="9"/>
      <c r="EP2113" s="9"/>
      <c r="EQ2113" s="9"/>
      <c r="ER2113" s="9"/>
      <c r="ES2113" s="9"/>
      <c r="ET2113" s="9"/>
      <c r="EU2113" s="9"/>
      <c r="EV2113" s="9"/>
    </row>
    <row r="2114" spans="1:152" hidden="1" x14ac:dyDescent="0.45">
      <c r="A2114" t="s">
        <v>70</v>
      </c>
      <c r="B2114" t="s">
        <v>239</v>
      </c>
      <c r="C2114" s="1">
        <v>39827</v>
      </c>
      <c r="G2114">
        <v>91</v>
      </c>
      <c r="H2114" t="s">
        <v>17</v>
      </c>
      <c r="I2114" s="19">
        <v>9</v>
      </c>
      <c r="J2114">
        <v>1000</v>
      </c>
      <c r="K2114" s="2">
        <f t="shared" si="292"/>
        <v>111.11111111111111</v>
      </c>
      <c r="M2114" s="2">
        <v>704.5</v>
      </c>
      <c r="N2114" s="19">
        <v>18.7</v>
      </c>
      <c r="O2114" s="19"/>
      <c r="P2114" s="19"/>
      <c r="AC2114" s="2">
        <v>170.75948212536977</v>
      </c>
      <c r="AE2114" s="9"/>
      <c r="AF2114" s="2">
        <v>144.18009403761172</v>
      </c>
      <c r="AG2114" s="9">
        <v>2.0743332161258103</v>
      </c>
      <c r="AH2114" s="9"/>
      <c r="AI2114" s="9"/>
      <c r="AJ2114" s="9"/>
      <c r="AK2114" s="9"/>
      <c r="AL2114" s="9"/>
      <c r="AM2114" s="15">
        <f>AG2114/AF2114</f>
        <v>1.4387098510177741E-2</v>
      </c>
      <c r="AO2114" s="9"/>
      <c r="AP2114" s="9"/>
      <c r="AQ2114" s="2">
        <v>26.828820484179019</v>
      </c>
      <c r="AR2114" s="2"/>
      <c r="AS2114" s="2">
        <v>58.383204012186013</v>
      </c>
      <c r="AT2114" s="2"/>
      <c r="AU2114" s="2"/>
      <c r="AV2114" s="2">
        <v>0</v>
      </c>
      <c r="AW2114" s="2">
        <v>85.212024496365032</v>
      </c>
      <c r="AY2114" s="2"/>
      <c r="AZ2114" s="2">
        <f>AC2114+AF2114+AW2114</f>
        <v>400.15160065934651</v>
      </c>
      <c r="BA2114" s="2"/>
      <c r="BB2114" s="9">
        <f>AW2114/AZ2114</f>
        <v>0.21294935308507482</v>
      </c>
      <c r="BC2114" s="19"/>
      <c r="BD2114" s="2"/>
      <c r="BE2114" s="2"/>
      <c r="BF2114" s="19"/>
      <c r="BG2114" s="19"/>
      <c r="BH2114" s="19"/>
      <c r="BI2114" s="19"/>
      <c r="BJ2114" s="9">
        <f>AC2114/AZ2114</f>
        <v>0.42673697129788368</v>
      </c>
      <c r="BK2114" s="9">
        <f>AF2114/AZ2114</f>
        <v>0.36031367561704153</v>
      </c>
      <c r="BL2114" s="9">
        <f>AW2114/AZ2114</f>
        <v>0.21294935308507482</v>
      </c>
      <c r="BM2114" s="2">
        <f>BN2114+BO2114+BP2114+BQ2114+BR2114+BS2114</f>
        <v>626.69320334632096</v>
      </c>
      <c r="BN2114" s="2">
        <v>177.78918372194732</v>
      </c>
      <c r="BO2114" s="2">
        <v>84.350601397678304</v>
      </c>
      <c r="BP2114" s="2">
        <v>0</v>
      </c>
      <c r="BQ2114" s="2"/>
      <c r="BR2114" s="2">
        <v>310.6148809460671</v>
      </c>
      <c r="BS2114" s="2">
        <v>53.938537280628253</v>
      </c>
      <c r="BT2114" s="15">
        <f>AG2114/BM2114</f>
        <v>3.3099660329003119E-3</v>
      </c>
      <c r="BU2114" s="2"/>
      <c r="BV2114" s="2"/>
      <c r="BX2114" s="2"/>
      <c r="BY2114" s="2"/>
      <c r="CA2114" s="2"/>
      <c r="CB2114" s="2"/>
      <c r="CC2114" s="2"/>
    </row>
    <row r="2115" spans="1:152" hidden="1" x14ac:dyDescent="0.45">
      <c r="A2115" t="s">
        <v>70</v>
      </c>
      <c r="B2115" t="s">
        <v>239</v>
      </c>
      <c r="C2115" s="1">
        <v>39832</v>
      </c>
      <c r="D2115" s="2"/>
      <c r="G2115">
        <v>96</v>
      </c>
      <c r="H2115" t="s">
        <v>17</v>
      </c>
      <c r="I2115" s="19">
        <v>9</v>
      </c>
      <c r="J2115">
        <v>1000</v>
      </c>
      <c r="K2115" s="2">
        <f t="shared" si="292"/>
        <v>111.11111111111111</v>
      </c>
      <c r="AC2115" s="2"/>
      <c r="AE2115" s="9"/>
      <c r="AF2115" s="2"/>
      <c r="AG2115" s="9"/>
      <c r="AH2115" s="9"/>
      <c r="AI2115" s="9"/>
      <c r="AJ2115" s="9"/>
      <c r="AK2115" s="9"/>
      <c r="AL2115" s="9"/>
      <c r="AM2115" s="15"/>
      <c r="AO2115" s="9"/>
      <c r="AP2115" s="9"/>
      <c r="AQ2115" s="2"/>
      <c r="AR2115" s="2"/>
      <c r="AS2115" s="2"/>
      <c r="AT2115" s="2"/>
      <c r="AU2115" s="2"/>
      <c r="AV2115" s="2"/>
      <c r="AW2115" s="2"/>
      <c r="AY2115" s="2"/>
      <c r="AZ2115" s="2"/>
      <c r="BA2115" s="2"/>
      <c r="BC2115" s="19"/>
      <c r="BD2115" s="2"/>
      <c r="BE2115" s="2"/>
      <c r="BF2115" s="19"/>
      <c r="BG2115" s="19"/>
      <c r="BH2115" s="19"/>
      <c r="BI2115" s="19"/>
      <c r="BJ2115" s="19"/>
      <c r="BK2115" s="19"/>
      <c r="BL2115" s="19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X2115" s="2">
        <v>177.54369294889889</v>
      </c>
      <c r="BY2115" s="2"/>
      <c r="CA2115" s="2"/>
      <c r="CB2115" s="2"/>
      <c r="CC2115" s="2"/>
    </row>
    <row r="2116" spans="1:152" hidden="1" x14ac:dyDescent="0.45">
      <c r="A2116" t="s">
        <v>70</v>
      </c>
      <c r="B2116" t="s">
        <v>239</v>
      </c>
      <c r="C2116" s="1">
        <v>39833</v>
      </c>
      <c r="G2116">
        <v>97</v>
      </c>
      <c r="H2116" t="s">
        <v>17</v>
      </c>
      <c r="I2116" s="19">
        <v>9</v>
      </c>
      <c r="J2116">
        <v>1000</v>
      </c>
      <c r="K2116" s="2">
        <f t="shared" si="292"/>
        <v>111.11111111111111</v>
      </c>
      <c r="M2116" s="2">
        <v>746.5</v>
      </c>
      <c r="N2116" s="19">
        <v>20</v>
      </c>
      <c r="O2116" s="19"/>
      <c r="P2116" s="19"/>
      <c r="AC2116" s="2"/>
      <c r="AE2116" s="9"/>
      <c r="AF2116" s="2"/>
      <c r="AG2116" s="9"/>
      <c r="AH2116" s="9"/>
      <c r="AI2116" s="9"/>
      <c r="AJ2116" s="9"/>
      <c r="AK2116" s="9"/>
      <c r="AL2116" s="9"/>
      <c r="AO2116" s="9"/>
      <c r="AP2116" s="9"/>
      <c r="AQ2116" s="2"/>
      <c r="AR2116" s="2"/>
      <c r="AS2116" s="2"/>
      <c r="AT2116" s="2"/>
      <c r="AU2116" s="2"/>
      <c r="AV2116" s="2"/>
      <c r="AW2116" s="2"/>
      <c r="AY2116" s="2"/>
      <c r="AZ2116" s="2"/>
      <c r="BA2116" s="2"/>
      <c r="BC2116" s="19"/>
      <c r="BD2116" s="2"/>
      <c r="BE2116" s="2"/>
      <c r="BF2116" s="19"/>
      <c r="BG2116" s="19"/>
      <c r="BH2116" s="19"/>
      <c r="BI2116" s="19"/>
      <c r="BJ2116" s="19"/>
      <c r="BK2116" s="19"/>
      <c r="BL2116" s="19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X2116" s="2"/>
      <c r="BY2116" s="2"/>
      <c r="CA2116" s="2"/>
      <c r="CB2116" s="2"/>
      <c r="CC2116" s="2"/>
    </row>
    <row r="2117" spans="1:152" hidden="1" x14ac:dyDescent="0.45">
      <c r="A2117" t="s">
        <v>70</v>
      </c>
      <c r="B2117" t="s">
        <v>239</v>
      </c>
      <c r="C2117" s="1">
        <v>39840</v>
      </c>
      <c r="D2117" s="2"/>
      <c r="G2117">
        <v>104</v>
      </c>
      <c r="H2117" t="s">
        <v>17</v>
      </c>
      <c r="I2117" s="19">
        <v>9</v>
      </c>
      <c r="J2117">
        <v>1000</v>
      </c>
      <c r="K2117" s="2">
        <f t="shared" si="292"/>
        <v>111.11111111111111</v>
      </c>
      <c r="AC2117" s="2"/>
      <c r="AE2117" s="9"/>
      <c r="AF2117" s="2"/>
      <c r="AG2117" s="9"/>
      <c r="AH2117" s="9"/>
      <c r="AI2117" s="9"/>
      <c r="AJ2117" s="9"/>
      <c r="AK2117" s="9"/>
      <c r="AL2117" s="9"/>
      <c r="AM2117" s="15"/>
      <c r="AO2117" s="9"/>
      <c r="AP2117" s="9"/>
      <c r="AQ2117" s="2"/>
      <c r="AR2117" s="2"/>
      <c r="AS2117" s="2"/>
      <c r="AT2117" s="2"/>
      <c r="AU2117" s="2"/>
      <c r="AV2117" s="2"/>
      <c r="AW2117" s="2"/>
      <c r="AY2117" s="2"/>
      <c r="AZ2117" s="2"/>
      <c r="BA2117" s="2"/>
      <c r="BC2117" s="19"/>
      <c r="BD2117" s="2"/>
      <c r="BE2117" s="2"/>
      <c r="BF2117" s="19"/>
      <c r="BG2117" s="19"/>
      <c r="BH2117" s="19"/>
      <c r="BI2117" s="19"/>
      <c r="BJ2117" s="19"/>
      <c r="BK2117" s="19"/>
      <c r="BL2117" s="19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X2117" s="2">
        <v>158.14745327314171</v>
      </c>
      <c r="BY2117" s="2"/>
      <c r="CA2117" s="2"/>
      <c r="CB2117" s="2"/>
      <c r="CC2117" s="2"/>
    </row>
    <row r="2118" spans="1:152" hidden="1" x14ac:dyDescent="0.45">
      <c r="A2118" t="s">
        <v>70</v>
      </c>
      <c r="B2118" t="s">
        <v>239</v>
      </c>
      <c r="C2118" s="1">
        <v>39841</v>
      </c>
      <c r="D2118" s="2"/>
      <c r="G2118">
        <v>105</v>
      </c>
      <c r="H2118" t="s">
        <v>17</v>
      </c>
      <c r="I2118" s="19">
        <v>9</v>
      </c>
      <c r="J2118">
        <v>1000</v>
      </c>
      <c r="K2118" s="2">
        <f t="shared" si="292"/>
        <v>111.11111111111111</v>
      </c>
      <c r="M2118" s="2">
        <v>769</v>
      </c>
      <c r="N2118" s="19">
        <v>20.5</v>
      </c>
      <c r="O2118" s="19"/>
      <c r="P2118" s="19"/>
      <c r="AC2118" s="2"/>
      <c r="AE2118" s="9"/>
      <c r="AF2118" s="2"/>
      <c r="AG2118" s="9"/>
      <c r="AH2118" s="9"/>
      <c r="AI2118" s="9"/>
      <c r="AJ2118" s="9"/>
      <c r="AK2118" s="9"/>
      <c r="AL2118" s="9"/>
      <c r="AM2118" s="15"/>
      <c r="AO2118" s="9"/>
      <c r="AP2118" s="9"/>
      <c r="AQ2118" s="2"/>
      <c r="AR2118" s="2"/>
      <c r="AS2118" s="2"/>
      <c r="AT2118" s="2"/>
      <c r="AU2118" s="2"/>
      <c r="AV2118" s="2"/>
      <c r="AW2118" s="2"/>
      <c r="AY2118" s="2"/>
      <c r="AZ2118" s="2"/>
      <c r="BA2118" s="2"/>
      <c r="BC2118" s="19"/>
      <c r="BD2118" s="2"/>
      <c r="BE2118" s="2"/>
      <c r="BF2118" s="19"/>
      <c r="BG2118" s="19"/>
      <c r="BH2118" s="19"/>
      <c r="BI2118" s="19"/>
      <c r="BJ2118" s="19"/>
      <c r="BK2118" s="19"/>
      <c r="BL2118" s="19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X2118" s="2">
        <v>147.39161924983151</v>
      </c>
      <c r="BY2118" s="2"/>
      <c r="CA2118" s="2"/>
      <c r="CB2118" s="2"/>
      <c r="CC2118" s="2"/>
    </row>
    <row r="2119" spans="1:152" hidden="1" x14ac:dyDescent="0.45">
      <c r="A2119" t="s">
        <v>70</v>
      </c>
      <c r="B2119" t="s">
        <v>239</v>
      </c>
      <c r="C2119" s="1">
        <v>39843</v>
      </c>
      <c r="D2119" s="2">
        <v>6</v>
      </c>
      <c r="E2119" t="s">
        <v>229</v>
      </c>
      <c r="F2119" t="s">
        <v>78</v>
      </c>
      <c r="G2119">
        <v>107</v>
      </c>
      <c r="H2119" t="s">
        <v>17</v>
      </c>
      <c r="I2119" s="19">
        <v>9</v>
      </c>
      <c r="J2119">
        <v>1000</v>
      </c>
      <c r="K2119" s="2">
        <f t="shared" si="292"/>
        <v>111.11111111111111</v>
      </c>
      <c r="T2119">
        <v>107</v>
      </c>
      <c r="AC2119" s="2"/>
      <c r="AE2119" s="9"/>
      <c r="AF2119" s="2"/>
      <c r="AG2119" s="9"/>
      <c r="AH2119" s="9"/>
      <c r="AI2119" s="9"/>
      <c r="AJ2119" s="9"/>
      <c r="AK2119" s="9"/>
      <c r="AL2119" s="9"/>
      <c r="AM2119" s="15"/>
      <c r="AO2119" s="9"/>
      <c r="AP2119" s="9"/>
      <c r="AQ2119" s="2"/>
      <c r="AR2119" s="2"/>
      <c r="AS2119" s="2"/>
      <c r="AT2119" s="2"/>
      <c r="AU2119" s="2"/>
      <c r="AV2119" s="2"/>
      <c r="AW2119" s="2"/>
      <c r="AY2119" s="2"/>
      <c r="AZ2119" s="2"/>
      <c r="BA2119" s="2"/>
      <c r="BC2119" s="19"/>
      <c r="BD2119" s="2"/>
      <c r="BE2119" s="2"/>
      <c r="BF2119" s="19"/>
      <c r="BG2119" s="19"/>
      <c r="BH2119" s="19"/>
      <c r="BI2119" s="19"/>
      <c r="BJ2119" s="19"/>
      <c r="BK2119" s="19"/>
      <c r="BL2119" s="19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X2119" s="2">
        <v>212.0022376451254</v>
      </c>
      <c r="BY2119" s="2"/>
      <c r="CA2119" s="2"/>
      <c r="CB2119" s="2"/>
      <c r="CC2119" s="2"/>
    </row>
    <row r="2120" spans="1:152" hidden="1" x14ac:dyDescent="0.45">
      <c r="A2120" t="s">
        <v>70</v>
      </c>
      <c r="B2120" t="s">
        <v>239</v>
      </c>
      <c r="C2120" s="1">
        <v>39847</v>
      </c>
      <c r="D2120" s="2"/>
      <c r="G2120">
        <v>111</v>
      </c>
      <c r="H2120" t="s">
        <v>17</v>
      </c>
      <c r="I2120" s="19">
        <v>9</v>
      </c>
      <c r="J2120">
        <v>1000</v>
      </c>
      <c r="K2120" s="2">
        <f t="shared" si="292"/>
        <v>111.11111111111111</v>
      </c>
      <c r="AC2120" s="2"/>
      <c r="AE2120" s="9"/>
      <c r="AF2120" s="2"/>
      <c r="AG2120" s="9"/>
      <c r="AH2120" s="9"/>
      <c r="AI2120" s="9"/>
      <c r="AJ2120" s="9"/>
      <c r="AK2120" s="9"/>
      <c r="AL2120" s="9"/>
      <c r="AM2120" s="15"/>
      <c r="AO2120" s="9"/>
      <c r="AP2120" s="9"/>
      <c r="AQ2120" s="2"/>
      <c r="AR2120" s="2"/>
      <c r="AS2120" s="2"/>
      <c r="AT2120" s="2"/>
      <c r="AU2120" s="2"/>
      <c r="AV2120" s="2"/>
      <c r="AW2120" s="2"/>
      <c r="AY2120" s="2"/>
      <c r="AZ2120" s="2"/>
      <c r="BA2120" s="2"/>
      <c r="BC2120" s="19"/>
      <c r="BD2120" s="2"/>
      <c r="BE2120" s="2"/>
      <c r="BF2120" s="19"/>
      <c r="BG2120" s="19"/>
      <c r="BH2120" s="19"/>
      <c r="BI2120" s="19"/>
      <c r="BJ2120" s="19"/>
      <c r="BK2120" s="19"/>
      <c r="BL2120" s="19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X2120" s="2">
        <v>185.96361193797381</v>
      </c>
      <c r="BY2120" s="2"/>
      <c r="CA2120" s="2"/>
      <c r="CB2120" s="2"/>
      <c r="CC2120" s="2"/>
    </row>
    <row r="2121" spans="1:152" hidden="1" x14ac:dyDescent="0.45">
      <c r="A2121" t="s">
        <v>70</v>
      </c>
      <c r="B2121" t="s">
        <v>239</v>
      </c>
      <c r="C2121" s="1">
        <v>39848</v>
      </c>
      <c r="G2121">
        <v>112</v>
      </c>
      <c r="H2121" t="s">
        <v>17</v>
      </c>
      <c r="I2121" s="19">
        <v>9</v>
      </c>
      <c r="J2121">
        <v>1000</v>
      </c>
      <c r="K2121" s="2">
        <f t="shared" si="292"/>
        <v>111.11111111111111</v>
      </c>
      <c r="M2121" s="2">
        <v>786.2</v>
      </c>
      <c r="N2121" s="19">
        <v>21.5</v>
      </c>
      <c r="O2121" s="19"/>
      <c r="P2121" s="19"/>
      <c r="AC2121" s="2"/>
      <c r="AE2121" s="9"/>
      <c r="AF2121" s="2"/>
      <c r="AG2121" s="9"/>
      <c r="AH2121" s="9"/>
      <c r="AI2121" s="9"/>
      <c r="AJ2121" s="9"/>
      <c r="AK2121" s="9"/>
      <c r="AL2121" s="9"/>
      <c r="AO2121" s="9"/>
      <c r="AP2121" s="9"/>
      <c r="AQ2121" s="2"/>
      <c r="AR2121" s="2"/>
      <c r="AS2121" s="2"/>
      <c r="AT2121" s="2"/>
      <c r="AU2121" s="2"/>
      <c r="AV2121" s="2"/>
      <c r="AW2121" s="2"/>
      <c r="AY2121" s="2"/>
      <c r="AZ2121" s="2"/>
      <c r="BA2121" s="2"/>
      <c r="BC2121" s="19"/>
      <c r="BD2121" s="2"/>
      <c r="BE2121" s="2"/>
      <c r="BF2121" s="19"/>
      <c r="BG2121" s="19"/>
      <c r="BH2121" s="19"/>
      <c r="BI2121" s="19"/>
      <c r="BJ2121" s="19"/>
      <c r="BK2121" s="19"/>
      <c r="BL2121" s="19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X2121" s="2"/>
      <c r="BY2121" s="2"/>
      <c r="CA2121" s="2"/>
      <c r="CB2121" s="2"/>
      <c r="CC2121" s="2"/>
    </row>
    <row r="2122" spans="1:152" hidden="1" x14ac:dyDescent="0.45">
      <c r="A2122" t="s">
        <v>70</v>
      </c>
      <c r="B2122" t="s">
        <v>239</v>
      </c>
      <c r="C2122" s="1">
        <v>39850</v>
      </c>
      <c r="D2122" s="2"/>
      <c r="G2122">
        <v>114</v>
      </c>
      <c r="H2122" t="s">
        <v>17</v>
      </c>
      <c r="I2122" s="19">
        <v>9</v>
      </c>
      <c r="J2122">
        <v>1000</v>
      </c>
      <c r="K2122" s="2">
        <f t="shared" si="292"/>
        <v>111.11111111111111</v>
      </c>
      <c r="AC2122" s="2"/>
      <c r="AE2122" s="9"/>
      <c r="AF2122" s="2"/>
      <c r="AG2122" s="9"/>
      <c r="AH2122" s="9"/>
      <c r="AI2122" s="9"/>
      <c r="AJ2122" s="9"/>
      <c r="AK2122" s="9"/>
      <c r="AL2122" s="9"/>
      <c r="AM2122" s="15"/>
      <c r="AO2122" s="9"/>
      <c r="AP2122" s="9"/>
      <c r="AQ2122" s="2"/>
      <c r="AR2122" s="2"/>
      <c r="AS2122" s="2"/>
      <c r="AT2122" s="2"/>
      <c r="AU2122" s="2"/>
      <c r="AV2122" s="2"/>
      <c r="AW2122" s="2"/>
      <c r="AY2122" s="2"/>
      <c r="AZ2122" s="2"/>
      <c r="BA2122" s="2"/>
      <c r="BC2122" s="19"/>
      <c r="BD2122" s="2"/>
      <c r="BE2122" s="2"/>
      <c r="BF2122" s="19"/>
      <c r="BG2122" s="19"/>
      <c r="BH2122" s="19"/>
      <c r="BI2122" s="19"/>
      <c r="BJ2122" s="19"/>
      <c r="BK2122" s="19"/>
      <c r="BL2122" s="19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X2122" s="2">
        <v>156.2110917257171</v>
      </c>
      <c r="BY2122" s="2"/>
      <c r="CA2122" s="2"/>
      <c r="CB2122" s="2"/>
      <c r="CC2122" s="2"/>
    </row>
    <row r="2123" spans="1:152" hidden="1" x14ac:dyDescent="0.45">
      <c r="A2123" t="s">
        <v>70</v>
      </c>
      <c r="B2123" t="s">
        <v>239</v>
      </c>
      <c r="C2123" s="1">
        <v>39851</v>
      </c>
      <c r="D2123" s="2"/>
      <c r="G2123">
        <v>115</v>
      </c>
      <c r="H2123" t="s">
        <v>17</v>
      </c>
      <c r="I2123" s="19">
        <v>9</v>
      </c>
      <c r="J2123">
        <v>1000</v>
      </c>
      <c r="K2123" s="2">
        <f t="shared" si="292"/>
        <v>111.11111111111111</v>
      </c>
      <c r="AC2123" s="2"/>
      <c r="AE2123" s="9"/>
      <c r="AF2123" s="2"/>
      <c r="AG2123" s="9"/>
      <c r="AH2123" s="9"/>
      <c r="AI2123" s="9"/>
      <c r="AJ2123" s="9"/>
      <c r="AK2123" s="9"/>
      <c r="AL2123" s="9"/>
      <c r="AM2123" s="15"/>
      <c r="AO2123" s="9"/>
      <c r="AP2123" s="9"/>
      <c r="AQ2123" s="2"/>
      <c r="AR2123" s="2"/>
      <c r="AS2123" s="2"/>
      <c r="AT2123" s="2"/>
      <c r="AU2123" s="2"/>
      <c r="AV2123" s="2"/>
      <c r="AW2123" s="2"/>
      <c r="AY2123" s="2"/>
      <c r="AZ2123" s="2"/>
      <c r="BA2123" s="2"/>
      <c r="BC2123" s="19"/>
      <c r="BD2123" s="2"/>
      <c r="BE2123" s="2"/>
      <c r="BF2123" s="19"/>
      <c r="BG2123" s="19"/>
      <c r="BH2123" s="19"/>
      <c r="BI2123" s="19"/>
      <c r="BJ2123" s="19"/>
      <c r="BK2123" s="19"/>
      <c r="BL2123" s="19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X2123" s="2">
        <v>163.70769967828491</v>
      </c>
      <c r="BY2123" s="2"/>
      <c r="CA2123" s="2"/>
      <c r="CB2123" s="2"/>
      <c r="CC2123" s="2"/>
    </row>
    <row r="2124" spans="1:152" hidden="1" x14ac:dyDescent="0.45">
      <c r="A2124" t="s">
        <v>70</v>
      </c>
      <c r="B2124" t="s">
        <v>239</v>
      </c>
      <c r="C2124" s="13">
        <v>39852</v>
      </c>
      <c r="D2124" s="14"/>
      <c r="E2124" s="13"/>
      <c r="F2124" s="12"/>
      <c r="G2124">
        <v>116</v>
      </c>
      <c r="H2124" t="s">
        <v>17</v>
      </c>
      <c r="I2124" s="19">
        <v>9</v>
      </c>
      <c r="J2124">
        <v>1000</v>
      </c>
      <c r="K2124" s="2">
        <f t="shared" si="292"/>
        <v>111.11111111111111</v>
      </c>
      <c r="L2124" s="2"/>
      <c r="M2124" s="9"/>
      <c r="N2124" s="9"/>
      <c r="O2124" s="9"/>
      <c r="P2124" s="9"/>
      <c r="Q2124" s="2"/>
      <c r="R2124" s="2"/>
      <c r="S2124" s="2"/>
      <c r="T2124" s="2"/>
      <c r="U2124" s="2"/>
      <c r="V2124" s="2"/>
      <c r="W2124" s="2"/>
      <c r="X2124" s="9"/>
      <c r="Y2124" s="9"/>
      <c r="Z2124" s="9"/>
      <c r="AA2124" s="9"/>
      <c r="AB2124" s="9"/>
      <c r="AC2124" s="2"/>
      <c r="AD2124" s="9"/>
      <c r="AE2124" s="9"/>
      <c r="AF2124" s="2"/>
      <c r="AG2124" s="9"/>
      <c r="AH2124" s="9"/>
      <c r="AI2124" s="9"/>
      <c r="AJ2124" s="9"/>
      <c r="AK2124" s="9"/>
      <c r="AL2124" s="9"/>
      <c r="AM2124" s="15"/>
      <c r="AN2124" s="9"/>
      <c r="AO2124" s="9"/>
      <c r="AP2124" s="9"/>
      <c r="AQ2124" s="2"/>
      <c r="AR2124" s="2"/>
      <c r="AS2124" s="2"/>
      <c r="AT2124" s="2"/>
      <c r="AU2124" s="2"/>
      <c r="AV2124" s="2"/>
      <c r="AW2124" s="2"/>
      <c r="AX2124" s="9"/>
      <c r="AY2124" s="2"/>
      <c r="AZ2124" s="2"/>
      <c r="BA2124" s="2"/>
      <c r="BB2124" s="9"/>
      <c r="BC2124" s="19"/>
      <c r="BD2124" s="2"/>
      <c r="BE2124" s="2"/>
      <c r="BF2124" s="19"/>
      <c r="BG2124" s="19"/>
      <c r="BH2124" s="19"/>
      <c r="BI2124" s="19"/>
      <c r="BJ2124" s="19"/>
      <c r="BK2124" s="19"/>
      <c r="BL2124" s="19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9"/>
      <c r="BX2124" s="2">
        <v>146.5671354790729</v>
      </c>
      <c r="BY2124" s="2"/>
      <c r="BZ2124" s="9"/>
      <c r="CA2124" s="2"/>
      <c r="CB2124" s="2"/>
      <c r="CC2124" s="2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  <c r="DP2124" s="9"/>
      <c r="DQ2124" s="9"/>
      <c r="DR2124" s="9"/>
      <c r="DS2124" s="9"/>
      <c r="DT2124" s="9"/>
      <c r="DU2124" s="9"/>
      <c r="DV2124" s="9"/>
      <c r="DW2124" s="9"/>
      <c r="DX2124" s="9"/>
      <c r="DY2124" s="9"/>
      <c r="DZ2124" s="9"/>
      <c r="EA2124" s="9"/>
      <c r="EB2124" s="9"/>
      <c r="EC2124" s="9"/>
      <c r="ED2124" s="9"/>
      <c r="EE2124" s="9"/>
      <c r="EF2124" s="9"/>
      <c r="EG2124" s="9"/>
      <c r="EH2124" s="9"/>
      <c r="EI2124" s="9"/>
      <c r="EJ2124" s="9"/>
      <c r="EK2124" s="9"/>
      <c r="EL2124" s="9"/>
      <c r="EM2124" s="9"/>
      <c r="EN2124" s="9"/>
      <c r="EO2124" s="9"/>
      <c r="EP2124" s="9"/>
      <c r="EQ2124" s="9"/>
      <c r="ER2124" s="9"/>
      <c r="ES2124" s="9"/>
      <c r="ET2124" s="9"/>
      <c r="EU2124" s="9"/>
      <c r="EV2124" s="9"/>
    </row>
    <row r="2125" spans="1:152" hidden="1" x14ac:dyDescent="0.45">
      <c r="A2125" t="s">
        <v>70</v>
      </c>
      <c r="B2125" t="s">
        <v>239</v>
      </c>
      <c r="C2125" s="1">
        <v>39853</v>
      </c>
      <c r="G2125">
        <v>117</v>
      </c>
      <c r="H2125" t="s">
        <v>17</v>
      </c>
      <c r="I2125" s="19">
        <v>9</v>
      </c>
      <c r="J2125">
        <v>1000</v>
      </c>
      <c r="K2125" s="2">
        <f t="shared" si="292"/>
        <v>111.11111111111111</v>
      </c>
      <c r="AC2125" s="2">
        <v>208.37721345122765</v>
      </c>
      <c r="AE2125" s="9"/>
      <c r="AF2125" s="2">
        <v>161.80892564270044</v>
      </c>
      <c r="AG2125" s="9">
        <v>2.2852746253407172</v>
      </c>
      <c r="AH2125" s="9"/>
      <c r="AI2125" s="9"/>
      <c r="AJ2125" s="9"/>
      <c r="AK2125" s="9"/>
      <c r="AL2125" s="9"/>
      <c r="AM2125" s="15">
        <f>AG2125/AF2125</f>
        <v>1.4123291507336024E-2</v>
      </c>
      <c r="AO2125" s="9"/>
      <c r="AP2125" s="9"/>
      <c r="AQ2125" s="2">
        <v>9.8987717908082404E-2</v>
      </c>
      <c r="AR2125" s="2"/>
      <c r="AS2125" s="2">
        <v>416.52573344522875</v>
      </c>
      <c r="AT2125" s="2"/>
      <c r="AU2125" s="2"/>
      <c r="AV2125" s="2">
        <v>0</v>
      </c>
      <c r="AW2125" s="2">
        <v>416.62472116313688</v>
      </c>
      <c r="AY2125" s="2"/>
      <c r="AZ2125" s="2">
        <f>AC2125+AF2125+AW2125</f>
        <v>786.81086025706497</v>
      </c>
      <c r="BA2125" s="2"/>
      <c r="BB2125" s="9">
        <f>AW2125/AZ2125</f>
        <v>0.52951063871566062</v>
      </c>
      <c r="BC2125" s="19"/>
      <c r="BD2125" s="2"/>
      <c r="BE2125" s="2"/>
      <c r="BF2125" s="19"/>
      <c r="BG2125" s="19"/>
      <c r="BH2125" s="19"/>
      <c r="BI2125" s="19"/>
      <c r="BJ2125" s="9">
        <f>AC2125/AZ2125</f>
        <v>0.26483774433813373</v>
      </c>
      <c r="BK2125" s="9">
        <f>AF2125/AZ2125</f>
        <v>0.20565161694620562</v>
      </c>
      <c r="BL2125" s="9">
        <f>AW2125/AZ2125</f>
        <v>0.52951063871566062</v>
      </c>
      <c r="BM2125" s="2">
        <f>BN2125+BO2125+BP2125+BQ2125+BR2125+BS2125</f>
        <v>465.31583535074753</v>
      </c>
      <c r="BN2125" s="2">
        <v>1.25</v>
      </c>
      <c r="BO2125" s="2">
        <v>144.21069066639143</v>
      </c>
      <c r="BP2125" s="2">
        <v>0</v>
      </c>
      <c r="BQ2125" s="2"/>
      <c r="BR2125" s="2">
        <v>143.89611999095402</v>
      </c>
      <c r="BS2125" s="2">
        <v>175.95902469340206</v>
      </c>
      <c r="BT2125" s="15">
        <f>AG2125/BM2125</f>
        <v>4.9112332994601703E-3</v>
      </c>
      <c r="BU2125" s="2"/>
      <c r="BV2125" s="2"/>
      <c r="BX2125" s="2"/>
      <c r="BY2125" s="2"/>
      <c r="CA2125" s="2"/>
      <c r="CB2125" s="2"/>
      <c r="CC2125" s="2"/>
    </row>
    <row r="2126" spans="1:152" hidden="1" x14ac:dyDescent="0.45">
      <c r="A2126" t="s">
        <v>70</v>
      </c>
      <c r="B2126" t="s">
        <v>239</v>
      </c>
      <c r="C2126" s="1">
        <v>39854</v>
      </c>
      <c r="D2126" s="2"/>
      <c r="G2126">
        <v>118</v>
      </c>
      <c r="H2126" t="s">
        <v>17</v>
      </c>
      <c r="I2126" s="19">
        <v>9</v>
      </c>
      <c r="J2126">
        <v>1000</v>
      </c>
      <c r="K2126" s="2">
        <f t="shared" si="292"/>
        <v>111.11111111111111</v>
      </c>
      <c r="M2126" s="2">
        <v>782.5</v>
      </c>
      <c r="N2126" s="19">
        <v>21.45</v>
      </c>
      <c r="O2126" s="19"/>
      <c r="P2126" s="19"/>
      <c r="AC2126" s="2"/>
      <c r="AE2126" s="9"/>
      <c r="AF2126" s="2"/>
      <c r="AG2126" s="9"/>
      <c r="AH2126" s="9"/>
      <c r="AI2126" s="9"/>
      <c r="AJ2126" s="9"/>
      <c r="AK2126" s="9"/>
      <c r="AL2126" s="9"/>
      <c r="AM2126" s="15"/>
      <c r="AO2126" s="9"/>
      <c r="AP2126" s="9"/>
      <c r="AQ2126" s="2"/>
      <c r="AR2126" s="2"/>
      <c r="AS2126" s="2"/>
      <c r="AT2126" s="2"/>
      <c r="AU2126" s="2"/>
      <c r="AV2126" s="2"/>
      <c r="AW2126" s="2"/>
      <c r="AY2126" s="2"/>
      <c r="AZ2126" s="2"/>
      <c r="BA2126" s="2"/>
      <c r="BC2126" s="19"/>
      <c r="BD2126" s="2"/>
      <c r="BE2126" s="2"/>
      <c r="BF2126" s="19"/>
      <c r="BG2126" s="19"/>
      <c r="BH2126" s="19"/>
      <c r="BI2126" s="19"/>
      <c r="BJ2126" s="19"/>
      <c r="BK2126" s="19"/>
      <c r="BL2126" s="19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X2126" s="2">
        <v>210.32776502640129</v>
      </c>
      <c r="BY2126" s="2"/>
      <c r="CA2126" s="2"/>
      <c r="CB2126" s="2"/>
      <c r="CC2126" s="2"/>
    </row>
    <row r="2127" spans="1:152" hidden="1" x14ac:dyDescent="0.45">
      <c r="A2127" t="s">
        <v>70</v>
      </c>
      <c r="B2127" t="s">
        <v>239</v>
      </c>
      <c r="C2127" s="1">
        <v>39857</v>
      </c>
      <c r="D2127" s="2"/>
      <c r="G2127">
        <v>121</v>
      </c>
      <c r="H2127" t="s">
        <v>17</v>
      </c>
      <c r="I2127" s="19">
        <v>9</v>
      </c>
      <c r="J2127">
        <v>1000</v>
      </c>
      <c r="K2127" s="2">
        <f t="shared" si="292"/>
        <v>111.11111111111111</v>
      </c>
      <c r="AC2127" s="2"/>
      <c r="AE2127" s="9"/>
      <c r="AF2127" s="2"/>
      <c r="AG2127" s="9"/>
      <c r="AH2127" s="9"/>
      <c r="AI2127" s="9"/>
      <c r="AJ2127" s="9"/>
      <c r="AK2127" s="9"/>
      <c r="AL2127" s="9"/>
      <c r="AM2127" s="15"/>
      <c r="AO2127" s="9"/>
      <c r="AP2127" s="9"/>
      <c r="AQ2127" s="2"/>
      <c r="AR2127" s="2"/>
      <c r="AS2127" s="2"/>
      <c r="AT2127" s="2"/>
      <c r="AU2127" s="2"/>
      <c r="AV2127" s="2"/>
      <c r="AW2127" s="2"/>
      <c r="AY2127" s="2"/>
      <c r="AZ2127" s="2"/>
      <c r="BA2127" s="2"/>
      <c r="BC2127" s="19"/>
      <c r="BD2127" s="2"/>
      <c r="BE2127" s="2"/>
      <c r="BF2127" s="19"/>
      <c r="BG2127" s="19"/>
      <c r="BH2127" s="19"/>
      <c r="BI2127" s="19"/>
      <c r="BJ2127" s="19"/>
      <c r="BK2127" s="19"/>
      <c r="BL2127" s="19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X2127" s="2">
        <v>200.87993272211381</v>
      </c>
      <c r="BY2127" s="2"/>
      <c r="CA2127" s="2"/>
      <c r="CB2127" s="2"/>
      <c r="CC2127" s="2"/>
    </row>
    <row r="2128" spans="1:152" hidden="1" x14ac:dyDescent="0.45">
      <c r="A2128" t="s">
        <v>70</v>
      </c>
      <c r="B2128" t="s">
        <v>239</v>
      </c>
      <c r="C2128" s="1">
        <v>39864</v>
      </c>
      <c r="D2128" s="2"/>
      <c r="G2128">
        <v>128</v>
      </c>
      <c r="H2128" t="s">
        <v>17</v>
      </c>
      <c r="I2128" s="19">
        <v>9</v>
      </c>
      <c r="J2128">
        <v>1000</v>
      </c>
      <c r="K2128" s="2">
        <f t="shared" si="292"/>
        <v>111.11111111111111</v>
      </c>
      <c r="AC2128" s="2"/>
      <c r="AE2128" s="9"/>
      <c r="AF2128" s="2"/>
      <c r="AG2128" s="9"/>
      <c r="AH2128" s="9"/>
      <c r="AI2128" s="9"/>
      <c r="AJ2128" s="9"/>
      <c r="AK2128" s="9"/>
      <c r="AL2128" s="9"/>
      <c r="AM2128" s="15"/>
      <c r="AO2128" s="9"/>
      <c r="AP2128" s="9"/>
      <c r="AQ2128" s="2"/>
      <c r="AR2128" s="2"/>
      <c r="AS2128" s="2"/>
      <c r="AT2128" s="2"/>
      <c r="AU2128" s="2"/>
      <c r="AV2128" s="2"/>
      <c r="AW2128" s="2"/>
      <c r="AY2128" s="2"/>
      <c r="AZ2128" s="2"/>
      <c r="BA2128" s="2"/>
      <c r="BC2128" s="19"/>
      <c r="BD2128" s="2"/>
      <c r="BE2128" s="2"/>
      <c r="BF2128" s="19"/>
      <c r="BG2128" s="19"/>
      <c r="BH2128" s="19"/>
      <c r="BI2128" s="19"/>
      <c r="BJ2128" s="19"/>
      <c r="BK2128" s="19"/>
      <c r="BL2128" s="19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X2128" s="2">
        <v>219.0439429997503</v>
      </c>
      <c r="BY2128" s="2"/>
      <c r="CA2128" s="2"/>
      <c r="CB2128" s="2"/>
      <c r="CC2128" s="2"/>
    </row>
    <row r="2129" spans="1:152" hidden="1" x14ac:dyDescent="0.45">
      <c r="A2129" t="s">
        <v>70</v>
      </c>
      <c r="B2129" t="s">
        <v>239</v>
      </c>
      <c r="C2129" s="1">
        <v>39870</v>
      </c>
      <c r="D2129" s="2"/>
      <c r="G2129">
        <v>134</v>
      </c>
      <c r="H2129" t="s">
        <v>17</v>
      </c>
      <c r="I2129" s="19">
        <v>9</v>
      </c>
      <c r="J2129">
        <v>1000</v>
      </c>
      <c r="K2129" s="2">
        <f t="shared" si="292"/>
        <v>111.11111111111111</v>
      </c>
      <c r="AC2129" s="2"/>
      <c r="AE2129" s="9"/>
      <c r="AF2129" s="2"/>
      <c r="AG2129" s="9"/>
      <c r="AH2129" s="9"/>
      <c r="AI2129" s="9"/>
      <c r="AJ2129" s="9"/>
      <c r="AK2129" s="9"/>
      <c r="AL2129" s="9"/>
      <c r="AM2129" s="15"/>
      <c r="AO2129" s="9"/>
      <c r="AP2129" s="9"/>
      <c r="AQ2129" s="2"/>
      <c r="AR2129" s="2"/>
      <c r="AS2129" s="2"/>
      <c r="AT2129" s="2"/>
      <c r="AU2129" s="2"/>
      <c r="AV2129" s="2"/>
      <c r="AW2129" s="2"/>
      <c r="AY2129" s="2"/>
      <c r="AZ2129" s="2"/>
      <c r="BA2129" s="2"/>
      <c r="BC2129" s="19"/>
      <c r="BD2129" s="2"/>
      <c r="BE2129" s="2"/>
      <c r="BF2129" s="19"/>
      <c r="BG2129" s="19"/>
      <c r="BH2129" s="19"/>
      <c r="BI2129" s="19"/>
      <c r="BJ2129" s="19"/>
      <c r="BK2129" s="19"/>
      <c r="BL2129" s="19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X2129" s="2">
        <v>188.0232631315466</v>
      </c>
      <c r="BY2129" s="2"/>
      <c r="CA2129" s="2"/>
      <c r="CB2129" s="2"/>
      <c r="CC2129" s="2"/>
    </row>
    <row r="2130" spans="1:152" hidden="1" x14ac:dyDescent="0.45">
      <c r="A2130" t="s">
        <v>70</v>
      </c>
      <c r="B2130" t="s">
        <v>239</v>
      </c>
      <c r="C2130" s="1">
        <v>39874</v>
      </c>
      <c r="G2130">
        <v>138</v>
      </c>
      <c r="H2130" t="s">
        <v>17</v>
      </c>
      <c r="I2130" s="19">
        <v>9</v>
      </c>
      <c r="J2130">
        <v>1000</v>
      </c>
      <c r="K2130" s="2">
        <f t="shared" si="292"/>
        <v>111.11111111111111</v>
      </c>
      <c r="AC2130" s="2">
        <v>267.23120918865612</v>
      </c>
      <c r="AE2130" s="9"/>
      <c r="AF2130" s="2">
        <v>190.99140498662339</v>
      </c>
      <c r="AG2130" s="9">
        <v>2.5726743006989494</v>
      </c>
      <c r="AH2130" s="9"/>
      <c r="AI2130" s="9"/>
      <c r="AJ2130" s="9"/>
      <c r="AK2130" s="9"/>
      <c r="AL2130" s="9"/>
      <c r="AM2130" s="15">
        <f>AG2130/AF2130</f>
        <v>1.3470105112212425E-2</v>
      </c>
      <c r="AO2130" s="9"/>
      <c r="AP2130" s="9"/>
      <c r="AQ2130" s="2">
        <v>0</v>
      </c>
      <c r="AR2130" s="2"/>
      <c r="AS2130" s="2">
        <v>581.24937468701114</v>
      </c>
      <c r="AT2130" s="2"/>
      <c r="AU2130" s="2"/>
      <c r="AV2130" s="2">
        <v>87.315085205307412</v>
      </c>
      <c r="AW2130" s="2">
        <v>668.5644598923185</v>
      </c>
      <c r="AY2130" s="2"/>
      <c r="AZ2130" s="2">
        <f>AC2130+AF2130+AW2130</f>
        <v>1126.787074067598</v>
      </c>
      <c r="BA2130" s="2"/>
      <c r="BB2130" s="9">
        <f>AW2130/AZ2130</f>
        <v>0.59333699798211392</v>
      </c>
      <c r="BC2130" s="19"/>
      <c r="BD2130" s="2"/>
      <c r="BE2130" s="2"/>
      <c r="BF2130" s="19"/>
      <c r="BG2130" s="19"/>
      <c r="BH2130" s="19"/>
      <c r="BI2130" s="19"/>
      <c r="BJ2130" s="9">
        <f>AC2130/AZ2130</f>
        <v>0.23716211814888499</v>
      </c>
      <c r="BK2130" s="9">
        <f>AF2130/AZ2130</f>
        <v>0.16950088386900103</v>
      </c>
      <c r="BL2130" s="9">
        <f>AW2130/AZ2130</f>
        <v>0.59333699798211392</v>
      </c>
      <c r="BM2130" s="2">
        <f>BN2130+BO2130+BP2130+BQ2130+BR2130+BS2130</f>
        <v>547.12291565455826</v>
      </c>
      <c r="BN2130" s="2">
        <v>9.5</v>
      </c>
      <c r="BO2130" s="2">
        <v>130.45344127266091</v>
      </c>
      <c r="BP2130" s="2">
        <v>14.879940602090265</v>
      </c>
      <c r="BQ2130" s="2"/>
      <c r="BR2130" s="2">
        <v>165.5435631234547</v>
      </c>
      <c r="BS2130" s="2">
        <v>226.74597065635237</v>
      </c>
      <c r="BT2130" s="15">
        <f>AG2130/BM2130</f>
        <v>4.7021870718412405E-3</v>
      </c>
      <c r="BU2130" s="2"/>
      <c r="BV2130" s="2"/>
      <c r="BX2130" s="2"/>
      <c r="BY2130" s="2"/>
      <c r="CA2130" s="2"/>
      <c r="CB2130" s="2"/>
      <c r="CC2130" s="2"/>
    </row>
    <row r="2131" spans="1:152" hidden="1" x14ac:dyDescent="0.45">
      <c r="A2131" t="s">
        <v>70</v>
      </c>
      <c r="B2131" t="s">
        <v>239</v>
      </c>
      <c r="C2131" s="1">
        <v>39877</v>
      </c>
      <c r="D2131" s="2"/>
      <c r="G2131">
        <v>141</v>
      </c>
      <c r="H2131" t="s">
        <v>17</v>
      </c>
      <c r="I2131" s="19">
        <v>9</v>
      </c>
      <c r="J2131">
        <v>1000</v>
      </c>
      <c r="K2131" s="2">
        <f t="shared" si="292"/>
        <v>111.11111111111111</v>
      </c>
      <c r="AC2131" s="2"/>
      <c r="AE2131" s="9"/>
      <c r="AF2131" s="2"/>
      <c r="AG2131" s="9"/>
      <c r="AH2131" s="9"/>
      <c r="AI2131" s="9"/>
      <c r="AJ2131" s="9"/>
      <c r="AK2131" s="9"/>
      <c r="AL2131" s="9"/>
      <c r="AM2131" s="15"/>
      <c r="AO2131" s="9"/>
      <c r="AP2131" s="9"/>
      <c r="AQ2131" s="2"/>
      <c r="AR2131" s="2"/>
      <c r="AS2131" s="2"/>
      <c r="AT2131" s="2"/>
      <c r="AU2131" s="2"/>
      <c r="AV2131" s="2"/>
      <c r="AW2131" s="2"/>
      <c r="AY2131" s="2"/>
      <c r="AZ2131" s="2"/>
      <c r="BA2131" s="2"/>
      <c r="BC2131" s="19"/>
      <c r="BD2131" s="2"/>
      <c r="BE2131" s="2"/>
      <c r="BF2131" s="19"/>
      <c r="BG2131" s="19"/>
      <c r="BH2131" s="19"/>
      <c r="BI2131" s="19"/>
      <c r="BJ2131" s="19"/>
      <c r="BK2131" s="19"/>
      <c r="BL2131" s="19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X2131" s="2">
        <v>163.32790311241979</v>
      </c>
      <c r="BY2131" s="2"/>
      <c r="CA2131" s="2"/>
      <c r="CB2131" s="2"/>
      <c r="CC2131" s="2"/>
    </row>
    <row r="2132" spans="1:152" hidden="1" x14ac:dyDescent="0.45">
      <c r="A2132" t="s">
        <v>70</v>
      </c>
      <c r="B2132" t="s">
        <v>239</v>
      </c>
      <c r="C2132" s="1">
        <v>39878</v>
      </c>
      <c r="D2132" s="2"/>
      <c r="G2132">
        <v>142</v>
      </c>
      <c r="H2132" t="s">
        <v>17</v>
      </c>
      <c r="I2132" s="19">
        <v>9</v>
      </c>
      <c r="J2132">
        <v>1000</v>
      </c>
      <c r="K2132" s="2">
        <f t="shared" si="292"/>
        <v>111.11111111111111</v>
      </c>
      <c r="AC2132" s="2"/>
      <c r="AE2132" s="9"/>
      <c r="AF2132" s="2"/>
      <c r="AG2132" s="9"/>
      <c r="AH2132" s="9"/>
      <c r="AI2132" s="9"/>
      <c r="AJ2132" s="9"/>
      <c r="AK2132" s="9"/>
      <c r="AL2132" s="9"/>
      <c r="AM2132" s="15"/>
      <c r="AO2132" s="9"/>
      <c r="AP2132" s="9"/>
      <c r="AQ2132" s="2"/>
      <c r="AR2132" s="2"/>
      <c r="AS2132" s="2"/>
      <c r="AT2132" s="2"/>
      <c r="AU2132" s="2"/>
      <c r="AV2132" s="2"/>
      <c r="AW2132" s="2"/>
      <c r="AY2132" s="2"/>
      <c r="AZ2132" s="2"/>
      <c r="BA2132" s="2"/>
      <c r="BC2132" s="19"/>
      <c r="BD2132" s="2"/>
      <c r="BE2132" s="2"/>
      <c r="BF2132" s="19"/>
      <c r="BG2132" s="19"/>
      <c r="BH2132" s="19"/>
      <c r="BI2132" s="19"/>
      <c r="BJ2132" s="19"/>
      <c r="BK2132" s="19"/>
      <c r="BL2132" s="19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X2132" s="2">
        <v>157.41382350650829</v>
      </c>
      <c r="BY2132" s="2"/>
      <c r="CA2132" s="2"/>
      <c r="CB2132" s="2"/>
      <c r="CC2132" s="2"/>
    </row>
    <row r="2133" spans="1:152" hidden="1" x14ac:dyDescent="0.45">
      <c r="A2133" t="s">
        <v>70</v>
      </c>
      <c r="B2133" t="s">
        <v>239</v>
      </c>
      <c r="C2133" s="1">
        <v>39880</v>
      </c>
      <c r="D2133" s="2"/>
      <c r="G2133">
        <v>144</v>
      </c>
      <c r="H2133" t="s">
        <v>17</v>
      </c>
      <c r="I2133" s="19">
        <v>9</v>
      </c>
      <c r="J2133">
        <v>1000</v>
      </c>
      <c r="K2133" s="2">
        <f t="shared" si="292"/>
        <v>111.11111111111111</v>
      </c>
      <c r="AC2133" s="2"/>
      <c r="AE2133" s="9"/>
      <c r="AF2133" s="2"/>
      <c r="AG2133" s="9"/>
      <c r="AH2133" s="9"/>
      <c r="AI2133" s="9"/>
      <c r="AJ2133" s="9"/>
      <c r="AK2133" s="9"/>
      <c r="AL2133" s="9"/>
      <c r="AM2133" s="15"/>
      <c r="AO2133" s="9"/>
      <c r="AP2133" s="9"/>
      <c r="AQ2133" s="2"/>
      <c r="AR2133" s="2"/>
      <c r="AS2133" s="2"/>
      <c r="AT2133" s="2"/>
      <c r="AU2133" s="2"/>
      <c r="AV2133" s="2"/>
      <c r="AW2133" s="2"/>
      <c r="AY2133" s="2"/>
      <c r="AZ2133" s="2"/>
      <c r="BA2133" s="2"/>
      <c r="BC2133" s="19"/>
      <c r="BD2133" s="2"/>
      <c r="BE2133" s="2"/>
      <c r="BF2133" s="19"/>
      <c r="BG2133" s="19"/>
      <c r="BH2133" s="19"/>
      <c r="BI2133" s="19"/>
      <c r="BJ2133" s="19"/>
      <c r="BK2133" s="19"/>
      <c r="BL2133" s="19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X2133" s="2">
        <v>212.43467491053721</v>
      </c>
      <c r="BY2133" s="2"/>
      <c r="CA2133" s="2"/>
      <c r="CB2133" s="2"/>
      <c r="CC2133" s="2"/>
    </row>
    <row r="2134" spans="1:152" hidden="1" x14ac:dyDescent="0.45">
      <c r="A2134" t="s">
        <v>70</v>
      </c>
      <c r="B2134" t="s">
        <v>239</v>
      </c>
      <c r="C2134" s="1">
        <v>39884</v>
      </c>
      <c r="D2134" s="2"/>
      <c r="G2134">
        <v>148</v>
      </c>
      <c r="H2134" t="s">
        <v>17</v>
      </c>
      <c r="I2134" s="19">
        <v>9</v>
      </c>
      <c r="J2134">
        <v>1000</v>
      </c>
      <c r="K2134" s="2">
        <f t="shared" si="292"/>
        <v>111.11111111111111</v>
      </c>
      <c r="AC2134" s="2"/>
      <c r="AE2134" s="9"/>
      <c r="AF2134" s="2"/>
      <c r="AG2134" s="9"/>
      <c r="AH2134" s="9"/>
      <c r="AI2134" s="9"/>
      <c r="AJ2134" s="9"/>
      <c r="AK2134" s="9"/>
      <c r="AL2134" s="9"/>
      <c r="AM2134" s="15"/>
      <c r="AO2134" s="9"/>
      <c r="AP2134" s="9"/>
      <c r="AQ2134" s="2"/>
      <c r="AR2134" s="2"/>
      <c r="AS2134" s="2"/>
      <c r="AT2134" s="2"/>
      <c r="AU2134" s="2"/>
      <c r="AV2134" s="2"/>
      <c r="AW2134" s="2"/>
      <c r="AY2134" s="2"/>
      <c r="AZ2134" s="2"/>
      <c r="BA2134" s="2"/>
      <c r="BC2134" s="19"/>
      <c r="BD2134" s="2"/>
      <c r="BE2134" s="2"/>
      <c r="BF2134" s="19"/>
      <c r="BG2134" s="19"/>
      <c r="BH2134" s="19"/>
      <c r="BI2134" s="19"/>
      <c r="BJ2134" s="19"/>
      <c r="BK2134" s="19"/>
      <c r="BL2134" s="19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X2134" s="2">
        <v>193.38426373593001</v>
      </c>
      <c r="BY2134" s="2"/>
      <c r="CA2134" s="2"/>
      <c r="CB2134" s="2"/>
      <c r="CC2134" s="2"/>
    </row>
    <row r="2135" spans="1:152" hidden="1" x14ac:dyDescent="0.45">
      <c r="A2135" t="s">
        <v>70</v>
      </c>
      <c r="B2135" t="s">
        <v>239</v>
      </c>
      <c r="C2135" s="1">
        <v>39891</v>
      </c>
      <c r="D2135" s="2">
        <v>9</v>
      </c>
      <c r="E2135" s="1" t="s">
        <v>196</v>
      </c>
      <c r="F2135" t="s">
        <v>15</v>
      </c>
      <c r="G2135">
        <v>155</v>
      </c>
      <c r="H2135" t="s">
        <v>17</v>
      </c>
      <c r="I2135" s="19">
        <v>9</v>
      </c>
      <c r="J2135">
        <v>1000</v>
      </c>
      <c r="K2135" s="2">
        <f t="shared" si="292"/>
        <v>111.11111111111111</v>
      </c>
      <c r="L2135" s="2"/>
      <c r="M2135" s="9"/>
      <c r="N2135" s="9"/>
      <c r="O2135" s="9"/>
      <c r="P2135" s="9"/>
      <c r="Q2135" s="2"/>
      <c r="R2135" s="2"/>
      <c r="S2135" s="2"/>
      <c r="T2135" s="2"/>
      <c r="U2135" s="2"/>
      <c r="V2135" s="2">
        <v>155</v>
      </c>
      <c r="W2135" s="2"/>
      <c r="X2135" s="9"/>
      <c r="Y2135" s="9"/>
      <c r="Z2135" s="9"/>
      <c r="AA2135" s="9"/>
      <c r="AB2135" s="9"/>
      <c r="AC2135" s="2"/>
      <c r="AD2135" s="9"/>
      <c r="AE2135" s="9"/>
      <c r="AF2135" s="2"/>
      <c r="AG2135" s="9"/>
      <c r="AH2135" s="9"/>
      <c r="AI2135" s="9"/>
      <c r="AJ2135" s="9"/>
      <c r="AK2135" s="9"/>
      <c r="AL2135" s="9"/>
      <c r="AM2135" s="15"/>
      <c r="AN2135" s="9"/>
      <c r="AO2135" s="9"/>
      <c r="AP2135" s="9"/>
      <c r="AQ2135" s="2"/>
      <c r="AR2135" s="2"/>
      <c r="AS2135" s="2"/>
      <c r="AT2135" s="2"/>
      <c r="AU2135" s="2"/>
      <c r="AV2135" s="2"/>
      <c r="AW2135" s="2"/>
      <c r="AX2135" s="9"/>
      <c r="AY2135" s="2"/>
      <c r="AZ2135" s="2"/>
      <c r="BA2135" s="2"/>
      <c r="BB2135" s="9"/>
      <c r="BC2135" s="19"/>
      <c r="BD2135" s="2"/>
      <c r="BE2135" s="2"/>
      <c r="BF2135" s="19"/>
      <c r="BG2135" s="19"/>
      <c r="BH2135" s="19"/>
      <c r="BI2135" s="19"/>
      <c r="BJ2135" s="19"/>
      <c r="BK2135" s="19"/>
      <c r="BL2135" s="19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9"/>
      <c r="BX2135" s="2"/>
      <c r="BY2135" s="2"/>
      <c r="BZ2135" s="9"/>
      <c r="CA2135" s="2"/>
      <c r="CB2135" s="2"/>
      <c r="CC2135" s="2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  <c r="DP2135" s="9"/>
      <c r="DQ2135" s="9"/>
      <c r="DR2135" s="9"/>
      <c r="DS2135" s="9"/>
      <c r="DT2135" s="9"/>
      <c r="DU2135" s="9"/>
      <c r="DV2135" s="9"/>
      <c r="DW2135" s="9"/>
      <c r="DX2135" s="9"/>
      <c r="DY2135" s="9"/>
      <c r="DZ2135" s="9"/>
      <c r="EA2135" s="9"/>
      <c r="EB2135" s="9"/>
      <c r="EC2135" s="9"/>
      <c r="ED2135" s="9"/>
      <c r="EE2135" s="9"/>
      <c r="EF2135" s="9"/>
      <c r="EG2135" s="9"/>
      <c r="EH2135" s="9"/>
      <c r="EI2135" s="9"/>
      <c r="EJ2135" s="9"/>
      <c r="EK2135" s="9"/>
      <c r="EL2135" s="9"/>
      <c r="EM2135" s="9"/>
      <c r="EN2135" s="9"/>
      <c r="EO2135" s="9"/>
      <c r="EP2135" s="9"/>
      <c r="EQ2135" s="9"/>
      <c r="ER2135" s="9"/>
      <c r="ES2135" s="9"/>
      <c r="ET2135" s="9"/>
      <c r="EU2135" s="9"/>
      <c r="EV2135" s="9"/>
    </row>
    <row r="2136" spans="1:152" hidden="1" x14ac:dyDescent="0.45">
      <c r="A2136" t="s">
        <v>70</v>
      </c>
      <c r="B2136" t="s">
        <v>239</v>
      </c>
      <c r="C2136" s="1">
        <v>39895</v>
      </c>
      <c r="D2136" s="2"/>
      <c r="G2136">
        <v>159</v>
      </c>
      <c r="H2136" t="s">
        <v>17</v>
      </c>
      <c r="I2136" s="19">
        <v>9</v>
      </c>
      <c r="J2136">
        <v>1000</v>
      </c>
      <c r="K2136" s="2">
        <f t="shared" si="292"/>
        <v>111.11111111111111</v>
      </c>
      <c r="AC2136" s="2"/>
      <c r="AE2136" s="9"/>
      <c r="AF2136" s="2"/>
      <c r="AG2136" s="9"/>
      <c r="AH2136" s="9"/>
      <c r="AI2136" s="9"/>
      <c r="AJ2136" s="9"/>
      <c r="AK2136" s="9"/>
      <c r="AL2136" s="9"/>
      <c r="AM2136" s="15"/>
      <c r="AO2136" s="9"/>
      <c r="AP2136" s="9"/>
      <c r="AQ2136" s="2"/>
      <c r="AR2136" s="2"/>
      <c r="AS2136" s="2"/>
      <c r="AT2136" s="2"/>
      <c r="AU2136" s="2"/>
      <c r="AV2136" s="2"/>
      <c r="AW2136" s="2"/>
      <c r="AY2136" s="2"/>
      <c r="AZ2136" s="2"/>
      <c r="BA2136" s="2"/>
      <c r="BC2136" s="19"/>
      <c r="BD2136" s="2"/>
      <c r="BE2136" s="2"/>
      <c r="BF2136" s="19"/>
      <c r="BG2136" s="19"/>
      <c r="BH2136" s="19"/>
      <c r="BI2136" s="19"/>
      <c r="BJ2136" s="19"/>
      <c r="BK2136" s="19"/>
      <c r="BL2136" s="19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X2136" s="2">
        <v>150.2468367888242</v>
      </c>
      <c r="BY2136" s="2"/>
      <c r="CA2136" s="2"/>
      <c r="CB2136" s="2"/>
      <c r="CC2136" s="2"/>
    </row>
    <row r="2137" spans="1:152" hidden="1" x14ac:dyDescent="0.45">
      <c r="A2137" t="s">
        <v>70</v>
      </c>
      <c r="B2137" t="s">
        <v>239</v>
      </c>
      <c r="C2137" s="1">
        <v>39902</v>
      </c>
      <c r="G2137">
        <v>166</v>
      </c>
      <c r="H2137" t="s">
        <v>17</v>
      </c>
      <c r="I2137" s="19">
        <v>9</v>
      </c>
      <c r="J2137">
        <v>1000</v>
      </c>
      <c r="K2137" s="2">
        <f t="shared" ref="K2137:K2200" si="293">1000000/I2137/J2137</f>
        <v>111.11111111111111</v>
      </c>
      <c r="AC2137" s="2">
        <v>365.04914512414291</v>
      </c>
      <c r="AE2137" s="9"/>
      <c r="AF2137" s="2">
        <v>222.85042583653325</v>
      </c>
      <c r="AG2137" s="9">
        <v>2.4634592678026306</v>
      </c>
      <c r="AH2137" s="9"/>
      <c r="AI2137" s="9"/>
      <c r="AJ2137" s="9"/>
      <c r="AK2137" s="9"/>
      <c r="AL2137" s="9"/>
      <c r="AM2137" s="15">
        <f>AG2137/AF2137</f>
        <v>1.1054317076376798E-2</v>
      </c>
      <c r="AO2137" s="9"/>
      <c r="AP2137" s="9"/>
      <c r="AQ2137" s="2">
        <v>0</v>
      </c>
      <c r="AR2137" s="2"/>
      <c r="AS2137" s="2">
        <v>43.08942649294022</v>
      </c>
      <c r="AT2137" s="2"/>
      <c r="AU2137" s="2"/>
      <c r="AV2137" s="2">
        <v>802.60319982717215</v>
      </c>
      <c r="AW2137" s="2">
        <v>845.69262632011248</v>
      </c>
      <c r="AY2137" s="2"/>
      <c r="AZ2137" s="2">
        <f>AC2137+AF2137+AW2137</f>
        <v>1433.5921972807887</v>
      </c>
      <c r="BA2137" s="2"/>
      <c r="BB2137" s="9">
        <f>AW2137/AZ2137</f>
        <v>0.589911571731631</v>
      </c>
      <c r="BC2137" s="19"/>
      <c r="BD2137" s="2"/>
      <c r="BE2137" s="2"/>
      <c r="BF2137" s="19"/>
      <c r="BG2137" s="19"/>
      <c r="BH2137" s="19"/>
      <c r="BI2137" s="19"/>
      <c r="BJ2137" s="9">
        <f>AC2137/AZ2137</f>
        <v>0.2546394614985778</v>
      </c>
      <c r="BK2137" s="9">
        <f>AF2137/AZ2137</f>
        <v>0.15544896676979117</v>
      </c>
      <c r="BL2137" s="9">
        <f>AW2137/AZ2137</f>
        <v>0.589911571731631</v>
      </c>
      <c r="BM2137" s="2"/>
      <c r="BN2137" s="2">
        <v>8.125</v>
      </c>
      <c r="BO2137" s="2">
        <v>9.1621512322947147</v>
      </c>
      <c r="BP2137" s="2">
        <v>131.29583409899513</v>
      </c>
      <c r="BQ2137" s="2"/>
      <c r="BR2137" s="2"/>
      <c r="BS2137" s="2"/>
      <c r="BT2137" s="2"/>
      <c r="BU2137" s="2"/>
      <c r="BV2137" s="2"/>
      <c r="BX2137" s="2"/>
      <c r="BY2137" s="2"/>
      <c r="CA2137" s="2"/>
      <c r="CB2137" s="2"/>
      <c r="CC2137" s="2"/>
    </row>
    <row r="2138" spans="1:152" hidden="1" x14ac:dyDescent="0.45">
      <c r="A2138" t="s">
        <v>70</v>
      </c>
      <c r="B2138" t="s">
        <v>239</v>
      </c>
      <c r="C2138" s="1">
        <v>39910</v>
      </c>
      <c r="D2138" s="2">
        <v>10</v>
      </c>
      <c r="E2138" t="s">
        <v>97</v>
      </c>
      <c r="F2138" t="s">
        <v>18</v>
      </c>
      <c r="G2138">
        <v>174</v>
      </c>
      <c r="H2138" t="s">
        <v>17</v>
      </c>
      <c r="I2138" s="19">
        <v>9</v>
      </c>
      <c r="J2138">
        <v>1000</v>
      </c>
      <c r="K2138" s="2">
        <f t="shared" si="293"/>
        <v>111.11111111111111</v>
      </c>
      <c r="L2138" s="2"/>
      <c r="M2138" s="9"/>
      <c r="N2138" s="9"/>
      <c r="O2138" s="9"/>
      <c r="P2138" s="9"/>
      <c r="Q2138" s="2"/>
      <c r="R2138" s="2"/>
      <c r="S2138" s="2"/>
      <c r="T2138" s="2"/>
      <c r="U2138" s="2"/>
      <c r="V2138" s="2"/>
      <c r="W2138" s="2"/>
      <c r="X2138" s="9"/>
      <c r="Y2138" s="9"/>
      <c r="Z2138" s="9"/>
      <c r="AA2138" s="9"/>
      <c r="AB2138" s="9"/>
      <c r="AC2138" s="2"/>
      <c r="AD2138" s="9"/>
      <c r="AE2138" s="9"/>
      <c r="AF2138" s="2"/>
      <c r="AG2138" s="9"/>
      <c r="AH2138" s="9"/>
      <c r="AI2138" s="9"/>
      <c r="AJ2138" s="9"/>
      <c r="AK2138" s="9"/>
      <c r="AL2138" s="9"/>
      <c r="AM2138" s="15"/>
      <c r="AN2138" s="9"/>
      <c r="AO2138" s="9"/>
      <c r="AP2138" s="9"/>
      <c r="AQ2138" s="2"/>
      <c r="AR2138" s="2"/>
      <c r="AS2138" s="2"/>
      <c r="AT2138" s="2"/>
      <c r="AU2138" s="2"/>
      <c r="AV2138" s="2"/>
      <c r="AW2138" s="2"/>
      <c r="AX2138" s="9"/>
      <c r="AY2138" s="2"/>
      <c r="AZ2138" s="2"/>
      <c r="BA2138" s="2"/>
      <c r="BB2138" s="9"/>
      <c r="BC2138" s="19">
        <v>40.6</v>
      </c>
      <c r="BD2138" s="2">
        <v>246.79564024390243</v>
      </c>
      <c r="BE2138" s="2"/>
      <c r="BF2138" s="19">
        <v>10.872054636295262</v>
      </c>
      <c r="BG2138" s="19"/>
      <c r="BH2138" s="19"/>
      <c r="BI2138" s="19"/>
      <c r="BJ2138" s="19"/>
      <c r="BK2138" s="19"/>
      <c r="BL2138" s="19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9"/>
      <c r="BX2138" s="2"/>
      <c r="BY2138" s="2"/>
      <c r="BZ2138" s="9"/>
      <c r="CA2138" s="2"/>
      <c r="CB2138" s="2"/>
      <c r="CC2138" s="2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  <c r="DP2138" s="9"/>
      <c r="DQ2138" s="9"/>
      <c r="DR2138" s="9"/>
      <c r="DS2138" s="9"/>
      <c r="DT2138" s="9"/>
      <c r="DU2138" s="9"/>
      <c r="DV2138" s="9"/>
      <c r="DW2138" s="9"/>
      <c r="DX2138" s="9"/>
      <c r="DY2138" s="9"/>
      <c r="DZ2138" s="9"/>
      <c r="EA2138" s="9"/>
      <c r="EB2138" s="9"/>
      <c r="EC2138" s="9"/>
      <c r="ED2138" s="9"/>
      <c r="EE2138" s="9"/>
      <c r="EF2138" s="9"/>
      <c r="EG2138" s="9"/>
      <c r="EH2138" s="9"/>
      <c r="EI2138" s="9"/>
      <c r="EJ2138" s="9"/>
      <c r="EK2138" s="9"/>
      <c r="EL2138" s="9"/>
      <c r="EM2138" s="9"/>
      <c r="EN2138" s="9"/>
      <c r="EO2138" s="9"/>
      <c r="EP2138" s="9"/>
      <c r="EQ2138" s="9"/>
      <c r="ER2138" s="9"/>
      <c r="ES2138" s="9"/>
      <c r="ET2138" s="9"/>
      <c r="EU2138" s="9"/>
      <c r="EV2138" s="9"/>
    </row>
    <row r="2139" spans="1:152" hidden="1" x14ac:dyDescent="0.45">
      <c r="A2139" t="s">
        <v>73</v>
      </c>
      <c r="B2139" t="s">
        <v>240</v>
      </c>
      <c r="C2139" s="1">
        <v>39736</v>
      </c>
      <c r="D2139" s="2">
        <v>1</v>
      </c>
      <c r="E2139" s="1" t="s">
        <v>198</v>
      </c>
      <c r="F2139" t="s">
        <v>10</v>
      </c>
      <c r="G2139">
        <v>0</v>
      </c>
      <c r="H2139" t="s">
        <v>17</v>
      </c>
      <c r="I2139" s="19">
        <v>9</v>
      </c>
      <c r="J2139">
        <v>1000</v>
      </c>
      <c r="K2139" s="2">
        <f t="shared" si="293"/>
        <v>111.11111111111111</v>
      </c>
      <c r="L2139" s="2"/>
      <c r="M2139" s="9"/>
      <c r="N2139" s="9"/>
      <c r="O2139" s="9"/>
      <c r="P2139" s="9"/>
      <c r="Q2139" s="2"/>
      <c r="R2139" s="2"/>
      <c r="S2139" s="2"/>
      <c r="T2139" s="2"/>
      <c r="U2139" s="2"/>
      <c r="V2139" s="2"/>
      <c r="W2139" s="2"/>
      <c r="X2139" s="9"/>
      <c r="Y2139" s="9"/>
      <c r="Z2139" s="9"/>
      <c r="AA2139" s="9"/>
      <c r="AB2139" s="9"/>
      <c r="AC2139" s="2"/>
      <c r="AD2139" s="9"/>
      <c r="AE2139" s="9"/>
      <c r="AF2139" s="2"/>
      <c r="AG2139" s="9"/>
      <c r="AH2139" s="9"/>
      <c r="AI2139" s="9"/>
      <c r="AJ2139" s="9"/>
      <c r="AK2139" s="9"/>
      <c r="AL2139" s="9"/>
      <c r="AM2139" s="15"/>
      <c r="AN2139" s="9"/>
      <c r="AO2139" s="9"/>
      <c r="AP2139" s="9"/>
      <c r="AQ2139" s="2"/>
      <c r="AR2139" s="2"/>
      <c r="AS2139" s="2"/>
      <c r="AT2139" s="2"/>
      <c r="AU2139" s="2"/>
      <c r="AV2139" s="2"/>
      <c r="AW2139" s="2"/>
      <c r="AX2139" s="9"/>
      <c r="AY2139" s="2"/>
      <c r="AZ2139" s="2"/>
      <c r="BA2139" s="2"/>
      <c r="BB2139" s="9"/>
      <c r="BC2139" s="19"/>
      <c r="BD2139" s="2"/>
      <c r="BE2139" s="2"/>
      <c r="BF2139" s="19"/>
      <c r="BG2139" s="19"/>
      <c r="BH2139" s="19"/>
      <c r="BI2139" s="19"/>
      <c r="BJ2139" s="19"/>
      <c r="BK2139" s="19"/>
      <c r="BL2139" s="19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9"/>
      <c r="BX2139" s="2"/>
      <c r="BY2139" s="2"/>
      <c r="BZ2139" s="9"/>
      <c r="CA2139" s="2"/>
      <c r="CB2139" s="2"/>
      <c r="CC2139" s="2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  <c r="DP2139" s="9"/>
      <c r="DQ2139" s="9"/>
      <c r="DR2139" s="9"/>
      <c r="DS2139" s="9"/>
      <c r="DT2139" s="9"/>
      <c r="DU2139" s="9"/>
      <c r="DV2139" s="9"/>
      <c r="DW2139" s="9"/>
      <c r="DX2139" s="9"/>
      <c r="DY2139" s="9"/>
      <c r="DZ2139" s="9"/>
      <c r="EA2139" s="9"/>
      <c r="EB2139" s="9"/>
      <c r="EC2139" s="9"/>
      <c r="ED2139" s="9"/>
      <c r="EE2139" s="9"/>
      <c r="EF2139" s="9"/>
      <c r="EG2139" s="9"/>
      <c r="EH2139" s="9"/>
      <c r="EI2139" s="9"/>
      <c r="EJ2139" s="9"/>
      <c r="EK2139" s="9"/>
      <c r="EL2139" s="9"/>
      <c r="EM2139" s="9"/>
      <c r="EN2139" s="9"/>
      <c r="EO2139" s="9"/>
      <c r="EP2139" s="9"/>
      <c r="EQ2139" s="9"/>
      <c r="ER2139" s="9"/>
      <c r="ES2139" s="9"/>
      <c r="ET2139" s="9"/>
      <c r="EU2139" s="9"/>
      <c r="EV2139" s="9"/>
    </row>
    <row r="2140" spans="1:152" hidden="1" x14ac:dyDescent="0.45">
      <c r="A2140" t="s">
        <v>73</v>
      </c>
      <c r="B2140" t="s">
        <v>240</v>
      </c>
      <c r="C2140" s="1">
        <v>39745</v>
      </c>
      <c r="D2140" s="2">
        <v>3</v>
      </c>
      <c r="E2140" s="1" t="s">
        <v>194</v>
      </c>
      <c r="F2140" t="s">
        <v>77</v>
      </c>
      <c r="G2140">
        <v>9</v>
      </c>
      <c r="H2140" t="s">
        <v>17</v>
      </c>
      <c r="I2140" s="19">
        <v>9</v>
      </c>
      <c r="J2140">
        <v>1000</v>
      </c>
      <c r="K2140" s="2">
        <f t="shared" si="293"/>
        <v>111.11111111111111</v>
      </c>
      <c r="L2140" s="2"/>
      <c r="M2140" s="9"/>
      <c r="N2140" s="9"/>
      <c r="O2140" s="9"/>
      <c r="P2140" s="9"/>
      <c r="Q2140" s="2">
        <v>9</v>
      </c>
      <c r="R2140" s="2"/>
      <c r="S2140" s="2"/>
      <c r="T2140" s="2"/>
      <c r="U2140" s="2"/>
      <c r="V2140" s="2"/>
      <c r="W2140" s="2"/>
      <c r="X2140" s="9"/>
      <c r="Y2140" s="9"/>
      <c r="Z2140" s="9"/>
      <c r="AA2140" s="9"/>
      <c r="AB2140" s="9"/>
      <c r="AC2140" s="2"/>
      <c r="AD2140" s="9"/>
      <c r="AE2140" s="9"/>
      <c r="AF2140" s="2"/>
      <c r="AG2140" s="9"/>
      <c r="AH2140" s="9"/>
      <c r="AI2140" s="9"/>
      <c r="AJ2140" s="9"/>
      <c r="AK2140" s="9"/>
      <c r="AL2140" s="9"/>
      <c r="AM2140" s="15"/>
      <c r="AN2140" s="9"/>
      <c r="AO2140" s="9"/>
      <c r="AP2140" s="9"/>
      <c r="AQ2140" s="2"/>
      <c r="AR2140" s="2"/>
      <c r="AS2140" s="2"/>
      <c r="AT2140" s="2"/>
      <c r="AU2140" s="2"/>
      <c r="AV2140" s="2"/>
      <c r="AW2140" s="2"/>
      <c r="AX2140" s="9"/>
      <c r="AY2140" s="2"/>
      <c r="AZ2140" s="2"/>
      <c r="BA2140" s="2"/>
      <c r="BB2140" s="9"/>
      <c r="BC2140" s="19"/>
      <c r="BD2140" s="2"/>
      <c r="BE2140" s="2"/>
      <c r="BF2140" s="19"/>
      <c r="BG2140" s="19"/>
      <c r="BH2140" s="19"/>
      <c r="BI2140" s="19"/>
      <c r="BJ2140" s="19"/>
      <c r="BK2140" s="19"/>
      <c r="BL2140" s="19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9"/>
      <c r="BX2140" s="2"/>
      <c r="BY2140" s="2"/>
      <c r="BZ2140" s="9"/>
      <c r="CA2140" s="2"/>
      <c r="CB2140" s="2"/>
      <c r="CC2140" s="2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  <c r="DP2140" s="9"/>
      <c r="DQ2140" s="9"/>
      <c r="DR2140" s="9"/>
      <c r="DS2140" s="9"/>
      <c r="DT2140" s="9"/>
      <c r="DU2140" s="9"/>
      <c r="DV2140" s="9"/>
      <c r="DW2140" s="9"/>
      <c r="DX2140" s="9"/>
      <c r="DY2140" s="9"/>
      <c r="DZ2140" s="9"/>
      <c r="EA2140" s="9"/>
      <c r="EB2140" s="9"/>
      <c r="EC2140" s="9"/>
      <c r="ED2140" s="9"/>
      <c r="EE2140" s="9"/>
      <c r="EF2140" s="9"/>
      <c r="EG2140" s="9"/>
      <c r="EH2140" s="9"/>
      <c r="EI2140" s="9"/>
      <c r="EJ2140" s="9"/>
      <c r="EK2140" s="9"/>
      <c r="EL2140" s="9"/>
      <c r="EM2140" s="9"/>
      <c r="EN2140" s="9"/>
      <c r="EO2140" s="9"/>
      <c r="EP2140" s="9"/>
      <c r="EQ2140" s="9"/>
      <c r="ER2140" s="9"/>
      <c r="ES2140" s="9"/>
      <c r="ET2140" s="9"/>
      <c r="EU2140" s="9"/>
      <c r="EV2140" s="9"/>
    </row>
    <row r="2141" spans="1:152" hidden="1" x14ac:dyDescent="0.45">
      <c r="A2141" t="s">
        <v>73</v>
      </c>
      <c r="B2141" t="s">
        <v>240</v>
      </c>
      <c r="C2141" s="1">
        <v>39764</v>
      </c>
      <c r="D2141" s="2"/>
      <c r="G2141">
        <v>28</v>
      </c>
      <c r="H2141" t="s">
        <v>17</v>
      </c>
      <c r="I2141" s="19">
        <v>9</v>
      </c>
      <c r="J2141">
        <v>1000</v>
      </c>
      <c r="K2141" s="2">
        <f t="shared" si="293"/>
        <v>111.11111111111111</v>
      </c>
      <c r="AC2141" s="2"/>
      <c r="AE2141" s="9"/>
      <c r="AF2141" s="2"/>
      <c r="AG2141" s="9"/>
      <c r="AH2141" s="9"/>
      <c r="AI2141" s="9"/>
      <c r="AJ2141" s="9"/>
      <c r="AK2141" s="9"/>
      <c r="AL2141" s="9"/>
      <c r="AM2141" s="15"/>
      <c r="AO2141" s="9"/>
      <c r="AP2141" s="9"/>
      <c r="AQ2141" s="2"/>
      <c r="AR2141" s="2"/>
      <c r="AS2141" s="2"/>
      <c r="AT2141" s="2"/>
      <c r="AU2141" s="2"/>
      <c r="AV2141" s="2"/>
      <c r="AW2141" s="2"/>
      <c r="AY2141" s="2"/>
      <c r="AZ2141" s="2"/>
      <c r="BA2141" s="2"/>
      <c r="BC2141" s="19"/>
      <c r="BD2141" s="2"/>
      <c r="BE2141" s="2"/>
      <c r="BF2141" s="19"/>
      <c r="BG2141" s="19"/>
      <c r="BH2141" s="19"/>
      <c r="BI2141" s="19"/>
      <c r="BJ2141" s="19"/>
      <c r="BK2141" s="19"/>
      <c r="BL2141" s="19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X2141" s="2">
        <v>155.95652741179259</v>
      </c>
      <c r="BY2141" s="2"/>
      <c r="CA2141" s="2"/>
      <c r="CB2141" s="2"/>
      <c r="CC2141" s="2"/>
    </row>
    <row r="2142" spans="1:152" hidden="1" x14ac:dyDescent="0.45">
      <c r="A2142" t="s">
        <v>73</v>
      </c>
      <c r="B2142" t="s">
        <v>240</v>
      </c>
      <c r="C2142" s="1">
        <v>39776</v>
      </c>
      <c r="D2142" s="2"/>
      <c r="G2142">
        <v>40</v>
      </c>
      <c r="H2142" t="s">
        <v>17</v>
      </c>
      <c r="I2142" s="19">
        <v>9</v>
      </c>
      <c r="J2142">
        <v>1000</v>
      </c>
      <c r="K2142" s="2">
        <f t="shared" si="293"/>
        <v>111.11111111111111</v>
      </c>
      <c r="AC2142" s="2"/>
      <c r="AE2142" s="9"/>
      <c r="AF2142" s="2"/>
      <c r="AG2142" s="9"/>
      <c r="AH2142" s="9"/>
      <c r="AI2142" s="9"/>
      <c r="AJ2142" s="9"/>
      <c r="AK2142" s="9"/>
      <c r="AL2142" s="9"/>
      <c r="AM2142" s="15"/>
      <c r="AO2142" s="9"/>
      <c r="AP2142" s="9"/>
      <c r="AQ2142" s="2"/>
      <c r="AR2142" s="2"/>
      <c r="AS2142" s="2"/>
      <c r="AT2142" s="2"/>
      <c r="AU2142" s="2"/>
      <c r="AV2142" s="2"/>
      <c r="AW2142" s="2"/>
      <c r="AY2142" s="2"/>
      <c r="AZ2142" s="2"/>
      <c r="BA2142" s="2"/>
      <c r="BC2142" s="19"/>
      <c r="BD2142" s="2"/>
      <c r="BE2142" s="2"/>
      <c r="BF2142" s="19"/>
      <c r="BG2142" s="19"/>
      <c r="BH2142" s="19"/>
      <c r="BI2142" s="19"/>
      <c r="BJ2142" s="19"/>
      <c r="BK2142" s="19"/>
      <c r="BL2142" s="19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X2142" s="2">
        <v>190.54995707162161</v>
      </c>
      <c r="BY2142" s="2"/>
      <c r="CA2142" s="2"/>
      <c r="CB2142" s="2"/>
      <c r="CC2142" s="2"/>
    </row>
    <row r="2143" spans="1:152" hidden="1" x14ac:dyDescent="0.45">
      <c r="A2143" t="s">
        <v>73</v>
      </c>
      <c r="B2143" t="s">
        <v>240</v>
      </c>
      <c r="C2143" s="1">
        <v>39783</v>
      </c>
      <c r="D2143" s="2"/>
      <c r="G2143">
        <v>47</v>
      </c>
      <c r="H2143" t="s">
        <v>17</v>
      </c>
      <c r="I2143" s="19">
        <v>9</v>
      </c>
      <c r="J2143">
        <v>1000</v>
      </c>
      <c r="K2143" s="2">
        <f t="shared" si="293"/>
        <v>111.11111111111111</v>
      </c>
      <c r="AC2143" s="2"/>
      <c r="AE2143" s="9"/>
      <c r="AF2143" s="2"/>
      <c r="AG2143" s="9"/>
      <c r="AH2143" s="9"/>
      <c r="AI2143" s="9"/>
      <c r="AJ2143" s="9"/>
      <c r="AK2143" s="9"/>
      <c r="AL2143" s="9"/>
      <c r="AM2143" s="15"/>
      <c r="AO2143" s="9"/>
      <c r="AP2143" s="9"/>
      <c r="AQ2143" s="2"/>
      <c r="AR2143" s="2"/>
      <c r="AS2143" s="2"/>
      <c r="AT2143" s="2"/>
      <c r="AU2143" s="2"/>
      <c r="AV2143" s="2"/>
      <c r="AW2143" s="2"/>
      <c r="AY2143" s="2"/>
      <c r="AZ2143" s="2"/>
      <c r="BA2143" s="2"/>
      <c r="BC2143" s="19"/>
      <c r="BD2143" s="2"/>
      <c r="BE2143" s="2"/>
      <c r="BF2143" s="19"/>
      <c r="BG2143" s="19"/>
      <c r="BH2143" s="19"/>
      <c r="BI2143" s="19"/>
      <c r="BJ2143" s="19"/>
      <c r="BK2143" s="19"/>
      <c r="BL2143" s="19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X2143" s="2">
        <v>198.25652462738461</v>
      </c>
      <c r="BY2143" s="2"/>
      <c r="CA2143" s="2"/>
      <c r="CB2143" s="2"/>
      <c r="CC2143" s="2"/>
    </row>
    <row r="2144" spans="1:152" hidden="1" x14ac:dyDescent="0.45">
      <c r="A2144" t="s">
        <v>73</v>
      </c>
      <c r="B2144" t="s">
        <v>240</v>
      </c>
      <c r="C2144" s="1">
        <v>39788</v>
      </c>
      <c r="D2144" s="2">
        <v>4</v>
      </c>
      <c r="E2144" t="s">
        <v>199</v>
      </c>
      <c r="F2144" t="s">
        <v>12</v>
      </c>
      <c r="G2144">
        <v>52</v>
      </c>
      <c r="H2144" t="s">
        <v>17</v>
      </c>
      <c r="I2144" s="19">
        <v>9</v>
      </c>
      <c r="J2144">
        <v>1000</v>
      </c>
      <c r="K2144" s="2">
        <f t="shared" si="293"/>
        <v>111.11111111111111</v>
      </c>
      <c r="L2144" s="2"/>
      <c r="M2144" s="9"/>
      <c r="N2144" s="9"/>
      <c r="O2144" s="9"/>
      <c r="P2144" s="9"/>
      <c r="Q2144" s="2"/>
      <c r="R2144" s="2">
        <v>52</v>
      </c>
      <c r="S2144" s="2"/>
      <c r="T2144" s="2"/>
      <c r="U2144" s="2"/>
      <c r="V2144" s="2"/>
      <c r="W2144" s="2"/>
      <c r="X2144" s="9"/>
      <c r="Y2144" s="9"/>
      <c r="Z2144" s="9"/>
      <c r="AA2144" s="9"/>
      <c r="AB2144" s="9"/>
      <c r="AC2144" s="2"/>
      <c r="AD2144" s="9"/>
      <c r="AE2144" s="9"/>
      <c r="AF2144" s="2"/>
      <c r="AG2144" s="9"/>
      <c r="AH2144" s="9"/>
      <c r="AI2144" s="9"/>
      <c r="AJ2144" s="9"/>
      <c r="AK2144" s="9"/>
      <c r="AL2144" s="9"/>
      <c r="AM2144" s="15"/>
      <c r="AN2144" s="9"/>
      <c r="AO2144" s="9"/>
      <c r="AP2144" s="9"/>
      <c r="AQ2144" s="2"/>
      <c r="AR2144" s="2"/>
      <c r="AS2144" s="2"/>
      <c r="AT2144" s="2"/>
      <c r="AU2144" s="2"/>
      <c r="AV2144" s="2"/>
      <c r="AW2144" s="2"/>
      <c r="AX2144" s="9"/>
      <c r="AY2144" s="2"/>
      <c r="AZ2144" s="2"/>
      <c r="BA2144" s="2"/>
      <c r="BB2144" s="9"/>
      <c r="BC2144" s="19"/>
      <c r="BD2144" s="2"/>
      <c r="BE2144" s="2"/>
      <c r="BF2144" s="19"/>
      <c r="BG2144" s="19"/>
      <c r="BH2144" s="19"/>
      <c r="BI2144" s="19"/>
      <c r="BJ2144" s="19"/>
      <c r="BK2144" s="19"/>
      <c r="BL2144" s="19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9"/>
      <c r="BX2144" s="2"/>
      <c r="BY2144" s="2"/>
      <c r="BZ2144" s="9"/>
      <c r="CA2144" s="2"/>
      <c r="CB2144" s="2"/>
      <c r="CC2144" s="2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  <c r="DP2144" s="9"/>
      <c r="DQ2144" s="9"/>
      <c r="DR2144" s="9"/>
      <c r="DS2144" s="9"/>
      <c r="DT2144" s="9"/>
      <c r="DU2144" s="9"/>
      <c r="DV2144" s="9"/>
      <c r="DW2144" s="9"/>
      <c r="DX2144" s="9"/>
      <c r="DY2144" s="9"/>
      <c r="DZ2144" s="9"/>
      <c r="EA2144" s="9"/>
      <c r="EB2144" s="9"/>
      <c r="EC2144" s="9"/>
      <c r="ED2144" s="9"/>
      <c r="EE2144" s="9"/>
      <c r="EF2144" s="9"/>
      <c r="EG2144" s="9"/>
      <c r="EH2144" s="9"/>
      <c r="EI2144" s="9"/>
      <c r="EJ2144" s="9"/>
      <c r="EK2144" s="9"/>
      <c r="EL2144" s="9"/>
      <c r="EM2144" s="9"/>
      <c r="EN2144" s="9"/>
      <c r="EO2144" s="9"/>
      <c r="EP2144" s="9"/>
      <c r="EQ2144" s="9"/>
      <c r="ER2144" s="9"/>
      <c r="ES2144" s="9"/>
      <c r="ET2144" s="9"/>
      <c r="EU2144" s="9"/>
      <c r="EV2144" s="9"/>
    </row>
    <row r="2145" spans="1:152" hidden="1" x14ac:dyDescent="0.45">
      <c r="A2145" t="s">
        <v>73</v>
      </c>
      <c r="B2145" t="s">
        <v>240</v>
      </c>
      <c r="C2145" s="1">
        <v>39792</v>
      </c>
      <c r="G2145">
        <v>56</v>
      </c>
      <c r="H2145" t="s">
        <v>17</v>
      </c>
      <c r="I2145" s="19">
        <v>9</v>
      </c>
      <c r="J2145">
        <v>1000</v>
      </c>
      <c r="K2145" s="2">
        <f t="shared" si="293"/>
        <v>111.11111111111111</v>
      </c>
      <c r="M2145" s="2">
        <v>216</v>
      </c>
      <c r="N2145" s="19">
        <v>9.6999999999999993</v>
      </c>
      <c r="O2145" s="19"/>
      <c r="P2145" s="19"/>
      <c r="AC2145" s="2"/>
      <c r="AE2145" s="9"/>
      <c r="AF2145" s="2"/>
      <c r="AG2145" s="9"/>
      <c r="AH2145" s="9"/>
      <c r="AI2145" s="9"/>
      <c r="AJ2145" s="9"/>
      <c r="AK2145" s="9"/>
      <c r="AL2145" s="9"/>
      <c r="AO2145" s="9"/>
      <c r="AP2145" s="9"/>
      <c r="AQ2145" s="2"/>
      <c r="AR2145" s="2"/>
      <c r="AS2145" s="2"/>
      <c r="AT2145" s="2"/>
      <c r="AU2145" s="2"/>
      <c r="AV2145" s="2"/>
      <c r="AW2145" s="2"/>
      <c r="AY2145" s="2"/>
      <c r="AZ2145" s="2"/>
      <c r="BA2145" s="2"/>
      <c r="BC2145" s="19"/>
      <c r="BD2145" s="2"/>
      <c r="BE2145" s="2"/>
      <c r="BF2145" s="19"/>
      <c r="BG2145" s="19"/>
      <c r="BH2145" s="19"/>
      <c r="BI2145" s="19"/>
      <c r="BJ2145" s="19"/>
      <c r="BK2145" s="19"/>
      <c r="BL2145" s="19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X2145" s="2"/>
      <c r="BY2145" s="2"/>
      <c r="CA2145" s="2"/>
      <c r="CB2145" s="2"/>
      <c r="CC2145" s="2"/>
    </row>
    <row r="2146" spans="1:152" hidden="1" x14ac:dyDescent="0.45">
      <c r="A2146" t="s">
        <v>73</v>
      </c>
      <c r="B2146" t="s">
        <v>240</v>
      </c>
      <c r="C2146" s="1">
        <v>39793</v>
      </c>
      <c r="D2146" s="2"/>
      <c r="G2146">
        <v>57</v>
      </c>
      <c r="H2146" t="s">
        <v>17</v>
      </c>
      <c r="I2146" s="19">
        <v>9</v>
      </c>
      <c r="J2146">
        <v>1000</v>
      </c>
      <c r="K2146" s="2">
        <f t="shared" si="293"/>
        <v>111.11111111111111</v>
      </c>
      <c r="AC2146" s="2"/>
      <c r="AE2146" s="9"/>
      <c r="AF2146" s="2"/>
      <c r="AG2146" s="9"/>
      <c r="AH2146" s="9"/>
      <c r="AI2146" s="9"/>
      <c r="AJ2146" s="9"/>
      <c r="AK2146" s="9"/>
      <c r="AL2146" s="9"/>
      <c r="AM2146" s="15"/>
      <c r="AO2146" s="9"/>
      <c r="AP2146" s="9"/>
      <c r="AQ2146" s="2"/>
      <c r="AR2146" s="2"/>
      <c r="AS2146" s="2"/>
      <c r="AT2146" s="2"/>
      <c r="AU2146" s="2"/>
      <c r="AV2146" s="2"/>
      <c r="AW2146" s="2"/>
      <c r="AY2146" s="2"/>
      <c r="AZ2146" s="2"/>
      <c r="BA2146" s="2"/>
      <c r="BC2146" s="19"/>
      <c r="BD2146" s="2"/>
      <c r="BE2146" s="2"/>
      <c r="BF2146" s="19"/>
      <c r="BG2146" s="19"/>
      <c r="BH2146" s="19"/>
      <c r="BI2146" s="19"/>
      <c r="BJ2146" s="19"/>
      <c r="BK2146" s="19"/>
      <c r="BL2146" s="19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X2146" s="2">
        <v>172.4257772214458</v>
      </c>
      <c r="BY2146" s="2"/>
      <c r="CA2146" s="2"/>
      <c r="CB2146" s="2"/>
      <c r="CC2146" s="2"/>
    </row>
    <row r="2147" spans="1:152" hidden="1" x14ac:dyDescent="0.45">
      <c r="A2147" t="s">
        <v>73</v>
      </c>
      <c r="B2147" t="s">
        <v>240</v>
      </c>
      <c r="C2147" s="1">
        <v>39797</v>
      </c>
      <c r="D2147" s="2"/>
      <c r="G2147">
        <v>61</v>
      </c>
      <c r="H2147" t="s">
        <v>17</v>
      </c>
      <c r="I2147" s="19">
        <v>9</v>
      </c>
      <c r="J2147">
        <v>1000</v>
      </c>
      <c r="K2147" s="2">
        <f t="shared" si="293"/>
        <v>111.11111111111111</v>
      </c>
      <c r="AC2147" s="2"/>
      <c r="AE2147" s="9"/>
      <c r="AF2147" s="2"/>
      <c r="AG2147" s="9"/>
      <c r="AH2147" s="9"/>
      <c r="AI2147" s="9"/>
      <c r="AJ2147" s="9"/>
      <c r="AK2147" s="9"/>
      <c r="AL2147" s="9"/>
      <c r="AM2147" s="15"/>
      <c r="AO2147" s="9"/>
      <c r="AP2147" s="9"/>
      <c r="AQ2147" s="2"/>
      <c r="AR2147" s="2"/>
      <c r="AS2147" s="2"/>
      <c r="AT2147" s="2"/>
      <c r="AU2147" s="2"/>
      <c r="AV2147" s="2"/>
      <c r="AW2147" s="2"/>
      <c r="AY2147" s="2"/>
      <c r="AZ2147" s="2"/>
      <c r="BA2147" s="2"/>
      <c r="BC2147" s="19"/>
      <c r="BD2147" s="2"/>
      <c r="BE2147" s="2"/>
      <c r="BF2147" s="19"/>
      <c r="BG2147" s="19"/>
      <c r="BH2147" s="19"/>
      <c r="BI2147" s="19"/>
      <c r="BJ2147" s="19"/>
      <c r="BK2147" s="19"/>
      <c r="BL2147" s="19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X2147" s="2">
        <v>215.51621779837049</v>
      </c>
      <c r="BY2147" s="2"/>
      <c r="CA2147" s="2"/>
      <c r="CB2147" s="2"/>
      <c r="CC2147" s="2"/>
    </row>
    <row r="2148" spans="1:152" hidden="1" x14ac:dyDescent="0.45">
      <c r="A2148" t="s">
        <v>73</v>
      </c>
      <c r="B2148" t="s">
        <v>240</v>
      </c>
      <c r="C2148" s="1">
        <v>39799</v>
      </c>
      <c r="G2148">
        <v>63</v>
      </c>
      <c r="H2148" t="s">
        <v>17</v>
      </c>
      <c r="I2148" s="19">
        <v>9</v>
      </c>
      <c r="J2148">
        <v>1000</v>
      </c>
      <c r="K2148" s="2">
        <f t="shared" si="293"/>
        <v>111.11111111111111</v>
      </c>
      <c r="M2148" s="2">
        <v>267.5</v>
      </c>
      <c r="N2148" s="19">
        <v>11.65</v>
      </c>
      <c r="O2148" s="19"/>
      <c r="P2148" s="19"/>
      <c r="AC2148" s="2"/>
      <c r="AE2148" s="9"/>
      <c r="AF2148" s="2"/>
      <c r="AG2148" s="9"/>
      <c r="AH2148" s="9"/>
      <c r="AI2148" s="9"/>
      <c r="AJ2148" s="9"/>
      <c r="AK2148" s="9"/>
      <c r="AL2148" s="9"/>
      <c r="AO2148" s="9"/>
      <c r="AP2148" s="9"/>
      <c r="AQ2148" s="2"/>
      <c r="AR2148" s="2"/>
      <c r="AS2148" s="2"/>
      <c r="AT2148" s="2"/>
      <c r="AU2148" s="2"/>
      <c r="AV2148" s="2"/>
      <c r="AW2148" s="2"/>
      <c r="AY2148" s="2"/>
      <c r="AZ2148" s="2"/>
      <c r="BA2148" s="2"/>
      <c r="BC2148" s="19"/>
      <c r="BD2148" s="2"/>
      <c r="BE2148" s="2"/>
      <c r="BF2148" s="19"/>
      <c r="BG2148" s="19"/>
      <c r="BH2148" s="19"/>
      <c r="BI2148" s="19"/>
      <c r="BJ2148" s="19"/>
      <c r="BK2148" s="19"/>
      <c r="BL2148" s="19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X2148" s="2"/>
      <c r="BY2148" s="2"/>
      <c r="CA2148" s="2"/>
      <c r="CB2148" s="2"/>
      <c r="CC2148" s="2"/>
    </row>
    <row r="2149" spans="1:152" hidden="1" x14ac:dyDescent="0.45">
      <c r="A2149" t="s">
        <v>73</v>
      </c>
      <c r="B2149" t="s">
        <v>240</v>
      </c>
      <c r="C2149" s="1">
        <v>39801</v>
      </c>
      <c r="D2149" s="2"/>
      <c r="G2149">
        <v>65</v>
      </c>
      <c r="H2149" t="s">
        <v>17</v>
      </c>
      <c r="I2149" s="19">
        <v>9</v>
      </c>
      <c r="J2149">
        <v>1000</v>
      </c>
      <c r="K2149" s="2">
        <f t="shared" si="293"/>
        <v>111.11111111111111</v>
      </c>
      <c r="AC2149" s="2"/>
      <c r="AE2149" s="9"/>
      <c r="AF2149" s="2"/>
      <c r="AG2149" s="9"/>
      <c r="AH2149" s="9"/>
      <c r="AI2149" s="9"/>
      <c r="AJ2149" s="9"/>
      <c r="AK2149" s="9"/>
      <c r="AL2149" s="9"/>
      <c r="AM2149" s="15"/>
      <c r="AO2149" s="9"/>
      <c r="AP2149" s="9"/>
      <c r="AQ2149" s="2"/>
      <c r="AR2149" s="2"/>
      <c r="AS2149" s="2"/>
      <c r="AT2149" s="2"/>
      <c r="AU2149" s="2"/>
      <c r="AV2149" s="2"/>
      <c r="AW2149" s="2"/>
      <c r="AY2149" s="2"/>
      <c r="AZ2149" s="2"/>
      <c r="BA2149" s="2"/>
      <c r="BC2149" s="19"/>
      <c r="BD2149" s="2"/>
      <c r="BE2149" s="2"/>
      <c r="BF2149" s="19"/>
      <c r="BG2149" s="19"/>
      <c r="BH2149" s="19"/>
      <c r="BI2149" s="19"/>
      <c r="BJ2149" s="19"/>
      <c r="BK2149" s="19"/>
      <c r="BL2149" s="19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X2149" s="2">
        <v>191.08279992812581</v>
      </c>
      <c r="BY2149" s="2"/>
      <c r="CA2149" s="2"/>
      <c r="CB2149" s="2"/>
      <c r="CC2149" s="2"/>
    </row>
    <row r="2150" spans="1:152" hidden="1" x14ac:dyDescent="0.45">
      <c r="A2150" t="s">
        <v>73</v>
      </c>
      <c r="B2150" t="s">
        <v>240</v>
      </c>
      <c r="C2150" s="1">
        <v>39804</v>
      </c>
      <c r="D2150" s="2"/>
      <c r="G2150">
        <v>68</v>
      </c>
      <c r="H2150" t="s">
        <v>17</v>
      </c>
      <c r="I2150" s="19">
        <v>9</v>
      </c>
      <c r="J2150">
        <v>1000</v>
      </c>
      <c r="K2150" s="2">
        <f t="shared" si="293"/>
        <v>111.11111111111111</v>
      </c>
      <c r="AC2150" s="2"/>
      <c r="AE2150" s="9"/>
      <c r="AF2150" s="2"/>
      <c r="AG2150" s="9"/>
      <c r="AH2150" s="9"/>
      <c r="AI2150" s="9"/>
      <c r="AJ2150" s="9"/>
      <c r="AK2150" s="9"/>
      <c r="AL2150" s="9"/>
      <c r="AM2150" s="15"/>
      <c r="AO2150" s="9"/>
      <c r="AP2150" s="9"/>
      <c r="AQ2150" s="2"/>
      <c r="AR2150" s="2"/>
      <c r="AS2150" s="2"/>
      <c r="AT2150" s="2"/>
      <c r="AU2150" s="2"/>
      <c r="AV2150" s="2"/>
      <c r="AW2150" s="2"/>
      <c r="AY2150" s="2"/>
      <c r="AZ2150" s="2"/>
      <c r="BA2150" s="2"/>
      <c r="BC2150" s="19"/>
      <c r="BD2150" s="2"/>
      <c r="BE2150" s="2"/>
      <c r="BF2150" s="19"/>
      <c r="BG2150" s="19"/>
      <c r="BH2150" s="19"/>
      <c r="BI2150" s="19"/>
      <c r="BJ2150" s="19"/>
      <c r="BK2150" s="19"/>
      <c r="BL2150" s="19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X2150" s="2">
        <v>184.16053906483501</v>
      </c>
      <c r="BY2150" s="2"/>
      <c r="CA2150" s="2"/>
      <c r="CB2150" s="2"/>
      <c r="CC2150" s="2"/>
    </row>
    <row r="2151" spans="1:152" hidden="1" x14ac:dyDescent="0.45">
      <c r="A2151" t="s">
        <v>73</v>
      </c>
      <c r="B2151" t="s">
        <v>240</v>
      </c>
      <c r="C2151" s="1">
        <v>39806</v>
      </c>
      <c r="D2151" s="2"/>
      <c r="G2151">
        <v>70</v>
      </c>
      <c r="H2151" t="s">
        <v>17</v>
      </c>
      <c r="I2151" s="19">
        <v>9</v>
      </c>
      <c r="J2151">
        <v>1000</v>
      </c>
      <c r="K2151" s="2">
        <f t="shared" si="293"/>
        <v>111.11111111111111</v>
      </c>
      <c r="M2151" s="2">
        <v>366.5</v>
      </c>
      <c r="N2151" s="19">
        <v>14.35</v>
      </c>
      <c r="O2151" s="19"/>
      <c r="P2151" s="19"/>
      <c r="AC2151" s="2"/>
      <c r="AE2151" s="9"/>
      <c r="AF2151" s="2"/>
      <c r="AG2151" s="9"/>
      <c r="AH2151" s="9"/>
      <c r="AI2151" s="9"/>
      <c r="AJ2151" s="9"/>
      <c r="AK2151" s="9"/>
      <c r="AL2151" s="9"/>
      <c r="AM2151" s="15"/>
      <c r="AO2151" s="9"/>
      <c r="AP2151" s="9"/>
      <c r="AQ2151" s="2"/>
      <c r="AR2151" s="2"/>
      <c r="AS2151" s="2"/>
      <c r="AT2151" s="2"/>
      <c r="AU2151" s="2"/>
      <c r="AV2151" s="2"/>
      <c r="AW2151" s="2"/>
      <c r="AY2151" s="2"/>
      <c r="AZ2151" s="2"/>
      <c r="BA2151" s="2"/>
      <c r="BC2151" s="19"/>
      <c r="BD2151" s="2"/>
      <c r="BE2151" s="2"/>
      <c r="BF2151" s="19"/>
      <c r="BG2151" s="19"/>
      <c r="BH2151" s="19"/>
      <c r="BI2151" s="19"/>
      <c r="BJ2151" s="19"/>
      <c r="BK2151" s="19"/>
      <c r="BL2151" s="19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X2151" s="2">
        <v>167.2621876965467</v>
      </c>
      <c r="BY2151" s="2"/>
      <c r="CA2151" s="2"/>
      <c r="CB2151" s="2"/>
      <c r="CC2151" s="2"/>
    </row>
    <row r="2152" spans="1:152" hidden="1" x14ac:dyDescent="0.45">
      <c r="A2152" t="s">
        <v>73</v>
      </c>
      <c r="B2152" t="s">
        <v>240</v>
      </c>
      <c r="C2152" s="13">
        <v>39808</v>
      </c>
      <c r="D2152" s="2">
        <v>5</v>
      </c>
      <c r="E2152" t="s">
        <v>195</v>
      </c>
      <c r="F2152" s="12" t="s">
        <v>13</v>
      </c>
      <c r="G2152">
        <v>72</v>
      </c>
      <c r="H2152" t="s">
        <v>17</v>
      </c>
      <c r="I2152" s="19">
        <v>9</v>
      </c>
      <c r="J2152">
        <v>1000</v>
      </c>
      <c r="K2152" s="2">
        <f t="shared" si="293"/>
        <v>111.11111111111111</v>
      </c>
      <c r="L2152" s="2"/>
      <c r="M2152" s="9"/>
      <c r="N2152" s="9"/>
      <c r="O2152" s="9"/>
      <c r="P2152" s="9"/>
      <c r="Q2152" s="2"/>
      <c r="R2152" s="2"/>
      <c r="S2152" s="2">
        <v>72</v>
      </c>
      <c r="T2152" s="2"/>
      <c r="U2152" s="2"/>
      <c r="V2152" s="2"/>
      <c r="W2152" s="2"/>
      <c r="X2152" s="9"/>
      <c r="Y2152" s="9"/>
      <c r="Z2152" s="9"/>
      <c r="AA2152" s="9"/>
      <c r="AB2152" s="9"/>
      <c r="AC2152" s="2"/>
      <c r="AD2152" s="9"/>
      <c r="AE2152" s="9"/>
      <c r="AF2152" s="2"/>
      <c r="AG2152" s="9"/>
      <c r="AH2152" s="9"/>
      <c r="AI2152" s="9"/>
      <c r="AJ2152" s="9"/>
      <c r="AK2152" s="9"/>
      <c r="AL2152" s="9"/>
      <c r="AM2152" s="15"/>
      <c r="AN2152" s="9"/>
      <c r="AO2152" s="9"/>
      <c r="AP2152" s="9"/>
      <c r="AQ2152" s="2"/>
      <c r="AR2152" s="2"/>
      <c r="AS2152" s="2"/>
      <c r="AT2152" s="2"/>
      <c r="AU2152" s="2"/>
      <c r="AV2152" s="2"/>
      <c r="AW2152" s="2"/>
      <c r="AX2152" s="9"/>
      <c r="AY2152" s="2"/>
      <c r="AZ2152" s="2"/>
      <c r="BA2152" s="2"/>
      <c r="BB2152" s="9"/>
      <c r="BC2152" s="19"/>
      <c r="BD2152" s="2"/>
      <c r="BE2152" s="2"/>
      <c r="BF2152" s="19"/>
      <c r="BG2152" s="19"/>
      <c r="BH2152" s="19"/>
      <c r="BI2152" s="19"/>
      <c r="BJ2152" s="19"/>
      <c r="BK2152" s="19"/>
      <c r="BL2152" s="19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9"/>
      <c r="BX2152" s="2">
        <v>208.1729856336832</v>
      </c>
      <c r="BY2152" s="2"/>
      <c r="BZ2152" s="9"/>
      <c r="CA2152" s="2"/>
      <c r="CB2152" s="2"/>
      <c r="CC2152" s="2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  <c r="DP2152" s="9"/>
      <c r="DQ2152" s="9"/>
      <c r="DR2152" s="9"/>
      <c r="DS2152" s="9"/>
      <c r="DT2152" s="9"/>
      <c r="DU2152" s="9"/>
      <c r="DV2152" s="9"/>
      <c r="DW2152" s="9"/>
      <c r="DX2152" s="9"/>
      <c r="DY2152" s="9"/>
      <c r="DZ2152" s="9"/>
      <c r="EA2152" s="9"/>
      <c r="EB2152" s="9"/>
      <c r="EC2152" s="9"/>
      <c r="ED2152" s="9"/>
      <c r="EE2152" s="9"/>
      <c r="EF2152" s="9"/>
      <c r="EG2152" s="9"/>
      <c r="EH2152" s="9"/>
      <c r="EI2152" s="9"/>
      <c r="EJ2152" s="9"/>
      <c r="EK2152" s="9"/>
      <c r="EL2152" s="9"/>
      <c r="EM2152" s="9"/>
      <c r="EN2152" s="9"/>
      <c r="EO2152" s="9"/>
      <c r="EP2152" s="9"/>
      <c r="EQ2152" s="9"/>
      <c r="ER2152" s="9"/>
      <c r="ES2152" s="9"/>
      <c r="ET2152" s="9"/>
      <c r="EU2152" s="9"/>
      <c r="EV2152" s="9"/>
    </row>
    <row r="2153" spans="1:152" hidden="1" x14ac:dyDescent="0.45">
      <c r="A2153" t="s">
        <v>73</v>
      </c>
      <c r="B2153" t="s">
        <v>240</v>
      </c>
      <c r="C2153" s="13">
        <v>39812</v>
      </c>
      <c r="D2153" s="14"/>
      <c r="E2153" s="13"/>
      <c r="F2153" s="12"/>
      <c r="G2153">
        <v>76</v>
      </c>
      <c r="H2153" t="s">
        <v>17</v>
      </c>
      <c r="I2153" s="19">
        <v>9</v>
      </c>
      <c r="J2153">
        <v>1000</v>
      </c>
      <c r="K2153" s="2">
        <f t="shared" si="293"/>
        <v>111.11111111111111</v>
      </c>
      <c r="L2153" s="2"/>
      <c r="M2153" s="9"/>
      <c r="N2153" s="9"/>
      <c r="O2153" s="9"/>
      <c r="P2153" s="9"/>
      <c r="Q2153" s="2"/>
      <c r="R2153" s="2"/>
      <c r="S2153" s="2"/>
      <c r="T2153" s="2"/>
      <c r="U2153" s="2"/>
      <c r="V2153" s="2"/>
      <c r="W2153" s="2"/>
      <c r="X2153" s="9"/>
      <c r="Y2153" s="9"/>
      <c r="Z2153" s="9"/>
      <c r="AA2153" s="9"/>
      <c r="AB2153" s="9"/>
      <c r="AC2153" s="2"/>
      <c r="AD2153" s="9"/>
      <c r="AE2153" s="9"/>
      <c r="AF2153" s="2"/>
      <c r="AG2153" s="9"/>
      <c r="AH2153" s="9"/>
      <c r="AI2153" s="9"/>
      <c r="AJ2153" s="9"/>
      <c r="AK2153" s="9"/>
      <c r="AL2153" s="9"/>
      <c r="AM2153" s="15"/>
      <c r="AN2153" s="9"/>
      <c r="AO2153" s="9"/>
      <c r="AP2153" s="9"/>
      <c r="AQ2153" s="2"/>
      <c r="AR2153" s="2"/>
      <c r="AS2153" s="2"/>
      <c r="AT2153" s="2"/>
      <c r="AU2153" s="2"/>
      <c r="AV2153" s="2"/>
      <c r="AW2153" s="2"/>
      <c r="AX2153" s="9"/>
      <c r="AY2153" s="2"/>
      <c r="AZ2153" s="2"/>
      <c r="BA2153" s="2"/>
      <c r="BB2153" s="9"/>
      <c r="BC2153" s="19"/>
      <c r="BD2153" s="2"/>
      <c r="BE2153" s="2"/>
      <c r="BF2153" s="19"/>
      <c r="BG2153" s="19"/>
      <c r="BH2153" s="19"/>
      <c r="BI2153" s="19"/>
      <c r="BJ2153" s="19"/>
      <c r="BK2153" s="19"/>
      <c r="BL2153" s="19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9"/>
      <c r="BX2153" s="2">
        <v>210.821505042582</v>
      </c>
      <c r="BY2153" s="2"/>
      <c r="BZ2153" s="9"/>
      <c r="CA2153" s="2"/>
      <c r="CB2153" s="2"/>
      <c r="CC2153" s="2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  <c r="EL2153" s="9"/>
      <c r="EM2153" s="9"/>
      <c r="EN2153" s="9"/>
      <c r="EO2153" s="9"/>
      <c r="EP2153" s="9"/>
      <c r="EQ2153" s="9"/>
      <c r="ER2153" s="9"/>
      <c r="ES2153" s="9"/>
      <c r="ET2153" s="9"/>
      <c r="EU2153" s="9"/>
      <c r="EV2153" s="9"/>
    </row>
    <row r="2154" spans="1:152" hidden="1" x14ac:dyDescent="0.45">
      <c r="A2154" t="s">
        <v>73</v>
      </c>
      <c r="B2154" t="s">
        <v>240</v>
      </c>
      <c r="C2154" s="1">
        <v>39813</v>
      </c>
      <c r="G2154">
        <v>77</v>
      </c>
      <c r="H2154" t="s">
        <v>17</v>
      </c>
      <c r="I2154" s="19">
        <v>9</v>
      </c>
      <c r="J2154">
        <v>1000</v>
      </c>
      <c r="K2154" s="2">
        <f t="shared" si="293"/>
        <v>111.11111111111111</v>
      </c>
      <c r="M2154" s="2">
        <v>486</v>
      </c>
      <c r="N2154" s="19">
        <v>15</v>
      </c>
      <c r="O2154" s="19"/>
      <c r="P2154" s="19"/>
      <c r="AC2154" s="2">
        <v>85.050000000000011</v>
      </c>
      <c r="AE2154" s="9"/>
      <c r="AF2154" s="2">
        <v>78.574999999999989</v>
      </c>
      <c r="AG2154" s="9">
        <v>0.99342825000000001</v>
      </c>
      <c r="AH2154" s="9"/>
      <c r="AI2154" s="9"/>
      <c r="AJ2154" s="9"/>
      <c r="AK2154" s="9"/>
      <c r="AL2154" s="9"/>
      <c r="AM2154" s="15">
        <f>AG2154/AF2154</f>
        <v>1.2643057588291443E-2</v>
      </c>
      <c r="AO2154" s="9"/>
      <c r="AP2154" s="9"/>
      <c r="AQ2154" s="2">
        <v>10.1</v>
      </c>
      <c r="AR2154" s="2"/>
      <c r="AS2154" s="2">
        <v>1.95</v>
      </c>
      <c r="AT2154" s="2"/>
      <c r="AU2154" s="2"/>
      <c r="AV2154" s="2">
        <v>0</v>
      </c>
      <c r="AW2154" s="2">
        <v>12.049999999999999</v>
      </c>
      <c r="AY2154" s="2"/>
      <c r="AZ2154" s="2">
        <f>AC2154+AF2154+AW2154</f>
        <v>175.67500000000001</v>
      </c>
      <c r="BA2154" s="2"/>
      <c r="BB2154" s="9">
        <f>AW2154/AZ2154</f>
        <v>6.8592571509890413E-2</v>
      </c>
      <c r="BC2154" s="19"/>
      <c r="BD2154" s="2"/>
      <c r="BE2154" s="2"/>
      <c r="BF2154" s="19"/>
      <c r="BG2154" s="19"/>
      <c r="BH2154" s="19"/>
      <c r="BI2154" s="19"/>
      <c r="BJ2154" s="9">
        <f>AC2154/AZ2154</f>
        <v>0.48413263127935113</v>
      </c>
      <c r="BK2154" s="9">
        <f>AF2154/AZ2154</f>
        <v>0.44727479721075841</v>
      </c>
      <c r="BL2154" s="9">
        <f>AW2154/AZ2154</f>
        <v>6.8592571509890413E-2</v>
      </c>
      <c r="BM2154" s="2">
        <f>BN2154+BO2154+BP2154+BQ2154+BR2154+BS2154</f>
        <v>315.25</v>
      </c>
      <c r="BN2154" s="2">
        <v>116.5</v>
      </c>
      <c r="BO2154" s="2">
        <v>6.75</v>
      </c>
      <c r="BP2154" s="2">
        <v>0</v>
      </c>
      <c r="BQ2154" s="2"/>
      <c r="BR2154" s="2">
        <v>180.45</v>
      </c>
      <c r="BS2154" s="2">
        <v>11.549999999999999</v>
      </c>
      <c r="BT2154" s="15">
        <f>AG2154/BM2154</f>
        <v>3.1512394924662966E-3</v>
      </c>
      <c r="BU2154" s="2"/>
      <c r="BV2154" s="2"/>
      <c r="BX2154" s="2"/>
      <c r="BY2154" s="2"/>
      <c r="CA2154" s="2"/>
      <c r="CB2154" s="2"/>
      <c r="CC2154" s="2"/>
    </row>
    <row r="2155" spans="1:152" hidden="1" x14ac:dyDescent="0.45">
      <c r="A2155" t="s">
        <v>73</v>
      </c>
      <c r="B2155" t="s">
        <v>240</v>
      </c>
      <c r="C2155" s="1">
        <v>39818</v>
      </c>
      <c r="D2155" s="2"/>
      <c r="G2155">
        <v>82</v>
      </c>
      <c r="H2155" t="s">
        <v>17</v>
      </c>
      <c r="I2155" s="19">
        <v>9</v>
      </c>
      <c r="J2155">
        <v>1000</v>
      </c>
      <c r="K2155" s="2">
        <f t="shared" si="293"/>
        <v>111.11111111111111</v>
      </c>
      <c r="AC2155" s="2"/>
      <c r="AE2155" s="9"/>
      <c r="AF2155" s="2"/>
      <c r="AG2155" s="9"/>
      <c r="AH2155" s="9"/>
      <c r="AI2155" s="9"/>
      <c r="AJ2155" s="9"/>
      <c r="AK2155" s="9"/>
      <c r="AL2155" s="9"/>
      <c r="AM2155" s="15"/>
      <c r="AO2155" s="9"/>
      <c r="AP2155" s="9"/>
      <c r="AQ2155" s="2"/>
      <c r="AR2155" s="2"/>
      <c r="AS2155" s="2"/>
      <c r="AT2155" s="2"/>
      <c r="AU2155" s="2"/>
      <c r="AV2155" s="2"/>
      <c r="AW2155" s="2"/>
      <c r="AY2155" s="2"/>
      <c r="AZ2155" s="2"/>
      <c r="BA2155" s="2"/>
      <c r="BC2155" s="19"/>
      <c r="BD2155" s="2"/>
      <c r="BE2155" s="2"/>
      <c r="BF2155" s="19"/>
      <c r="BG2155" s="19"/>
      <c r="BH2155" s="19"/>
      <c r="BI2155" s="19"/>
      <c r="BJ2155" s="19"/>
      <c r="BK2155" s="19"/>
      <c r="BL2155" s="19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X2155" s="2">
        <v>177.22555339815219</v>
      </c>
      <c r="BY2155" s="2"/>
      <c r="CA2155" s="2"/>
      <c r="CB2155" s="2"/>
      <c r="CC2155" s="2"/>
    </row>
    <row r="2156" spans="1:152" hidden="1" x14ac:dyDescent="0.45">
      <c r="A2156" t="s">
        <v>73</v>
      </c>
      <c r="B2156" t="s">
        <v>240</v>
      </c>
      <c r="C2156" s="1">
        <v>39820</v>
      </c>
      <c r="D2156" s="2"/>
      <c r="G2156">
        <v>84</v>
      </c>
      <c r="H2156" t="s">
        <v>17</v>
      </c>
      <c r="I2156" s="19">
        <v>9</v>
      </c>
      <c r="J2156">
        <v>1000</v>
      </c>
      <c r="K2156" s="2">
        <f t="shared" si="293"/>
        <v>111.11111111111111</v>
      </c>
      <c r="M2156" s="2">
        <v>589.5</v>
      </c>
      <c r="N2156" s="19">
        <v>18.100000000000001</v>
      </c>
      <c r="O2156" s="19"/>
      <c r="P2156" s="19"/>
      <c r="AC2156" s="2"/>
      <c r="AE2156" s="9"/>
      <c r="AF2156" s="2"/>
      <c r="AG2156" s="9"/>
      <c r="AH2156" s="9"/>
      <c r="AI2156" s="9"/>
      <c r="AJ2156" s="9"/>
      <c r="AK2156" s="9"/>
      <c r="AL2156" s="9"/>
      <c r="AM2156" s="15"/>
      <c r="AO2156" s="9"/>
      <c r="AP2156" s="9"/>
      <c r="AQ2156" s="2"/>
      <c r="AR2156" s="2"/>
      <c r="AS2156" s="2"/>
      <c r="AT2156" s="2"/>
      <c r="AU2156" s="2"/>
      <c r="AV2156" s="2"/>
      <c r="AW2156" s="2"/>
      <c r="AY2156" s="2"/>
      <c r="AZ2156" s="2"/>
      <c r="BA2156" s="2"/>
      <c r="BC2156" s="19"/>
      <c r="BD2156" s="2"/>
      <c r="BE2156" s="2"/>
      <c r="BF2156" s="19"/>
      <c r="BG2156" s="19"/>
      <c r="BH2156" s="19"/>
      <c r="BI2156" s="19"/>
      <c r="BJ2156" s="19"/>
      <c r="BK2156" s="19"/>
      <c r="BL2156" s="19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X2156" s="2">
        <v>173.5302807469607</v>
      </c>
      <c r="BY2156" s="2"/>
      <c r="CA2156" s="2"/>
      <c r="CB2156" s="2"/>
      <c r="CC2156" s="2"/>
    </row>
    <row r="2157" spans="1:152" hidden="1" x14ac:dyDescent="0.45">
      <c r="A2157" t="s">
        <v>73</v>
      </c>
      <c r="B2157" t="s">
        <v>240</v>
      </c>
      <c r="C2157" s="1">
        <v>39822</v>
      </c>
      <c r="D2157" s="2"/>
      <c r="G2157">
        <v>86</v>
      </c>
      <c r="H2157" t="s">
        <v>17</v>
      </c>
      <c r="I2157" s="19">
        <v>9</v>
      </c>
      <c r="J2157">
        <v>1000</v>
      </c>
      <c r="K2157" s="2">
        <f t="shared" si="293"/>
        <v>111.11111111111111</v>
      </c>
      <c r="AC2157" s="2"/>
      <c r="AE2157" s="9"/>
      <c r="AF2157" s="2"/>
      <c r="AG2157" s="9"/>
      <c r="AH2157" s="9"/>
      <c r="AI2157" s="9"/>
      <c r="AJ2157" s="9"/>
      <c r="AK2157" s="9"/>
      <c r="AL2157" s="9"/>
      <c r="AM2157" s="15"/>
      <c r="AO2157" s="9"/>
      <c r="AP2157" s="9"/>
      <c r="AQ2157" s="2"/>
      <c r="AR2157" s="2"/>
      <c r="AS2157" s="2"/>
      <c r="AT2157" s="2"/>
      <c r="AU2157" s="2"/>
      <c r="AV2157" s="2"/>
      <c r="AW2157" s="2"/>
      <c r="AY2157" s="2"/>
      <c r="AZ2157" s="2"/>
      <c r="BA2157" s="2"/>
      <c r="BC2157" s="19"/>
      <c r="BD2157" s="2"/>
      <c r="BE2157" s="2"/>
      <c r="BF2157" s="19"/>
      <c r="BG2157" s="19"/>
      <c r="BH2157" s="19"/>
      <c r="BI2157" s="19"/>
      <c r="BJ2157" s="19"/>
      <c r="BK2157" s="19"/>
      <c r="BL2157" s="19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X2157" s="2">
        <v>221.69590762974209</v>
      </c>
      <c r="BY2157" s="2"/>
      <c r="CA2157" s="2"/>
      <c r="CB2157" s="2"/>
      <c r="CC2157" s="2"/>
    </row>
    <row r="2158" spans="1:152" hidden="1" x14ac:dyDescent="0.45">
      <c r="A2158" t="s">
        <v>73</v>
      </c>
      <c r="B2158" t="s">
        <v>240</v>
      </c>
      <c r="C2158" s="13">
        <v>39826</v>
      </c>
      <c r="D2158" s="14"/>
      <c r="E2158" s="13"/>
      <c r="F2158" s="12"/>
      <c r="G2158">
        <v>90</v>
      </c>
      <c r="H2158" t="s">
        <v>17</v>
      </c>
      <c r="I2158" s="19">
        <v>9</v>
      </c>
      <c r="J2158">
        <v>1000</v>
      </c>
      <c r="K2158" s="2">
        <f t="shared" si="293"/>
        <v>111.11111111111111</v>
      </c>
      <c r="L2158" s="2"/>
      <c r="M2158" s="9"/>
      <c r="N2158" s="9"/>
      <c r="O2158" s="9"/>
      <c r="P2158" s="9"/>
      <c r="Q2158" s="2"/>
      <c r="R2158" s="2"/>
      <c r="S2158" s="2"/>
      <c r="T2158" s="2"/>
      <c r="U2158" s="2"/>
      <c r="V2158" s="2"/>
      <c r="W2158" s="2"/>
      <c r="X2158" s="9"/>
      <c r="Y2158" s="9"/>
      <c r="Z2158" s="9"/>
      <c r="AA2158" s="9"/>
      <c r="AB2158" s="9"/>
      <c r="AC2158" s="2"/>
      <c r="AD2158" s="9"/>
      <c r="AE2158" s="9"/>
      <c r="AF2158" s="2"/>
      <c r="AG2158" s="9"/>
      <c r="AH2158" s="9"/>
      <c r="AI2158" s="9"/>
      <c r="AJ2158" s="9"/>
      <c r="AK2158" s="9"/>
      <c r="AL2158" s="9"/>
      <c r="AM2158" s="15"/>
      <c r="AN2158" s="9"/>
      <c r="AO2158" s="9"/>
      <c r="AP2158" s="9"/>
      <c r="AQ2158" s="2"/>
      <c r="AR2158" s="2"/>
      <c r="AS2158" s="2"/>
      <c r="AT2158" s="2"/>
      <c r="AU2158" s="2"/>
      <c r="AV2158" s="2"/>
      <c r="AW2158" s="2"/>
      <c r="AX2158" s="9"/>
      <c r="AY2158" s="2"/>
      <c r="AZ2158" s="2"/>
      <c r="BA2158" s="2"/>
      <c r="BB2158" s="9"/>
      <c r="BC2158" s="19"/>
      <c r="BD2158" s="2"/>
      <c r="BE2158" s="2"/>
      <c r="BF2158" s="19"/>
      <c r="BG2158" s="19"/>
      <c r="BH2158" s="19"/>
      <c r="BI2158" s="19"/>
      <c r="BJ2158" s="19"/>
      <c r="BK2158" s="19"/>
      <c r="BL2158" s="19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9"/>
      <c r="BX2158" s="2">
        <v>200.82946184284401</v>
      </c>
      <c r="BY2158" s="2"/>
      <c r="BZ2158" s="9"/>
      <c r="CA2158" s="2"/>
      <c r="CB2158" s="2"/>
      <c r="CC2158" s="2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  <c r="DP2158" s="9"/>
      <c r="DQ2158" s="9"/>
      <c r="DR2158" s="9"/>
      <c r="DS2158" s="9"/>
      <c r="DT2158" s="9"/>
      <c r="DU2158" s="9"/>
      <c r="DV2158" s="9"/>
      <c r="DW2158" s="9"/>
      <c r="DX2158" s="9"/>
      <c r="DY2158" s="9"/>
      <c r="DZ2158" s="9"/>
      <c r="EA2158" s="9"/>
      <c r="EB2158" s="9"/>
      <c r="EC2158" s="9"/>
      <c r="ED2158" s="9"/>
      <c r="EE2158" s="9"/>
      <c r="EF2158" s="9"/>
      <c r="EG2158" s="9"/>
      <c r="EH2158" s="9"/>
      <c r="EI2158" s="9"/>
      <c r="EJ2158" s="9"/>
      <c r="EK2158" s="9"/>
      <c r="EL2158" s="9"/>
      <c r="EM2158" s="9"/>
      <c r="EN2158" s="9"/>
      <c r="EO2158" s="9"/>
      <c r="EP2158" s="9"/>
      <c r="EQ2158" s="9"/>
      <c r="ER2158" s="9"/>
      <c r="ES2158" s="9"/>
      <c r="ET2158" s="9"/>
      <c r="EU2158" s="9"/>
      <c r="EV2158" s="9"/>
    </row>
    <row r="2159" spans="1:152" hidden="1" x14ac:dyDescent="0.45">
      <c r="A2159" t="s">
        <v>73</v>
      </c>
      <c r="B2159" t="s">
        <v>240</v>
      </c>
      <c r="C2159" s="1">
        <v>39827</v>
      </c>
      <c r="G2159">
        <v>91</v>
      </c>
      <c r="H2159" t="s">
        <v>17</v>
      </c>
      <c r="I2159" s="19">
        <v>9</v>
      </c>
      <c r="J2159">
        <v>1000</v>
      </c>
      <c r="K2159" s="2">
        <f t="shared" si="293"/>
        <v>111.11111111111111</v>
      </c>
      <c r="M2159" s="2">
        <v>720.5</v>
      </c>
      <c r="N2159" s="19">
        <v>19.55</v>
      </c>
      <c r="O2159" s="19"/>
      <c r="P2159" s="19"/>
      <c r="AC2159" s="2">
        <v>156.76209225758274</v>
      </c>
      <c r="AE2159" s="9"/>
      <c r="AF2159" s="2">
        <v>118.70438991120544</v>
      </c>
      <c r="AG2159" s="9">
        <v>1.9109132625390577</v>
      </c>
      <c r="AH2159" s="9"/>
      <c r="AI2159" s="9"/>
      <c r="AJ2159" s="9"/>
      <c r="AK2159" s="9"/>
      <c r="AL2159" s="9"/>
      <c r="AM2159" s="15">
        <f>AG2159/AF2159</f>
        <v>1.6098084190218069E-2</v>
      </c>
      <c r="AO2159" s="9"/>
      <c r="AP2159" s="9"/>
      <c r="AQ2159" s="2">
        <v>25.366264577821511</v>
      </c>
      <c r="AR2159" s="2"/>
      <c r="AS2159" s="2">
        <v>50.878658389744423</v>
      </c>
      <c r="AT2159" s="2"/>
      <c r="AU2159" s="2"/>
      <c r="AV2159" s="2">
        <v>0</v>
      </c>
      <c r="AW2159" s="2">
        <v>76.244922967565927</v>
      </c>
      <c r="AY2159" s="2"/>
      <c r="AZ2159" s="2">
        <f>AC2159+AF2159+AW2159</f>
        <v>351.71140513635407</v>
      </c>
      <c r="BA2159" s="2"/>
      <c r="BB2159" s="9">
        <f>AW2159/AZ2159</f>
        <v>0.2167826287521348</v>
      </c>
      <c r="BC2159" s="19"/>
      <c r="BD2159" s="2"/>
      <c r="BE2159" s="2"/>
      <c r="BF2159" s="19"/>
      <c r="BG2159" s="19"/>
      <c r="BH2159" s="19"/>
      <c r="BI2159" s="19"/>
      <c r="BJ2159" s="9">
        <f>AC2159/AZ2159</f>
        <v>0.44571227992111329</v>
      </c>
      <c r="BK2159" s="9">
        <f>AF2159/AZ2159</f>
        <v>0.33750509132675194</v>
      </c>
      <c r="BL2159" s="9">
        <f>AW2159/AZ2159</f>
        <v>0.2167826287521348</v>
      </c>
      <c r="BM2159" s="2">
        <f>BN2159+BO2159+BP2159+BQ2159+BR2159+BS2159</f>
        <v>578.05351765111538</v>
      </c>
      <c r="BN2159" s="2">
        <v>167.36000726873647</v>
      </c>
      <c r="BO2159" s="2">
        <v>69.161067840932446</v>
      </c>
      <c r="BP2159" s="2">
        <v>0</v>
      </c>
      <c r="BQ2159" s="2"/>
      <c r="BR2159" s="2">
        <v>289.59321722544917</v>
      </c>
      <c r="BS2159" s="2">
        <v>51.939225315997305</v>
      </c>
      <c r="BT2159" s="15">
        <f>AG2159/BM2159</f>
        <v>3.3057722238313421E-3</v>
      </c>
      <c r="BU2159" s="2"/>
      <c r="BV2159" s="2"/>
      <c r="BX2159" s="2"/>
      <c r="BY2159" s="2"/>
      <c r="CA2159" s="2"/>
      <c r="CB2159" s="2"/>
      <c r="CC2159" s="2"/>
    </row>
    <row r="2160" spans="1:152" hidden="1" x14ac:dyDescent="0.45">
      <c r="A2160" t="s">
        <v>73</v>
      </c>
      <c r="B2160" t="s">
        <v>240</v>
      </c>
      <c r="C2160" s="1">
        <v>39828</v>
      </c>
      <c r="D2160" s="2"/>
      <c r="G2160">
        <v>92</v>
      </c>
      <c r="H2160" t="s">
        <v>17</v>
      </c>
      <c r="I2160" s="19">
        <v>9</v>
      </c>
      <c r="J2160">
        <v>1000</v>
      </c>
      <c r="K2160" s="2">
        <f t="shared" si="293"/>
        <v>111.11111111111111</v>
      </c>
      <c r="AC2160" s="2"/>
      <c r="AE2160" s="9"/>
      <c r="AF2160" s="2"/>
      <c r="AG2160" s="9"/>
      <c r="AH2160" s="9"/>
      <c r="AI2160" s="9"/>
      <c r="AJ2160" s="9"/>
      <c r="AK2160" s="9"/>
      <c r="AL2160" s="9"/>
      <c r="AM2160" s="15"/>
      <c r="AO2160" s="9"/>
      <c r="AP2160" s="9"/>
      <c r="AQ2160" s="2"/>
      <c r="AR2160" s="2"/>
      <c r="AS2160" s="2"/>
      <c r="AT2160" s="2"/>
      <c r="AU2160" s="2"/>
      <c r="AV2160" s="2"/>
      <c r="AW2160" s="2"/>
      <c r="AY2160" s="2"/>
      <c r="AZ2160" s="2"/>
      <c r="BA2160" s="2"/>
      <c r="BC2160" s="19"/>
      <c r="BD2160" s="2"/>
      <c r="BE2160" s="2"/>
      <c r="BF2160" s="19"/>
      <c r="BG2160" s="19"/>
      <c r="BH2160" s="19"/>
      <c r="BI2160" s="19"/>
      <c r="BJ2160" s="19"/>
      <c r="BK2160" s="19"/>
      <c r="BL2160" s="19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X2160" s="2">
        <v>181.90188186126269</v>
      </c>
      <c r="BY2160" s="2"/>
      <c r="CA2160" s="2"/>
      <c r="CB2160" s="2"/>
      <c r="CC2160" s="2"/>
    </row>
    <row r="2161" spans="1:152" hidden="1" x14ac:dyDescent="0.45">
      <c r="A2161" t="s">
        <v>73</v>
      </c>
      <c r="B2161" t="s">
        <v>240</v>
      </c>
      <c r="C2161" s="1">
        <v>39830</v>
      </c>
      <c r="D2161" s="2"/>
      <c r="G2161">
        <v>94</v>
      </c>
      <c r="H2161" t="s">
        <v>17</v>
      </c>
      <c r="I2161" s="19">
        <v>9</v>
      </c>
      <c r="J2161">
        <v>1000</v>
      </c>
      <c r="K2161" s="2">
        <f t="shared" si="293"/>
        <v>111.11111111111111</v>
      </c>
      <c r="AC2161" s="2"/>
      <c r="AE2161" s="9"/>
      <c r="AF2161" s="2"/>
      <c r="AG2161" s="9"/>
      <c r="AH2161" s="9"/>
      <c r="AI2161" s="9"/>
      <c r="AJ2161" s="9"/>
      <c r="AK2161" s="9"/>
      <c r="AL2161" s="9"/>
      <c r="AM2161" s="15"/>
      <c r="AO2161" s="9"/>
      <c r="AP2161" s="9"/>
      <c r="AQ2161" s="2"/>
      <c r="AR2161" s="2"/>
      <c r="AS2161" s="2"/>
      <c r="AT2161" s="2"/>
      <c r="AU2161" s="2"/>
      <c r="AV2161" s="2"/>
      <c r="AW2161" s="2"/>
      <c r="AY2161" s="2"/>
      <c r="AZ2161" s="2"/>
      <c r="BA2161" s="2"/>
      <c r="BC2161" s="19"/>
      <c r="BD2161" s="2"/>
      <c r="BE2161" s="2"/>
      <c r="BF2161" s="19"/>
      <c r="BG2161" s="19"/>
      <c r="BH2161" s="19"/>
      <c r="BI2161" s="19"/>
      <c r="BJ2161" s="19"/>
      <c r="BK2161" s="19"/>
      <c r="BL2161" s="19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X2161" s="2">
        <v>207.98571089657909</v>
      </c>
      <c r="BY2161" s="2"/>
      <c r="CA2161" s="2"/>
      <c r="CB2161" s="2"/>
      <c r="CC2161" s="2"/>
    </row>
    <row r="2162" spans="1:152" hidden="1" x14ac:dyDescent="0.45">
      <c r="A2162" t="s">
        <v>73</v>
      </c>
      <c r="B2162" t="s">
        <v>240</v>
      </c>
      <c r="C2162" s="1">
        <v>39832</v>
      </c>
      <c r="D2162" s="2"/>
      <c r="G2162">
        <v>96</v>
      </c>
      <c r="H2162" t="s">
        <v>17</v>
      </c>
      <c r="I2162" s="19">
        <v>9</v>
      </c>
      <c r="J2162">
        <v>1000</v>
      </c>
      <c r="K2162" s="2">
        <f t="shared" si="293"/>
        <v>111.11111111111111</v>
      </c>
      <c r="AC2162" s="2"/>
      <c r="AE2162" s="9"/>
      <c r="AF2162" s="2"/>
      <c r="AG2162" s="9"/>
      <c r="AH2162" s="9"/>
      <c r="AI2162" s="9"/>
      <c r="AJ2162" s="9"/>
      <c r="AK2162" s="9"/>
      <c r="AL2162" s="9"/>
      <c r="AM2162" s="15"/>
      <c r="AO2162" s="9"/>
      <c r="AP2162" s="9"/>
      <c r="AQ2162" s="2"/>
      <c r="AR2162" s="2"/>
      <c r="AS2162" s="2"/>
      <c r="AT2162" s="2"/>
      <c r="AU2162" s="2"/>
      <c r="AV2162" s="2"/>
      <c r="AW2162" s="2"/>
      <c r="AY2162" s="2"/>
      <c r="AZ2162" s="2"/>
      <c r="BA2162" s="2"/>
      <c r="BC2162" s="19"/>
      <c r="BD2162" s="2"/>
      <c r="BE2162" s="2"/>
      <c r="BF2162" s="19"/>
      <c r="BG2162" s="19"/>
      <c r="BH2162" s="19"/>
      <c r="BI2162" s="19"/>
      <c r="BJ2162" s="19"/>
      <c r="BK2162" s="19"/>
      <c r="BL2162" s="19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X2162" s="2">
        <v>194.1774696899665</v>
      </c>
      <c r="BY2162" s="2"/>
      <c r="CA2162" s="2"/>
      <c r="CB2162" s="2"/>
      <c r="CC2162" s="2"/>
    </row>
    <row r="2163" spans="1:152" hidden="1" x14ac:dyDescent="0.45">
      <c r="A2163" t="s">
        <v>73</v>
      </c>
      <c r="B2163" t="s">
        <v>240</v>
      </c>
      <c r="C2163" s="1">
        <v>39833</v>
      </c>
      <c r="G2163">
        <v>97</v>
      </c>
      <c r="H2163" t="s">
        <v>17</v>
      </c>
      <c r="I2163" s="19">
        <v>9</v>
      </c>
      <c r="J2163">
        <v>1000</v>
      </c>
      <c r="K2163" s="2">
        <f t="shared" si="293"/>
        <v>111.11111111111111</v>
      </c>
      <c r="M2163" s="2">
        <v>761.5</v>
      </c>
      <c r="N2163" s="19">
        <v>20.75</v>
      </c>
      <c r="O2163" s="19"/>
      <c r="P2163" s="19"/>
      <c r="AC2163" s="2"/>
      <c r="AE2163" s="9"/>
      <c r="AF2163" s="2"/>
      <c r="AG2163" s="9"/>
      <c r="AH2163" s="9"/>
      <c r="AI2163" s="9"/>
      <c r="AJ2163" s="9"/>
      <c r="AK2163" s="9"/>
      <c r="AL2163" s="9"/>
      <c r="AO2163" s="9"/>
      <c r="AP2163" s="9"/>
      <c r="AQ2163" s="2"/>
      <c r="AR2163" s="2"/>
      <c r="AS2163" s="2"/>
      <c r="AT2163" s="2"/>
      <c r="AU2163" s="2"/>
      <c r="AV2163" s="2"/>
      <c r="AW2163" s="2"/>
      <c r="AY2163" s="2"/>
      <c r="AZ2163" s="2"/>
      <c r="BA2163" s="2"/>
      <c r="BC2163" s="19"/>
      <c r="BD2163" s="2"/>
      <c r="BE2163" s="2"/>
      <c r="BF2163" s="19"/>
      <c r="BG2163" s="19"/>
      <c r="BH2163" s="19"/>
      <c r="BI2163" s="19"/>
      <c r="BJ2163" s="19"/>
      <c r="BK2163" s="19"/>
      <c r="BL2163" s="19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X2163" s="2"/>
      <c r="BY2163" s="2"/>
      <c r="CA2163" s="2"/>
      <c r="CB2163" s="2"/>
      <c r="CC2163" s="2"/>
    </row>
    <row r="2164" spans="1:152" hidden="1" x14ac:dyDescent="0.45">
      <c r="A2164" t="s">
        <v>73</v>
      </c>
      <c r="B2164" t="s">
        <v>240</v>
      </c>
      <c r="C2164" s="1">
        <v>39838</v>
      </c>
      <c r="D2164" s="2"/>
      <c r="G2164">
        <v>102</v>
      </c>
      <c r="H2164" t="s">
        <v>17</v>
      </c>
      <c r="I2164" s="19">
        <v>9</v>
      </c>
      <c r="J2164">
        <v>1000</v>
      </c>
      <c r="K2164" s="2">
        <f t="shared" si="293"/>
        <v>111.11111111111111</v>
      </c>
      <c r="AC2164" s="2"/>
      <c r="AE2164" s="9"/>
      <c r="AF2164" s="2"/>
      <c r="AG2164" s="9"/>
      <c r="AH2164" s="9"/>
      <c r="AI2164" s="9"/>
      <c r="AJ2164" s="9"/>
      <c r="AK2164" s="9"/>
      <c r="AL2164" s="9"/>
      <c r="AM2164" s="15"/>
      <c r="AO2164" s="9"/>
      <c r="AP2164" s="9"/>
      <c r="AQ2164" s="2"/>
      <c r="AR2164" s="2"/>
      <c r="AS2164" s="2"/>
      <c r="AT2164" s="2"/>
      <c r="AU2164" s="2"/>
      <c r="AV2164" s="2"/>
      <c r="AW2164" s="2"/>
      <c r="AY2164" s="2"/>
      <c r="AZ2164" s="2"/>
      <c r="BA2164" s="2"/>
      <c r="BC2164" s="19"/>
      <c r="BD2164" s="2"/>
      <c r="BE2164" s="2"/>
      <c r="BF2164" s="19"/>
      <c r="BG2164" s="19"/>
      <c r="BH2164" s="19"/>
      <c r="BI2164" s="19"/>
      <c r="BJ2164" s="19"/>
      <c r="BK2164" s="19"/>
      <c r="BL2164" s="19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X2164" s="2">
        <v>192.3898072383864</v>
      </c>
      <c r="BY2164" s="2"/>
      <c r="CA2164" s="2"/>
      <c r="CB2164" s="2"/>
      <c r="CC2164" s="2"/>
    </row>
    <row r="2165" spans="1:152" hidden="1" x14ac:dyDescent="0.45">
      <c r="A2165" t="s">
        <v>73</v>
      </c>
      <c r="B2165" t="s">
        <v>240</v>
      </c>
      <c r="C2165" s="1">
        <v>39840</v>
      </c>
      <c r="D2165" s="2"/>
      <c r="G2165">
        <v>104</v>
      </c>
      <c r="H2165" t="s">
        <v>17</v>
      </c>
      <c r="I2165" s="19">
        <v>9</v>
      </c>
      <c r="J2165">
        <v>1000</v>
      </c>
      <c r="K2165" s="2">
        <f t="shared" si="293"/>
        <v>111.11111111111111</v>
      </c>
      <c r="AC2165" s="2"/>
      <c r="AE2165" s="9"/>
      <c r="AF2165" s="2"/>
      <c r="AG2165" s="9"/>
      <c r="AH2165" s="9"/>
      <c r="AI2165" s="9"/>
      <c r="AJ2165" s="9"/>
      <c r="AK2165" s="9"/>
      <c r="AL2165" s="9"/>
      <c r="AM2165" s="15"/>
      <c r="AO2165" s="9"/>
      <c r="AP2165" s="9"/>
      <c r="AQ2165" s="2"/>
      <c r="AR2165" s="2"/>
      <c r="AS2165" s="2"/>
      <c r="AT2165" s="2"/>
      <c r="AU2165" s="2"/>
      <c r="AV2165" s="2"/>
      <c r="AW2165" s="2"/>
      <c r="AY2165" s="2"/>
      <c r="AZ2165" s="2"/>
      <c r="BA2165" s="2"/>
      <c r="BC2165" s="19"/>
      <c r="BD2165" s="2"/>
      <c r="BE2165" s="2"/>
      <c r="BF2165" s="19"/>
      <c r="BG2165" s="19"/>
      <c r="BH2165" s="19"/>
      <c r="BI2165" s="19"/>
      <c r="BJ2165" s="19"/>
      <c r="BK2165" s="19"/>
      <c r="BL2165" s="19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X2165" s="2">
        <v>210.61874116752989</v>
      </c>
      <c r="BY2165" s="2"/>
      <c r="CA2165" s="2"/>
      <c r="CB2165" s="2"/>
      <c r="CC2165" s="2"/>
    </row>
    <row r="2166" spans="1:152" hidden="1" x14ac:dyDescent="0.45">
      <c r="A2166" t="s">
        <v>73</v>
      </c>
      <c r="B2166" t="s">
        <v>240</v>
      </c>
      <c r="C2166" s="1">
        <v>39841</v>
      </c>
      <c r="G2166">
        <v>105</v>
      </c>
      <c r="H2166" t="s">
        <v>17</v>
      </c>
      <c r="I2166" s="19">
        <v>9</v>
      </c>
      <c r="J2166">
        <v>1000</v>
      </c>
      <c r="K2166" s="2">
        <f t="shared" si="293"/>
        <v>111.11111111111111</v>
      </c>
      <c r="M2166" s="2">
        <v>787.5</v>
      </c>
      <c r="N2166" s="19">
        <v>21.3</v>
      </c>
      <c r="O2166" s="19"/>
      <c r="P2166" s="19"/>
      <c r="AC2166" s="2"/>
      <c r="AE2166" s="9"/>
      <c r="AF2166" s="2"/>
      <c r="AG2166" s="9"/>
      <c r="AH2166" s="9"/>
      <c r="AI2166" s="9"/>
      <c r="AJ2166" s="9"/>
      <c r="AK2166" s="9"/>
      <c r="AL2166" s="9"/>
      <c r="AO2166" s="9"/>
      <c r="AP2166" s="9"/>
      <c r="AQ2166" s="2"/>
      <c r="AR2166" s="2"/>
      <c r="AS2166" s="2"/>
      <c r="AT2166" s="2"/>
      <c r="AU2166" s="2"/>
      <c r="AV2166" s="2"/>
      <c r="AW2166" s="2"/>
      <c r="AY2166" s="2"/>
      <c r="AZ2166" s="2"/>
      <c r="BA2166" s="2"/>
      <c r="BC2166" s="19"/>
      <c r="BD2166" s="2"/>
      <c r="BE2166" s="2"/>
      <c r="BF2166" s="19"/>
      <c r="BG2166" s="19"/>
      <c r="BH2166" s="19"/>
      <c r="BI2166" s="19"/>
      <c r="BJ2166" s="19"/>
      <c r="BK2166" s="19"/>
      <c r="BL2166" s="19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X2166" s="2"/>
      <c r="BY2166" s="2"/>
      <c r="CA2166" s="2"/>
      <c r="CB2166" s="2"/>
      <c r="CC2166" s="2"/>
    </row>
    <row r="2167" spans="1:152" hidden="1" x14ac:dyDescent="0.45">
      <c r="A2167" t="s">
        <v>73</v>
      </c>
      <c r="B2167" t="s">
        <v>240</v>
      </c>
      <c r="C2167" s="1">
        <v>39843</v>
      </c>
      <c r="D2167" s="2"/>
      <c r="G2167">
        <v>107</v>
      </c>
      <c r="H2167" t="s">
        <v>17</v>
      </c>
      <c r="I2167" s="19">
        <v>9</v>
      </c>
      <c r="J2167">
        <v>1000</v>
      </c>
      <c r="K2167" s="2">
        <f t="shared" si="293"/>
        <v>111.11111111111111</v>
      </c>
      <c r="AC2167" s="2"/>
      <c r="AE2167" s="9"/>
      <c r="AF2167" s="2"/>
      <c r="AG2167" s="9"/>
      <c r="AH2167" s="9"/>
      <c r="AI2167" s="9"/>
      <c r="AJ2167" s="9"/>
      <c r="AK2167" s="9"/>
      <c r="AL2167" s="9"/>
      <c r="AM2167" s="15"/>
      <c r="AO2167" s="9"/>
      <c r="AP2167" s="9"/>
      <c r="AQ2167" s="2"/>
      <c r="AR2167" s="2"/>
      <c r="AS2167" s="2"/>
      <c r="AT2167" s="2"/>
      <c r="AU2167" s="2"/>
      <c r="AV2167" s="2"/>
      <c r="AW2167" s="2"/>
      <c r="AY2167" s="2"/>
      <c r="AZ2167" s="2"/>
      <c r="BA2167" s="2"/>
      <c r="BC2167" s="19"/>
      <c r="BD2167" s="2"/>
      <c r="BE2167" s="2"/>
      <c r="BF2167" s="19"/>
      <c r="BG2167" s="19"/>
      <c r="BH2167" s="19"/>
      <c r="BI2167" s="19"/>
      <c r="BJ2167" s="19"/>
      <c r="BK2167" s="19"/>
      <c r="BL2167" s="19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X2167" s="2">
        <v>195.63898613527491</v>
      </c>
      <c r="BY2167" s="2"/>
      <c r="CA2167" s="2"/>
      <c r="CB2167" s="2"/>
      <c r="CC2167" s="2"/>
    </row>
    <row r="2168" spans="1:152" hidden="1" x14ac:dyDescent="0.45">
      <c r="A2168" t="s">
        <v>73</v>
      </c>
      <c r="B2168" t="s">
        <v>240</v>
      </c>
      <c r="C2168" s="1">
        <v>39846</v>
      </c>
      <c r="D2168" s="2"/>
      <c r="G2168">
        <v>110</v>
      </c>
      <c r="H2168" t="s">
        <v>17</v>
      </c>
      <c r="I2168" s="19">
        <v>9</v>
      </c>
      <c r="J2168">
        <v>1000</v>
      </c>
      <c r="K2168" s="2">
        <f t="shared" si="293"/>
        <v>111.11111111111111</v>
      </c>
      <c r="AC2168" s="2"/>
      <c r="AE2168" s="9"/>
      <c r="AF2168" s="2"/>
      <c r="AG2168" s="9"/>
      <c r="AH2168" s="9"/>
      <c r="AI2168" s="9"/>
      <c r="AJ2168" s="9"/>
      <c r="AK2168" s="9"/>
      <c r="AL2168" s="9"/>
      <c r="AM2168" s="15"/>
      <c r="AO2168" s="9"/>
      <c r="AP2168" s="9"/>
      <c r="AQ2168" s="2"/>
      <c r="AR2168" s="2"/>
      <c r="AS2168" s="2"/>
      <c r="AT2168" s="2"/>
      <c r="AU2168" s="2"/>
      <c r="AV2168" s="2"/>
      <c r="AW2168" s="2"/>
      <c r="AY2168" s="2"/>
      <c r="AZ2168" s="2"/>
      <c r="BA2168" s="2"/>
      <c r="BC2168" s="19"/>
      <c r="BD2168" s="2"/>
      <c r="BE2168" s="2"/>
      <c r="BF2168" s="19"/>
      <c r="BG2168" s="19"/>
      <c r="BH2168" s="19"/>
      <c r="BI2168" s="19"/>
      <c r="BJ2168" s="19"/>
      <c r="BK2168" s="19"/>
      <c r="BL2168" s="19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X2168" s="2">
        <v>172.60531474390851</v>
      </c>
      <c r="BY2168" s="2"/>
      <c r="CA2168" s="2"/>
      <c r="CB2168" s="2"/>
      <c r="CC2168" s="2"/>
    </row>
    <row r="2169" spans="1:152" hidden="1" x14ac:dyDescent="0.45">
      <c r="A2169" t="s">
        <v>73</v>
      </c>
      <c r="B2169" t="s">
        <v>240</v>
      </c>
      <c r="C2169" s="1">
        <v>39848</v>
      </c>
      <c r="D2169" s="2">
        <v>6</v>
      </c>
      <c r="E2169" t="s">
        <v>229</v>
      </c>
      <c r="F2169" t="s">
        <v>78</v>
      </c>
      <c r="G2169">
        <v>112</v>
      </c>
      <c r="H2169" t="s">
        <v>17</v>
      </c>
      <c r="I2169" s="19">
        <v>9</v>
      </c>
      <c r="J2169">
        <v>1000</v>
      </c>
      <c r="K2169" s="2">
        <f t="shared" si="293"/>
        <v>111.11111111111111</v>
      </c>
      <c r="T2169">
        <v>112</v>
      </c>
      <c r="AC2169" s="2"/>
      <c r="AE2169" s="9"/>
      <c r="AF2169" s="2"/>
      <c r="AG2169" s="9"/>
      <c r="AH2169" s="9"/>
      <c r="AI2169" s="9"/>
      <c r="AJ2169" s="9"/>
      <c r="AK2169" s="9"/>
      <c r="AL2169" s="9"/>
      <c r="AM2169" s="15"/>
      <c r="AO2169" s="9"/>
      <c r="AP2169" s="9"/>
      <c r="AQ2169" s="2"/>
      <c r="AR2169" s="2"/>
      <c r="AS2169" s="2"/>
      <c r="AT2169" s="2"/>
      <c r="AU2169" s="2"/>
      <c r="AV2169" s="2"/>
      <c r="AW2169" s="2"/>
      <c r="AY2169" s="2"/>
      <c r="AZ2169" s="2"/>
      <c r="BA2169" s="2"/>
      <c r="BC2169" s="19"/>
      <c r="BD2169" s="2"/>
      <c r="BE2169" s="2"/>
      <c r="BF2169" s="19"/>
      <c r="BG2169" s="19"/>
      <c r="BH2169" s="19"/>
      <c r="BI2169" s="19"/>
      <c r="BJ2169" s="19"/>
      <c r="BK2169" s="19"/>
      <c r="BL2169" s="19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X2169" s="2"/>
      <c r="BY2169" s="2"/>
      <c r="CA2169" s="2"/>
      <c r="CB2169" s="2"/>
      <c r="CC2169" s="2"/>
    </row>
    <row r="2170" spans="1:152" hidden="1" x14ac:dyDescent="0.45">
      <c r="A2170" t="s">
        <v>73</v>
      </c>
      <c r="B2170" t="s">
        <v>240</v>
      </c>
      <c r="C2170" s="1">
        <v>39848</v>
      </c>
      <c r="G2170">
        <v>112</v>
      </c>
      <c r="H2170" t="s">
        <v>17</v>
      </c>
      <c r="I2170" s="19">
        <v>9</v>
      </c>
      <c r="J2170">
        <v>1000</v>
      </c>
      <c r="K2170" s="2">
        <f t="shared" si="293"/>
        <v>111.11111111111111</v>
      </c>
      <c r="M2170" s="2">
        <v>804.5</v>
      </c>
      <c r="N2170" s="19">
        <v>22.7</v>
      </c>
      <c r="O2170" s="19"/>
      <c r="P2170" s="19"/>
      <c r="AC2170" s="2"/>
      <c r="AE2170" s="9"/>
      <c r="AF2170" s="2"/>
      <c r="AG2170" s="9"/>
      <c r="AH2170" s="9"/>
      <c r="AI2170" s="9"/>
      <c r="AJ2170" s="9"/>
      <c r="AK2170" s="9"/>
      <c r="AL2170" s="9"/>
      <c r="AO2170" s="9"/>
      <c r="AP2170" s="9"/>
      <c r="AQ2170" s="2"/>
      <c r="AR2170" s="2"/>
      <c r="AS2170" s="2"/>
      <c r="AT2170" s="2"/>
      <c r="AU2170" s="2"/>
      <c r="AV2170" s="2"/>
      <c r="AW2170" s="2"/>
      <c r="AY2170" s="2"/>
      <c r="AZ2170" s="2"/>
      <c r="BA2170" s="2"/>
      <c r="BC2170" s="19"/>
      <c r="BD2170" s="2"/>
      <c r="BE2170" s="2"/>
      <c r="BF2170" s="19"/>
      <c r="BG2170" s="19"/>
      <c r="BH2170" s="19"/>
      <c r="BI2170" s="19"/>
      <c r="BJ2170" s="19"/>
      <c r="BK2170" s="19"/>
      <c r="BL2170" s="19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X2170" s="2"/>
      <c r="BY2170" s="2"/>
      <c r="CA2170" s="2"/>
      <c r="CB2170" s="2"/>
      <c r="CC2170" s="2"/>
    </row>
    <row r="2171" spans="1:152" hidden="1" x14ac:dyDescent="0.45">
      <c r="A2171" t="s">
        <v>73</v>
      </c>
      <c r="B2171" t="s">
        <v>240</v>
      </c>
      <c r="C2171" s="1">
        <v>39849</v>
      </c>
      <c r="D2171" s="2"/>
      <c r="G2171">
        <v>113</v>
      </c>
      <c r="H2171" t="s">
        <v>17</v>
      </c>
      <c r="I2171" s="19">
        <v>9</v>
      </c>
      <c r="J2171">
        <v>1000</v>
      </c>
      <c r="K2171" s="2">
        <f t="shared" si="293"/>
        <v>111.11111111111111</v>
      </c>
      <c r="AC2171" s="2"/>
      <c r="AE2171" s="9"/>
      <c r="AF2171" s="2"/>
      <c r="AG2171" s="9"/>
      <c r="AH2171" s="9"/>
      <c r="AI2171" s="9"/>
      <c r="AJ2171" s="9"/>
      <c r="AK2171" s="9"/>
      <c r="AL2171" s="9"/>
      <c r="AM2171" s="15"/>
      <c r="AO2171" s="9"/>
      <c r="AP2171" s="9"/>
      <c r="AQ2171" s="2"/>
      <c r="AR2171" s="2"/>
      <c r="AS2171" s="2"/>
      <c r="AT2171" s="2"/>
      <c r="AU2171" s="2"/>
      <c r="AV2171" s="2"/>
      <c r="AW2171" s="2"/>
      <c r="AY2171" s="2"/>
      <c r="AZ2171" s="2"/>
      <c r="BA2171" s="2"/>
      <c r="BC2171" s="19"/>
      <c r="BD2171" s="2"/>
      <c r="BE2171" s="2"/>
      <c r="BF2171" s="19"/>
      <c r="BG2171" s="19"/>
      <c r="BH2171" s="19"/>
      <c r="BI2171" s="19"/>
      <c r="BJ2171" s="19"/>
      <c r="BK2171" s="19"/>
      <c r="BL2171" s="19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X2171" s="2">
        <v>212.23156441511509</v>
      </c>
      <c r="BY2171" s="2"/>
      <c r="CA2171" s="2"/>
      <c r="CB2171" s="2"/>
      <c r="CC2171" s="2"/>
    </row>
    <row r="2172" spans="1:152" hidden="1" x14ac:dyDescent="0.45">
      <c r="A2172" t="s">
        <v>73</v>
      </c>
      <c r="B2172" t="s">
        <v>240</v>
      </c>
      <c r="C2172" s="1">
        <v>39852</v>
      </c>
      <c r="D2172" s="2"/>
      <c r="E2172" s="1"/>
      <c r="G2172">
        <v>116</v>
      </c>
      <c r="H2172" t="s">
        <v>17</v>
      </c>
      <c r="I2172" s="19">
        <v>9</v>
      </c>
      <c r="J2172">
        <v>1000</v>
      </c>
      <c r="K2172" s="2">
        <f t="shared" si="293"/>
        <v>111.11111111111111</v>
      </c>
      <c r="L2172" s="2"/>
      <c r="M2172" s="9"/>
      <c r="N2172" s="9"/>
      <c r="O2172" s="9"/>
      <c r="P2172" s="9"/>
      <c r="Q2172" s="2"/>
      <c r="R2172" s="2"/>
      <c r="S2172" s="2"/>
      <c r="T2172" s="2"/>
      <c r="U2172" s="2"/>
      <c r="V2172" s="2"/>
      <c r="W2172" s="2"/>
      <c r="X2172" s="9"/>
      <c r="Y2172" s="9"/>
      <c r="Z2172" s="9"/>
      <c r="AA2172" s="9"/>
      <c r="AB2172" s="9"/>
      <c r="AC2172" s="2"/>
      <c r="AD2172" s="9"/>
      <c r="AE2172" s="9"/>
      <c r="AF2172" s="2"/>
      <c r="AG2172" s="9"/>
      <c r="AH2172" s="9"/>
      <c r="AI2172" s="9"/>
      <c r="AJ2172" s="9"/>
      <c r="AK2172" s="9"/>
      <c r="AL2172" s="9"/>
      <c r="AM2172" s="15"/>
      <c r="AN2172" s="9"/>
      <c r="AO2172" s="9"/>
      <c r="AP2172" s="9"/>
      <c r="AQ2172" s="2"/>
      <c r="AR2172" s="2"/>
      <c r="AS2172" s="2"/>
      <c r="AT2172" s="2"/>
      <c r="AU2172" s="2"/>
      <c r="AV2172" s="2"/>
      <c r="AW2172" s="2"/>
      <c r="AX2172" s="9"/>
      <c r="AY2172" s="2"/>
      <c r="AZ2172" s="2"/>
      <c r="BA2172" s="2"/>
      <c r="BB2172" s="9"/>
      <c r="BC2172" s="19"/>
      <c r="BD2172" s="2"/>
      <c r="BE2172" s="2"/>
      <c r="BF2172" s="19"/>
      <c r="BG2172" s="19"/>
      <c r="BH2172" s="19"/>
      <c r="BI2172" s="19"/>
      <c r="BJ2172" s="19"/>
      <c r="BK2172" s="19"/>
      <c r="BL2172" s="19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9"/>
      <c r="BX2172" s="2"/>
      <c r="BY2172" s="2"/>
      <c r="BZ2172" s="9"/>
      <c r="CA2172" s="2"/>
      <c r="CB2172" s="2"/>
      <c r="CC2172" s="2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  <c r="DP2172" s="9"/>
      <c r="DQ2172" s="9"/>
      <c r="DR2172" s="9"/>
      <c r="DS2172" s="9"/>
      <c r="DT2172" s="9"/>
      <c r="DU2172" s="9"/>
      <c r="DV2172" s="9"/>
      <c r="DW2172" s="9"/>
      <c r="DX2172" s="9"/>
      <c r="DY2172" s="9"/>
      <c r="DZ2172" s="9"/>
      <c r="EA2172" s="9"/>
      <c r="EB2172" s="9"/>
      <c r="EC2172" s="9"/>
      <c r="ED2172" s="9"/>
      <c r="EE2172" s="9"/>
      <c r="EF2172" s="9"/>
      <c r="EG2172" s="9"/>
      <c r="EH2172" s="9"/>
      <c r="EI2172" s="9"/>
      <c r="EJ2172" s="9"/>
      <c r="EK2172" s="9"/>
      <c r="EL2172" s="9"/>
      <c r="EM2172" s="9"/>
      <c r="EN2172" s="9"/>
      <c r="EO2172" s="9"/>
      <c r="EP2172" s="9"/>
      <c r="EQ2172" s="9"/>
      <c r="ER2172" s="9"/>
      <c r="ES2172" s="9"/>
      <c r="ET2172" s="9"/>
      <c r="EU2172" s="9"/>
      <c r="EV2172" s="9"/>
    </row>
    <row r="2173" spans="1:152" hidden="1" x14ac:dyDescent="0.45">
      <c r="A2173" t="s">
        <v>73</v>
      </c>
      <c r="B2173" t="s">
        <v>240</v>
      </c>
      <c r="C2173" s="1">
        <v>39853</v>
      </c>
      <c r="D2173" s="2"/>
      <c r="G2173">
        <v>117</v>
      </c>
      <c r="H2173" t="s">
        <v>17</v>
      </c>
      <c r="I2173" s="19">
        <v>9</v>
      </c>
      <c r="J2173">
        <v>1000</v>
      </c>
      <c r="K2173" s="2">
        <f t="shared" si="293"/>
        <v>111.11111111111111</v>
      </c>
      <c r="AC2173" s="2">
        <v>274.57061720676688</v>
      </c>
      <c r="AE2173" s="9"/>
      <c r="AF2173" s="2">
        <v>248.52524844816804</v>
      </c>
      <c r="AG2173" s="9">
        <v>3.3775654379902238</v>
      </c>
      <c r="AH2173" s="9"/>
      <c r="AI2173" s="9"/>
      <c r="AJ2173" s="9"/>
      <c r="AK2173" s="9"/>
      <c r="AL2173" s="9"/>
      <c r="AM2173" s="15">
        <f>AG2173/AF2173</f>
        <v>1.3590431793470845E-2</v>
      </c>
      <c r="AO2173" s="9"/>
      <c r="AP2173" s="9"/>
      <c r="AQ2173" s="2">
        <v>5.5826897384252039</v>
      </c>
      <c r="AR2173" s="2"/>
      <c r="AS2173" s="2">
        <v>373.75570344752077</v>
      </c>
      <c r="AT2173" s="2"/>
      <c r="AU2173" s="2"/>
      <c r="AV2173" s="2">
        <v>0</v>
      </c>
      <c r="AW2173" s="2">
        <v>379.33839318594596</v>
      </c>
      <c r="AY2173" s="2"/>
      <c r="AZ2173" s="2">
        <f>AC2173+AF2173+AW2173</f>
        <v>902.43425884088083</v>
      </c>
      <c r="BA2173" s="2"/>
      <c r="BB2173" s="9">
        <f>AW2173/AZ2173</f>
        <v>0.42035016896763416</v>
      </c>
      <c r="BC2173" s="19"/>
      <c r="BD2173" s="2"/>
      <c r="BE2173" s="2"/>
      <c r="BF2173" s="19"/>
      <c r="BG2173" s="19"/>
      <c r="BH2173" s="19"/>
      <c r="BI2173" s="19"/>
      <c r="BJ2173" s="9">
        <f>AC2173/AZ2173</f>
        <v>0.30425553387061716</v>
      </c>
      <c r="BK2173" s="9">
        <f>AF2173/AZ2173</f>
        <v>0.27539429716174879</v>
      </c>
      <c r="BL2173" s="9">
        <f>AW2173/AZ2173</f>
        <v>0.42035016896763416</v>
      </c>
      <c r="BM2173" s="2">
        <f>BN2173+BO2173+BP2173+BQ2173+BR2173+BS2173</f>
        <v>510.13641995760167</v>
      </c>
      <c r="BN2173" s="2">
        <v>42.27490253411306</v>
      </c>
      <c r="BO2173" s="2">
        <v>179.3744269788167</v>
      </c>
      <c r="BP2173" s="2">
        <v>0</v>
      </c>
      <c r="BQ2173" s="2"/>
      <c r="BR2173" s="2">
        <v>195.9284734455625</v>
      </c>
      <c r="BS2173" s="2">
        <v>92.558616999109418</v>
      </c>
      <c r="BT2173" s="15">
        <f>AG2173/BM2173</f>
        <v>6.6209063024179676E-3</v>
      </c>
      <c r="BU2173" s="2"/>
      <c r="BV2173" s="2"/>
      <c r="BX2173" s="2">
        <v>177.54885023962049</v>
      </c>
      <c r="BY2173" s="2"/>
      <c r="CA2173" s="2"/>
      <c r="CB2173" s="2"/>
      <c r="CC2173" s="2"/>
    </row>
    <row r="2174" spans="1:152" hidden="1" x14ac:dyDescent="0.45">
      <c r="A2174" t="s">
        <v>73</v>
      </c>
      <c r="B2174" t="s">
        <v>240</v>
      </c>
      <c r="C2174" s="1">
        <v>39854</v>
      </c>
      <c r="G2174">
        <v>118</v>
      </c>
      <c r="H2174" t="s">
        <v>17</v>
      </c>
      <c r="I2174" s="19">
        <v>9</v>
      </c>
      <c r="J2174">
        <v>1000</v>
      </c>
      <c r="K2174" s="2">
        <f t="shared" si="293"/>
        <v>111.11111111111111</v>
      </c>
      <c r="M2174" s="2">
        <v>815</v>
      </c>
      <c r="N2174" s="19">
        <v>22.85</v>
      </c>
      <c r="O2174" s="19"/>
      <c r="P2174" s="19"/>
      <c r="AC2174" s="2"/>
      <c r="AE2174" s="9"/>
      <c r="AF2174" s="2"/>
      <c r="AG2174" s="9"/>
      <c r="AH2174" s="9"/>
      <c r="AI2174" s="9"/>
      <c r="AJ2174" s="9"/>
      <c r="AK2174" s="9"/>
      <c r="AL2174" s="9"/>
      <c r="AO2174" s="9"/>
      <c r="AP2174" s="9"/>
      <c r="AQ2174" s="2"/>
      <c r="AR2174" s="2"/>
      <c r="AS2174" s="2"/>
      <c r="AT2174" s="2"/>
      <c r="AU2174" s="2"/>
      <c r="AV2174" s="2"/>
      <c r="AW2174" s="2"/>
      <c r="AY2174" s="2"/>
      <c r="AZ2174" s="2"/>
      <c r="BA2174" s="2"/>
      <c r="BC2174" s="19"/>
      <c r="BD2174" s="2"/>
      <c r="BE2174" s="2"/>
      <c r="BF2174" s="19"/>
      <c r="BG2174" s="19"/>
      <c r="BH2174" s="19"/>
      <c r="BI2174" s="19"/>
      <c r="BJ2174" s="19"/>
      <c r="BK2174" s="19"/>
      <c r="BL2174" s="19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X2174" s="2"/>
      <c r="BY2174" s="2"/>
      <c r="CA2174" s="2"/>
      <c r="CB2174" s="2"/>
      <c r="CC2174" s="2"/>
    </row>
    <row r="2175" spans="1:152" hidden="1" x14ac:dyDescent="0.45">
      <c r="A2175" t="s">
        <v>73</v>
      </c>
      <c r="B2175" t="s">
        <v>240</v>
      </c>
      <c r="C2175" s="1">
        <v>39856</v>
      </c>
      <c r="D2175" s="2"/>
      <c r="G2175">
        <v>120</v>
      </c>
      <c r="H2175" t="s">
        <v>17</v>
      </c>
      <c r="I2175" s="19">
        <v>9</v>
      </c>
      <c r="J2175">
        <v>1000</v>
      </c>
      <c r="K2175" s="2">
        <f t="shared" si="293"/>
        <v>111.11111111111111</v>
      </c>
      <c r="AC2175" s="2"/>
      <c r="AE2175" s="9"/>
      <c r="AF2175" s="2"/>
      <c r="AG2175" s="9"/>
      <c r="AH2175" s="9"/>
      <c r="AI2175" s="9"/>
      <c r="AJ2175" s="9"/>
      <c r="AK2175" s="9"/>
      <c r="AL2175" s="9"/>
      <c r="AM2175" s="15"/>
      <c r="AO2175" s="9"/>
      <c r="AP2175" s="9"/>
      <c r="AQ2175" s="2"/>
      <c r="AR2175" s="2"/>
      <c r="AS2175" s="2"/>
      <c r="AT2175" s="2"/>
      <c r="AU2175" s="2"/>
      <c r="AV2175" s="2"/>
      <c r="AW2175" s="2"/>
      <c r="AY2175" s="2"/>
      <c r="AZ2175" s="2"/>
      <c r="BA2175" s="2"/>
      <c r="BC2175" s="19"/>
      <c r="BD2175" s="2"/>
      <c r="BE2175" s="2"/>
      <c r="BF2175" s="19"/>
      <c r="BG2175" s="19"/>
      <c r="BH2175" s="19"/>
      <c r="BI2175" s="19"/>
      <c r="BJ2175" s="19"/>
      <c r="BK2175" s="19"/>
      <c r="BL2175" s="19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X2175" s="2">
        <v>220.8057017052144</v>
      </c>
      <c r="BY2175" s="2"/>
      <c r="CA2175" s="2"/>
      <c r="CB2175" s="2"/>
      <c r="CC2175" s="2"/>
    </row>
    <row r="2176" spans="1:152" hidden="1" x14ac:dyDescent="0.45">
      <c r="A2176" t="s">
        <v>73</v>
      </c>
      <c r="B2176" t="s">
        <v>240</v>
      </c>
      <c r="C2176" s="1">
        <v>39864</v>
      </c>
      <c r="D2176" s="2"/>
      <c r="G2176">
        <v>128</v>
      </c>
      <c r="H2176" t="s">
        <v>17</v>
      </c>
      <c r="I2176" s="19">
        <v>9</v>
      </c>
      <c r="J2176">
        <v>1000</v>
      </c>
      <c r="K2176" s="2">
        <f t="shared" si="293"/>
        <v>111.11111111111111</v>
      </c>
      <c r="AC2176" s="2"/>
      <c r="AE2176" s="9"/>
      <c r="AF2176" s="2"/>
      <c r="AG2176" s="9"/>
      <c r="AH2176" s="9"/>
      <c r="AI2176" s="9"/>
      <c r="AJ2176" s="9"/>
      <c r="AK2176" s="9"/>
      <c r="AL2176" s="9"/>
      <c r="AM2176" s="15"/>
      <c r="AO2176" s="9"/>
      <c r="AP2176" s="9"/>
      <c r="AQ2176" s="2"/>
      <c r="AR2176" s="2"/>
      <c r="AS2176" s="2"/>
      <c r="AT2176" s="2"/>
      <c r="AU2176" s="2"/>
      <c r="AV2176" s="2"/>
      <c r="AW2176" s="2"/>
      <c r="AY2176" s="2"/>
      <c r="AZ2176" s="2"/>
      <c r="BA2176" s="2"/>
      <c r="BC2176" s="19"/>
      <c r="BD2176" s="2"/>
      <c r="BE2176" s="2"/>
      <c r="BF2176" s="19"/>
      <c r="BG2176" s="19"/>
      <c r="BH2176" s="19"/>
      <c r="BI2176" s="19"/>
      <c r="BJ2176" s="19"/>
      <c r="BK2176" s="19"/>
      <c r="BL2176" s="19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X2176" s="2">
        <v>220.1469781364886</v>
      </c>
      <c r="BY2176" s="2"/>
      <c r="CA2176" s="2"/>
      <c r="CB2176" s="2"/>
      <c r="CC2176" s="2"/>
    </row>
    <row r="2177" spans="1:152" hidden="1" x14ac:dyDescent="0.45">
      <c r="A2177" t="s">
        <v>73</v>
      </c>
      <c r="B2177" t="s">
        <v>240</v>
      </c>
      <c r="C2177" s="1">
        <v>39870</v>
      </c>
      <c r="D2177" s="2"/>
      <c r="G2177">
        <v>134</v>
      </c>
      <c r="H2177" t="s">
        <v>17</v>
      </c>
      <c r="I2177" s="19">
        <v>9</v>
      </c>
      <c r="J2177">
        <v>1000</v>
      </c>
      <c r="K2177" s="2">
        <f t="shared" si="293"/>
        <v>111.11111111111111</v>
      </c>
      <c r="AC2177" s="2"/>
      <c r="AE2177" s="9"/>
      <c r="AF2177" s="2"/>
      <c r="AG2177" s="9"/>
      <c r="AH2177" s="9"/>
      <c r="AI2177" s="9"/>
      <c r="AJ2177" s="9"/>
      <c r="AK2177" s="9"/>
      <c r="AL2177" s="9"/>
      <c r="AM2177" s="15"/>
      <c r="AO2177" s="9"/>
      <c r="AP2177" s="9"/>
      <c r="AQ2177" s="2"/>
      <c r="AR2177" s="2"/>
      <c r="AS2177" s="2"/>
      <c r="AT2177" s="2"/>
      <c r="AU2177" s="2"/>
      <c r="AV2177" s="2"/>
      <c r="AW2177" s="2"/>
      <c r="AY2177" s="2"/>
      <c r="AZ2177" s="2"/>
      <c r="BA2177" s="2"/>
      <c r="BC2177" s="19"/>
      <c r="BD2177" s="2"/>
      <c r="BE2177" s="2"/>
      <c r="BF2177" s="19"/>
      <c r="BG2177" s="19"/>
      <c r="BH2177" s="19"/>
      <c r="BI2177" s="19"/>
      <c r="BJ2177" s="19"/>
      <c r="BK2177" s="19"/>
      <c r="BL2177" s="19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X2177" s="2">
        <v>192.7408782581706</v>
      </c>
      <c r="BY2177" s="2"/>
      <c r="CA2177" s="2"/>
      <c r="CB2177" s="2"/>
      <c r="CC2177" s="2"/>
    </row>
    <row r="2178" spans="1:152" hidden="1" x14ac:dyDescent="0.45">
      <c r="A2178" t="s">
        <v>73</v>
      </c>
      <c r="B2178" t="s">
        <v>240</v>
      </c>
      <c r="C2178" s="1">
        <v>39874</v>
      </c>
      <c r="G2178">
        <v>138</v>
      </c>
      <c r="H2178" t="s">
        <v>17</v>
      </c>
      <c r="I2178" s="19">
        <v>9</v>
      </c>
      <c r="J2178">
        <v>1000</v>
      </c>
      <c r="K2178" s="2">
        <f t="shared" si="293"/>
        <v>111.11111111111111</v>
      </c>
      <c r="AC2178" s="2">
        <v>306.44586362997518</v>
      </c>
      <c r="AE2178" s="9"/>
      <c r="AF2178" s="2">
        <v>199.13221853284978</v>
      </c>
      <c r="AG2178" s="9">
        <v>2.7360661597865361</v>
      </c>
      <c r="AH2178" s="9"/>
      <c r="AI2178" s="9"/>
      <c r="AJ2178" s="9"/>
      <c r="AK2178" s="9"/>
      <c r="AL2178" s="9"/>
      <c r="AM2178" s="15">
        <f>AG2178/AF2178</f>
        <v>1.3739947156442603E-2</v>
      </c>
      <c r="AO2178" s="9"/>
      <c r="AP2178" s="9"/>
      <c r="AQ2178" s="2">
        <v>0</v>
      </c>
      <c r="AR2178" s="2"/>
      <c r="AS2178" s="2">
        <v>564.01301330135652</v>
      </c>
      <c r="AT2178" s="2"/>
      <c r="AU2178" s="2"/>
      <c r="AV2178" s="2">
        <v>84.29623445070763</v>
      </c>
      <c r="AW2178" s="2">
        <v>648.30924775206415</v>
      </c>
      <c r="AY2178" s="2"/>
      <c r="AZ2178" s="2">
        <f>AC2178+AF2178+AW2178</f>
        <v>1153.8873299148891</v>
      </c>
      <c r="BA2178" s="2"/>
      <c r="BB2178" s="9">
        <f>AW2178/AZ2178</f>
        <v>0.56184796465343245</v>
      </c>
      <c r="BC2178" s="19"/>
      <c r="BD2178" s="2"/>
      <c r="BE2178" s="2"/>
      <c r="BF2178" s="19"/>
      <c r="BG2178" s="19"/>
      <c r="BH2178" s="19"/>
      <c r="BI2178" s="19"/>
      <c r="BJ2178" s="9">
        <f>AC2178/AZ2178</f>
        <v>0.26557693778696634</v>
      </c>
      <c r="BK2178" s="9">
        <f>AF2178/AZ2178</f>
        <v>0.17257509755960126</v>
      </c>
      <c r="BL2178" s="9">
        <f>AW2178/AZ2178</f>
        <v>0.56184796465343245</v>
      </c>
      <c r="BM2178" s="2">
        <f>BN2178+BO2178+BP2178+BQ2178+BR2178+BS2178</f>
        <v>552.0935578443474</v>
      </c>
      <c r="BN2178" s="2">
        <v>10.625</v>
      </c>
      <c r="BO2178" s="2">
        <v>126.46994633376039</v>
      </c>
      <c r="BP2178" s="2">
        <v>13.755148139236786</v>
      </c>
      <c r="BQ2178" s="2"/>
      <c r="BR2178" s="2">
        <v>156.35903366530079</v>
      </c>
      <c r="BS2178" s="2">
        <v>244.88442970604945</v>
      </c>
      <c r="BT2178" s="15">
        <f>AG2178/BM2178</f>
        <v>4.9558016407029327E-3</v>
      </c>
      <c r="BU2178" s="2"/>
      <c r="BV2178" s="2"/>
      <c r="BX2178" s="2"/>
      <c r="BY2178" s="2"/>
      <c r="CA2178" s="2"/>
      <c r="CB2178" s="2"/>
      <c r="CC2178" s="2"/>
    </row>
    <row r="2179" spans="1:152" hidden="1" x14ac:dyDescent="0.45">
      <c r="A2179" t="s">
        <v>73</v>
      </c>
      <c r="B2179" t="s">
        <v>240</v>
      </c>
      <c r="C2179" s="1">
        <v>39875</v>
      </c>
      <c r="D2179" s="2"/>
      <c r="G2179">
        <v>139</v>
      </c>
      <c r="H2179" t="s">
        <v>17</v>
      </c>
      <c r="I2179" s="19">
        <v>9</v>
      </c>
      <c r="J2179">
        <v>1000</v>
      </c>
      <c r="K2179" s="2">
        <f t="shared" si="293"/>
        <v>111.11111111111111</v>
      </c>
      <c r="AC2179" s="2"/>
      <c r="AE2179" s="9"/>
      <c r="AF2179" s="2"/>
      <c r="AG2179" s="9"/>
      <c r="AH2179" s="9"/>
      <c r="AI2179" s="9"/>
      <c r="AJ2179" s="9"/>
      <c r="AK2179" s="9"/>
      <c r="AL2179" s="9"/>
      <c r="AM2179" s="15"/>
      <c r="AO2179" s="9"/>
      <c r="AP2179" s="9"/>
      <c r="AQ2179" s="2"/>
      <c r="AR2179" s="2"/>
      <c r="AS2179" s="2"/>
      <c r="AT2179" s="2"/>
      <c r="AU2179" s="2"/>
      <c r="AV2179" s="2"/>
      <c r="AW2179" s="2"/>
      <c r="AY2179" s="2"/>
      <c r="AZ2179" s="2"/>
      <c r="BA2179" s="2"/>
      <c r="BC2179" s="19"/>
      <c r="BD2179" s="2"/>
      <c r="BE2179" s="2"/>
      <c r="BF2179" s="19"/>
      <c r="BG2179" s="19"/>
      <c r="BH2179" s="19"/>
      <c r="BI2179" s="19"/>
      <c r="BJ2179" s="19"/>
      <c r="BK2179" s="19"/>
      <c r="BL2179" s="19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X2179" s="2">
        <v>177.91952758054089</v>
      </c>
      <c r="BY2179" s="2"/>
      <c r="CA2179" s="2"/>
      <c r="CB2179" s="2"/>
      <c r="CC2179" s="2"/>
    </row>
    <row r="2180" spans="1:152" hidden="1" x14ac:dyDescent="0.45">
      <c r="A2180" t="s">
        <v>73</v>
      </c>
      <c r="B2180" t="s">
        <v>240</v>
      </c>
      <c r="C2180" s="1">
        <v>39877</v>
      </c>
      <c r="D2180" s="2"/>
      <c r="G2180">
        <v>141</v>
      </c>
      <c r="H2180" t="s">
        <v>17</v>
      </c>
      <c r="I2180" s="19">
        <v>9</v>
      </c>
      <c r="J2180">
        <v>1000</v>
      </c>
      <c r="K2180" s="2">
        <f t="shared" si="293"/>
        <v>111.11111111111111</v>
      </c>
      <c r="AC2180" s="2"/>
      <c r="AE2180" s="9"/>
      <c r="AF2180" s="2"/>
      <c r="AG2180" s="9"/>
      <c r="AH2180" s="9"/>
      <c r="AI2180" s="9"/>
      <c r="AJ2180" s="9"/>
      <c r="AK2180" s="9"/>
      <c r="AL2180" s="9"/>
      <c r="AM2180" s="15"/>
      <c r="AO2180" s="9"/>
      <c r="AP2180" s="9"/>
      <c r="AQ2180" s="2"/>
      <c r="AR2180" s="2"/>
      <c r="AS2180" s="2"/>
      <c r="AT2180" s="2"/>
      <c r="AU2180" s="2"/>
      <c r="AV2180" s="2"/>
      <c r="AW2180" s="2"/>
      <c r="AY2180" s="2"/>
      <c r="AZ2180" s="2"/>
      <c r="BA2180" s="2"/>
      <c r="BC2180" s="19"/>
      <c r="BD2180" s="2"/>
      <c r="BE2180" s="2"/>
      <c r="BF2180" s="19"/>
      <c r="BG2180" s="19"/>
      <c r="BH2180" s="19"/>
      <c r="BI2180" s="19"/>
      <c r="BJ2180" s="19"/>
      <c r="BK2180" s="19"/>
      <c r="BL2180" s="19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X2180" s="2">
        <v>216.18517130693749</v>
      </c>
      <c r="BY2180" s="2"/>
      <c r="CA2180" s="2"/>
      <c r="CB2180" s="2"/>
      <c r="CC2180" s="2"/>
    </row>
    <row r="2181" spans="1:152" hidden="1" x14ac:dyDescent="0.45">
      <c r="A2181" t="s">
        <v>73</v>
      </c>
      <c r="B2181" t="s">
        <v>240</v>
      </c>
      <c r="C2181" s="1">
        <v>39884</v>
      </c>
      <c r="D2181" s="2"/>
      <c r="G2181">
        <v>148</v>
      </c>
      <c r="H2181" t="s">
        <v>17</v>
      </c>
      <c r="I2181" s="19">
        <v>9</v>
      </c>
      <c r="J2181">
        <v>1000</v>
      </c>
      <c r="K2181" s="2">
        <f t="shared" si="293"/>
        <v>111.11111111111111</v>
      </c>
      <c r="AC2181" s="2"/>
      <c r="AE2181" s="9"/>
      <c r="AF2181" s="2"/>
      <c r="AG2181" s="9"/>
      <c r="AH2181" s="9"/>
      <c r="AI2181" s="9"/>
      <c r="AJ2181" s="9"/>
      <c r="AK2181" s="9"/>
      <c r="AL2181" s="9"/>
      <c r="AM2181" s="15"/>
      <c r="AO2181" s="9"/>
      <c r="AP2181" s="9"/>
      <c r="AQ2181" s="2"/>
      <c r="AR2181" s="2"/>
      <c r="AS2181" s="2"/>
      <c r="AT2181" s="2"/>
      <c r="AU2181" s="2"/>
      <c r="AV2181" s="2"/>
      <c r="AW2181" s="2"/>
      <c r="AY2181" s="2"/>
      <c r="AZ2181" s="2"/>
      <c r="BA2181" s="2"/>
      <c r="BC2181" s="19"/>
      <c r="BD2181" s="2"/>
      <c r="BE2181" s="2"/>
      <c r="BF2181" s="19"/>
      <c r="BG2181" s="19"/>
      <c r="BH2181" s="19"/>
      <c r="BI2181" s="19"/>
      <c r="BJ2181" s="19"/>
      <c r="BK2181" s="19"/>
      <c r="BL2181" s="19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X2181" s="2">
        <v>185.06286177976389</v>
      </c>
      <c r="BY2181" s="2"/>
      <c r="CA2181" s="2"/>
      <c r="CB2181" s="2"/>
      <c r="CC2181" s="2"/>
    </row>
    <row r="2182" spans="1:152" hidden="1" x14ac:dyDescent="0.45">
      <c r="A2182" t="s">
        <v>73</v>
      </c>
      <c r="B2182" t="s">
        <v>240</v>
      </c>
      <c r="C2182" s="1">
        <v>39888</v>
      </c>
      <c r="D2182" s="2"/>
      <c r="G2182">
        <v>152</v>
      </c>
      <c r="H2182" t="s">
        <v>17</v>
      </c>
      <c r="I2182" s="19">
        <v>9</v>
      </c>
      <c r="J2182">
        <v>1000</v>
      </c>
      <c r="K2182" s="2">
        <f t="shared" si="293"/>
        <v>111.11111111111111</v>
      </c>
      <c r="AC2182" s="2"/>
      <c r="AE2182" s="9"/>
      <c r="AF2182" s="2"/>
      <c r="AG2182" s="9"/>
      <c r="AH2182" s="9"/>
      <c r="AI2182" s="9"/>
      <c r="AJ2182" s="9"/>
      <c r="AK2182" s="9"/>
      <c r="AL2182" s="9"/>
      <c r="AM2182" s="15"/>
      <c r="AO2182" s="9"/>
      <c r="AP2182" s="9"/>
      <c r="AQ2182" s="2"/>
      <c r="AR2182" s="2"/>
      <c r="AS2182" s="2"/>
      <c r="AT2182" s="2"/>
      <c r="AU2182" s="2"/>
      <c r="AV2182" s="2"/>
      <c r="AW2182" s="2"/>
      <c r="AY2182" s="2"/>
      <c r="AZ2182" s="2"/>
      <c r="BA2182" s="2"/>
      <c r="BC2182" s="19"/>
      <c r="BD2182" s="2"/>
      <c r="BE2182" s="2"/>
      <c r="BF2182" s="19"/>
      <c r="BG2182" s="19"/>
      <c r="BH2182" s="19"/>
      <c r="BI2182" s="19"/>
      <c r="BJ2182" s="19"/>
      <c r="BK2182" s="19"/>
      <c r="BL2182" s="19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X2182" s="2">
        <v>169.0242089161182</v>
      </c>
      <c r="BY2182" s="2"/>
      <c r="CA2182" s="2"/>
      <c r="CB2182" s="2"/>
      <c r="CC2182" s="2"/>
    </row>
    <row r="2183" spans="1:152" hidden="1" x14ac:dyDescent="0.45">
      <c r="A2183" t="s">
        <v>73</v>
      </c>
      <c r="B2183" t="s">
        <v>240</v>
      </c>
      <c r="C2183" s="1">
        <v>39890</v>
      </c>
      <c r="D2183" s="2"/>
      <c r="G2183">
        <v>154</v>
      </c>
      <c r="H2183" t="s">
        <v>17</v>
      </c>
      <c r="I2183" s="19">
        <v>9</v>
      </c>
      <c r="J2183">
        <v>1000</v>
      </c>
      <c r="K2183" s="2">
        <f t="shared" si="293"/>
        <v>111.11111111111111</v>
      </c>
      <c r="AC2183" s="2"/>
      <c r="AE2183" s="9"/>
      <c r="AF2183" s="2"/>
      <c r="AG2183" s="9"/>
      <c r="AH2183" s="9"/>
      <c r="AI2183" s="9"/>
      <c r="AJ2183" s="9"/>
      <c r="AK2183" s="9"/>
      <c r="AL2183" s="9"/>
      <c r="AM2183" s="15"/>
      <c r="AO2183" s="9"/>
      <c r="AP2183" s="9"/>
      <c r="AQ2183" s="2"/>
      <c r="AR2183" s="2"/>
      <c r="AS2183" s="2"/>
      <c r="AT2183" s="2"/>
      <c r="AU2183" s="2"/>
      <c r="AV2183" s="2"/>
      <c r="AW2183" s="2"/>
      <c r="AY2183" s="2"/>
      <c r="AZ2183" s="2"/>
      <c r="BA2183" s="2"/>
      <c r="BC2183" s="19"/>
      <c r="BD2183" s="2"/>
      <c r="BE2183" s="2"/>
      <c r="BF2183" s="19"/>
      <c r="BG2183" s="19"/>
      <c r="BH2183" s="19"/>
      <c r="BI2183" s="19"/>
      <c r="BJ2183" s="19"/>
      <c r="BK2183" s="19"/>
      <c r="BL2183" s="19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X2183" s="2">
        <v>216.4689670192856</v>
      </c>
      <c r="BY2183" s="2"/>
      <c r="CA2183" s="2"/>
      <c r="CB2183" s="2"/>
      <c r="CC2183" s="2"/>
    </row>
    <row r="2184" spans="1:152" hidden="1" x14ac:dyDescent="0.45">
      <c r="A2184" t="s">
        <v>73</v>
      </c>
      <c r="B2184" t="s">
        <v>240</v>
      </c>
      <c r="C2184" s="1">
        <v>39895</v>
      </c>
      <c r="D2184" s="2"/>
      <c r="G2184">
        <v>159</v>
      </c>
      <c r="H2184" t="s">
        <v>17</v>
      </c>
      <c r="I2184" s="19">
        <v>9</v>
      </c>
      <c r="J2184">
        <v>1000</v>
      </c>
      <c r="K2184" s="2">
        <f t="shared" si="293"/>
        <v>111.11111111111111</v>
      </c>
      <c r="AC2184" s="2"/>
      <c r="AE2184" s="9"/>
      <c r="AF2184" s="2"/>
      <c r="AG2184" s="9"/>
      <c r="AH2184" s="9"/>
      <c r="AI2184" s="9"/>
      <c r="AJ2184" s="9"/>
      <c r="AK2184" s="9"/>
      <c r="AL2184" s="9"/>
      <c r="AM2184" s="15"/>
      <c r="AO2184" s="9"/>
      <c r="AP2184" s="9"/>
      <c r="AQ2184" s="2"/>
      <c r="AR2184" s="2"/>
      <c r="AS2184" s="2"/>
      <c r="AT2184" s="2"/>
      <c r="AU2184" s="2"/>
      <c r="AV2184" s="2"/>
      <c r="AW2184" s="2"/>
      <c r="AY2184" s="2"/>
      <c r="AZ2184" s="2"/>
      <c r="BA2184" s="2"/>
      <c r="BC2184" s="19"/>
      <c r="BD2184" s="2"/>
      <c r="BE2184" s="2"/>
      <c r="BF2184" s="19"/>
      <c r="BG2184" s="19"/>
      <c r="BH2184" s="19"/>
      <c r="BI2184" s="19"/>
      <c r="BJ2184" s="19"/>
      <c r="BK2184" s="19"/>
      <c r="BL2184" s="19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X2184" s="2">
        <v>190.63649529739649</v>
      </c>
      <c r="BY2184" s="2"/>
      <c r="CA2184" s="2"/>
      <c r="CB2184" s="2"/>
      <c r="CC2184" s="2"/>
    </row>
    <row r="2185" spans="1:152" hidden="1" x14ac:dyDescent="0.45">
      <c r="A2185" t="s">
        <v>73</v>
      </c>
      <c r="B2185" t="s">
        <v>240</v>
      </c>
      <c r="C2185" s="1">
        <v>39901</v>
      </c>
      <c r="D2185" s="2">
        <v>9</v>
      </c>
      <c r="E2185" s="1" t="s">
        <v>196</v>
      </c>
      <c r="F2185" t="s">
        <v>15</v>
      </c>
      <c r="G2185">
        <v>165</v>
      </c>
      <c r="H2185" t="s">
        <v>17</v>
      </c>
      <c r="I2185" s="19">
        <v>9</v>
      </c>
      <c r="J2185">
        <v>1000</v>
      </c>
      <c r="K2185" s="2">
        <f t="shared" si="293"/>
        <v>111.11111111111111</v>
      </c>
      <c r="L2185" s="2"/>
      <c r="M2185" s="9"/>
      <c r="N2185" s="9"/>
      <c r="O2185" s="9"/>
      <c r="P2185" s="9"/>
      <c r="Q2185" s="2"/>
      <c r="R2185" s="2"/>
      <c r="S2185" s="2"/>
      <c r="T2185" s="2"/>
      <c r="U2185" s="2"/>
      <c r="V2185" s="2">
        <v>165</v>
      </c>
      <c r="W2185" s="2"/>
      <c r="X2185" s="9"/>
      <c r="Y2185" s="9"/>
      <c r="Z2185" s="9"/>
      <c r="AA2185" s="9"/>
      <c r="AB2185" s="9"/>
      <c r="AC2185" s="2"/>
      <c r="AD2185" s="9"/>
      <c r="AE2185" s="9"/>
      <c r="AF2185" s="2"/>
      <c r="AG2185" s="9"/>
      <c r="AH2185" s="9"/>
      <c r="AI2185" s="9"/>
      <c r="AJ2185" s="9"/>
      <c r="AK2185" s="9"/>
      <c r="AL2185" s="9"/>
      <c r="AM2185" s="15"/>
      <c r="AN2185" s="9"/>
      <c r="AO2185" s="9"/>
      <c r="AP2185" s="9"/>
      <c r="AQ2185" s="2"/>
      <c r="AR2185" s="2"/>
      <c r="AS2185" s="2"/>
      <c r="AT2185" s="2"/>
      <c r="AU2185" s="2"/>
      <c r="AV2185" s="2"/>
      <c r="AW2185" s="2"/>
      <c r="AX2185" s="9"/>
      <c r="AY2185" s="2"/>
      <c r="AZ2185" s="2"/>
      <c r="BA2185" s="2"/>
      <c r="BB2185" s="9"/>
      <c r="BC2185" s="19"/>
      <c r="BD2185" s="2"/>
      <c r="BE2185" s="2"/>
      <c r="BF2185" s="19"/>
      <c r="BG2185" s="19"/>
      <c r="BH2185" s="19"/>
      <c r="BI2185" s="19"/>
      <c r="BJ2185" s="19"/>
      <c r="BK2185" s="19"/>
      <c r="BL2185" s="19"/>
      <c r="BM2185" s="2"/>
      <c r="BN2185" s="2"/>
      <c r="BO2185" s="2">
        <v>49.1</v>
      </c>
      <c r="BP2185" s="2">
        <v>111.6</v>
      </c>
      <c r="BQ2185" s="2"/>
      <c r="BR2185" s="2"/>
      <c r="BS2185" s="2"/>
      <c r="BT2185" s="2"/>
      <c r="BU2185" s="2"/>
      <c r="BV2185" s="2"/>
      <c r="BW2185" s="9"/>
      <c r="BX2185" s="2"/>
      <c r="BY2185" s="2"/>
      <c r="BZ2185" s="9"/>
      <c r="CA2185" s="2"/>
      <c r="CB2185" s="2"/>
      <c r="CC2185" s="2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  <c r="DP2185" s="9"/>
      <c r="DQ2185" s="9"/>
      <c r="DR2185" s="9"/>
      <c r="DS2185" s="9"/>
      <c r="DT2185" s="9"/>
      <c r="DU2185" s="9"/>
      <c r="DV2185" s="9"/>
      <c r="DW2185" s="9"/>
      <c r="DX2185" s="9"/>
      <c r="DY2185" s="9"/>
      <c r="DZ2185" s="9"/>
      <c r="EA2185" s="9"/>
      <c r="EB2185" s="9"/>
      <c r="EC2185" s="9"/>
      <c r="ED2185" s="9"/>
      <c r="EE2185" s="9"/>
      <c r="EF2185" s="9"/>
      <c r="EG2185" s="9"/>
      <c r="EH2185" s="9"/>
      <c r="EI2185" s="9"/>
      <c r="EJ2185" s="9"/>
      <c r="EK2185" s="9"/>
      <c r="EL2185" s="9"/>
      <c r="EM2185" s="9"/>
      <c r="EN2185" s="9"/>
      <c r="EO2185" s="9"/>
      <c r="EP2185" s="9"/>
      <c r="EQ2185" s="9"/>
      <c r="ER2185" s="9"/>
      <c r="ES2185" s="9"/>
      <c r="ET2185" s="9"/>
      <c r="EU2185" s="9"/>
      <c r="EV2185" s="9"/>
    </row>
    <row r="2186" spans="1:152" hidden="1" x14ac:dyDescent="0.45">
      <c r="A2186" t="s">
        <v>73</v>
      </c>
      <c r="B2186" t="s">
        <v>240</v>
      </c>
      <c r="C2186" s="1">
        <v>39902</v>
      </c>
      <c r="G2186">
        <v>166</v>
      </c>
      <c r="H2186" t="s">
        <v>17</v>
      </c>
      <c r="I2186" s="19">
        <v>9</v>
      </c>
      <c r="J2186">
        <v>1000</v>
      </c>
      <c r="K2186" s="2">
        <f t="shared" si="293"/>
        <v>111.11111111111111</v>
      </c>
      <c r="AC2186" s="2">
        <v>374.38668850216226</v>
      </c>
      <c r="AE2186" s="9"/>
      <c r="AF2186" s="2">
        <v>209.10225171101098</v>
      </c>
      <c r="AG2186" s="9">
        <v>2.5412469492213821</v>
      </c>
      <c r="AH2186" s="9"/>
      <c r="AI2186" s="9"/>
      <c r="AJ2186" s="9"/>
      <c r="AK2186" s="9"/>
      <c r="AL2186" s="9"/>
      <c r="AM2186" s="15">
        <f>AG2186/AF2186</f>
        <v>1.2153130482466077E-2</v>
      </c>
      <c r="AO2186" s="9"/>
      <c r="AP2186" s="9"/>
      <c r="AQ2186" s="2">
        <v>0</v>
      </c>
      <c r="AR2186" s="2"/>
      <c r="AS2186" s="2">
        <v>192.68915199802353</v>
      </c>
      <c r="AT2186" s="2"/>
      <c r="AU2186" s="2"/>
      <c r="AV2186" s="2">
        <v>663.91857279777389</v>
      </c>
      <c r="AW2186" s="2">
        <v>856.60772479579737</v>
      </c>
      <c r="AY2186" s="2"/>
      <c r="AZ2186" s="2">
        <f>AC2186+AF2186+AW2186</f>
        <v>1440.0966650089706</v>
      </c>
      <c r="BA2186" s="2"/>
      <c r="BB2186" s="9">
        <f>AW2186/AZ2186</f>
        <v>0.59482654575167804</v>
      </c>
      <c r="BC2186" s="19"/>
      <c r="BD2186" s="2"/>
      <c r="BE2186" s="2"/>
      <c r="BF2186" s="19"/>
      <c r="BG2186" s="19"/>
      <c r="BH2186" s="19"/>
      <c r="BI2186" s="19"/>
      <c r="BJ2186" s="9">
        <f>AC2186/AZ2186</f>
        <v>0.25997330429192417</v>
      </c>
      <c r="BK2186" s="9">
        <f>AF2186/AZ2186</f>
        <v>0.14520014995639785</v>
      </c>
      <c r="BL2186" s="9">
        <f>AW2186/AZ2186</f>
        <v>0.59482654575167804</v>
      </c>
      <c r="BM2186" s="2"/>
      <c r="BN2186" s="2">
        <v>16.5</v>
      </c>
      <c r="BO2186" s="2">
        <v>46.586326242128742</v>
      </c>
      <c r="BP2186" s="2">
        <v>105.86694229834353</v>
      </c>
      <c r="BQ2186" s="2"/>
      <c r="BR2186" s="2"/>
      <c r="BS2186" s="2"/>
      <c r="BT2186" s="2"/>
      <c r="BU2186" s="2"/>
      <c r="BV2186" s="2"/>
      <c r="BX2186" s="2"/>
      <c r="BY2186" s="2"/>
      <c r="CA2186" s="2"/>
      <c r="CB2186" s="2"/>
      <c r="CC2186" s="2"/>
    </row>
    <row r="2187" spans="1:152" hidden="1" x14ac:dyDescent="0.45">
      <c r="A2187" t="s">
        <v>73</v>
      </c>
      <c r="B2187" t="s">
        <v>240</v>
      </c>
      <c r="C2187" s="1">
        <v>39904</v>
      </c>
      <c r="D2187" s="2"/>
      <c r="G2187">
        <v>168</v>
      </c>
      <c r="H2187" t="s">
        <v>17</v>
      </c>
      <c r="I2187" s="19">
        <v>9</v>
      </c>
      <c r="J2187">
        <v>1000</v>
      </c>
      <c r="K2187" s="2">
        <f t="shared" si="293"/>
        <v>111.11111111111111</v>
      </c>
      <c r="AC2187" s="2"/>
      <c r="AE2187" s="9"/>
      <c r="AF2187" s="2"/>
      <c r="AG2187" s="9"/>
      <c r="AH2187" s="9"/>
      <c r="AI2187" s="9"/>
      <c r="AJ2187" s="9"/>
      <c r="AK2187" s="9"/>
      <c r="AL2187" s="9"/>
      <c r="AM2187" s="15"/>
      <c r="AO2187" s="9"/>
      <c r="AP2187" s="9"/>
      <c r="AQ2187" s="2"/>
      <c r="AR2187" s="2"/>
      <c r="AS2187" s="2"/>
      <c r="AT2187" s="2"/>
      <c r="AU2187" s="2"/>
      <c r="AV2187" s="2"/>
      <c r="AW2187" s="2"/>
      <c r="AY2187" s="2"/>
      <c r="AZ2187" s="2"/>
      <c r="BA2187" s="2"/>
      <c r="BC2187" s="19"/>
      <c r="BD2187" s="2"/>
      <c r="BE2187" s="2"/>
      <c r="BF2187" s="19"/>
      <c r="BG2187" s="19"/>
      <c r="BH2187" s="19"/>
      <c r="BI2187" s="19"/>
      <c r="BJ2187" s="19"/>
      <c r="BK2187" s="19"/>
      <c r="BL2187" s="19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X2187" s="2">
        <v>172.51339426313459</v>
      </c>
      <c r="BY2187" s="2"/>
      <c r="CA2187" s="2"/>
      <c r="CB2187" s="2"/>
      <c r="CC2187" s="2"/>
    </row>
    <row r="2188" spans="1:152" hidden="1" x14ac:dyDescent="0.45">
      <c r="A2188" t="s">
        <v>73</v>
      </c>
      <c r="B2188" t="s">
        <v>240</v>
      </c>
      <c r="C2188" s="1">
        <v>39926</v>
      </c>
      <c r="D2188" s="2">
        <v>10</v>
      </c>
      <c r="E2188" t="s">
        <v>97</v>
      </c>
      <c r="F2188" t="s">
        <v>18</v>
      </c>
      <c r="G2188">
        <v>190</v>
      </c>
      <c r="H2188" t="s">
        <v>17</v>
      </c>
      <c r="I2188" s="19">
        <v>9</v>
      </c>
      <c r="J2188">
        <v>1000</v>
      </c>
      <c r="K2188" s="2">
        <f t="shared" si="293"/>
        <v>111.11111111111111</v>
      </c>
      <c r="L2188" s="2"/>
      <c r="M2188" s="9"/>
      <c r="N2188" s="9"/>
      <c r="O2188" s="9"/>
      <c r="P2188" s="9"/>
      <c r="Q2188" s="2"/>
      <c r="R2188" s="2"/>
      <c r="S2188" s="2"/>
      <c r="T2188" s="2"/>
      <c r="U2188" s="2"/>
      <c r="V2188" s="2"/>
      <c r="W2188" s="2"/>
      <c r="X2188" s="9"/>
      <c r="Y2188" s="9"/>
      <c r="Z2188" s="9"/>
      <c r="AA2188" s="9"/>
      <c r="AB2188" s="9"/>
      <c r="AC2188" s="2"/>
      <c r="AD2188" s="9"/>
      <c r="AE2188" s="9"/>
      <c r="AF2188" s="2"/>
      <c r="AG2188" s="9"/>
      <c r="AH2188" s="9"/>
      <c r="AI2188" s="9"/>
      <c r="AJ2188" s="9"/>
      <c r="AK2188" s="9"/>
      <c r="AL2188" s="9"/>
      <c r="AM2188" s="15"/>
      <c r="AN2188" s="9"/>
      <c r="AO2188" s="9"/>
      <c r="AP2188" s="9"/>
      <c r="AQ2188" s="2"/>
      <c r="AR2188" s="2"/>
      <c r="AS2188" s="2"/>
      <c r="AT2188" s="2"/>
      <c r="AU2188" s="2"/>
      <c r="AV2188" s="2"/>
      <c r="AW2188" s="2"/>
      <c r="AX2188" s="9"/>
      <c r="AY2188" s="2"/>
      <c r="AZ2188" s="2"/>
      <c r="BA2188" s="2"/>
      <c r="BB2188" s="9"/>
      <c r="BC2188" s="19">
        <v>40.1</v>
      </c>
      <c r="BD2188" s="2">
        <v>265.67592849223951</v>
      </c>
      <c r="BE2188" s="2"/>
      <c r="BF2188" s="19">
        <v>11.703785396133899</v>
      </c>
      <c r="BG2188" s="19"/>
      <c r="BH2188" s="19"/>
      <c r="BI2188" s="19"/>
      <c r="BJ2188" s="19"/>
      <c r="BK2188" s="19"/>
      <c r="BL2188" s="19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9"/>
      <c r="BX2188" s="2"/>
      <c r="BY2188" s="2"/>
      <c r="BZ2188" s="9"/>
      <c r="CA2188" s="2"/>
      <c r="CB2188" s="2"/>
      <c r="CC2188" s="2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  <c r="DP2188" s="9"/>
      <c r="DQ2188" s="9"/>
      <c r="DR2188" s="9"/>
      <c r="DS2188" s="9"/>
      <c r="DT2188" s="9"/>
      <c r="DU2188" s="9"/>
      <c r="DV2188" s="9"/>
      <c r="DW2188" s="9"/>
      <c r="DX2188" s="9"/>
      <c r="DY2188" s="9"/>
      <c r="DZ2188" s="9"/>
      <c r="EA2188" s="9"/>
      <c r="EB2188" s="9"/>
      <c r="EC2188" s="9"/>
      <c r="ED2188" s="9"/>
      <c r="EE2188" s="9"/>
      <c r="EF2188" s="9"/>
      <c r="EG2188" s="9"/>
      <c r="EH2188" s="9"/>
      <c r="EI2188" s="9"/>
      <c r="EJ2188" s="9"/>
      <c r="EK2188" s="9"/>
      <c r="EL2188" s="9"/>
      <c r="EM2188" s="9"/>
      <c r="EN2188" s="9"/>
      <c r="EO2188" s="9"/>
      <c r="EP2188" s="9"/>
      <c r="EQ2188" s="9"/>
      <c r="ER2188" s="9"/>
      <c r="ES2188" s="9"/>
      <c r="ET2188" s="9"/>
      <c r="EU2188" s="9"/>
      <c r="EV2188" s="9"/>
    </row>
    <row r="2189" spans="1:152" hidden="1" x14ac:dyDescent="0.45">
      <c r="A2189" t="s">
        <v>76</v>
      </c>
      <c r="B2189" t="s">
        <v>241</v>
      </c>
      <c r="C2189" s="1">
        <v>39736</v>
      </c>
      <c r="D2189" s="2">
        <v>1</v>
      </c>
      <c r="E2189" s="1" t="s">
        <v>198</v>
      </c>
      <c r="F2189" t="s">
        <v>10</v>
      </c>
      <c r="G2189">
        <v>0</v>
      </c>
      <c r="H2189" t="s">
        <v>17</v>
      </c>
      <c r="I2189" s="19">
        <v>9</v>
      </c>
      <c r="J2189">
        <v>1000</v>
      </c>
      <c r="K2189" s="2">
        <f t="shared" si="293"/>
        <v>111.11111111111111</v>
      </c>
      <c r="L2189" s="2"/>
      <c r="M2189" s="9"/>
      <c r="N2189" s="9"/>
      <c r="O2189" s="9"/>
      <c r="P2189" s="9"/>
      <c r="Q2189" s="2"/>
      <c r="R2189" s="2"/>
      <c r="S2189" s="2"/>
      <c r="T2189" s="2"/>
      <c r="U2189" s="2"/>
      <c r="V2189" s="2"/>
      <c r="W2189" s="2"/>
      <c r="X2189" s="9"/>
      <c r="Y2189" s="9"/>
      <c r="Z2189" s="9"/>
      <c r="AA2189" s="9"/>
      <c r="AB2189" s="9"/>
      <c r="AC2189" s="2"/>
      <c r="AD2189" s="9"/>
      <c r="AE2189" s="9"/>
      <c r="AF2189" s="2"/>
      <c r="AG2189" s="9"/>
      <c r="AH2189" s="9"/>
      <c r="AI2189" s="9"/>
      <c r="AJ2189" s="9"/>
      <c r="AK2189" s="9"/>
      <c r="AL2189" s="9"/>
      <c r="AM2189" s="15"/>
      <c r="AN2189" s="9"/>
      <c r="AO2189" s="9"/>
      <c r="AP2189" s="9"/>
      <c r="AQ2189" s="2"/>
      <c r="AR2189" s="2"/>
      <c r="AS2189" s="2"/>
      <c r="AT2189" s="2"/>
      <c r="AU2189" s="2"/>
      <c r="AV2189" s="2"/>
      <c r="AW2189" s="2"/>
      <c r="AX2189" s="9"/>
      <c r="AY2189" s="2"/>
      <c r="AZ2189" s="2"/>
      <c r="BA2189" s="2"/>
      <c r="BB2189" s="9"/>
      <c r="BC2189" s="19"/>
      <c r="BD2189" s="2"/>
      <c r="BE2189" s="2"/>
      <c r="BF2189" s="19"/>
      <c r="BG2189" s="19"/>
      <c r="BH2189" s="19"/>
      <c r="BI2189" s="19"/>
      <c r="BJ2189" s="19"/>
      <c r="BK2189" s="19"/>
      <c r="BL2189" s="19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9"/>
      <c r="BX2189" s="2"/>
      <c r="BY2189" s="2"/>
      <c r="BZ2189" s="9"/>
      <c r="CA2189" s="2"/>
      <c r="CB2189" s="2"/>
      <c r="CC2189" s="2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  <c r="DP2189" s="9"/>
      <c r="DQ2189" s="9"/>
      <c r="DR2189" s="9"/>
      <c r="DS2189" s="9"/>
      <c r="DT2189" s="9"/>
      <c r="DU2189" s="9"/>
      <c r="DV2189" s="9"/>
      <c r="DW2189" s="9"/>
      <c r="DX2189" s="9"/>
      <c r="DY2189" s="9"/>
      <c r="DZ2189" s="9"/>
      <c r="EA2189" s="9"/>
      <c r="EB2189" s="9"/>
      <c r="EC2189" s="9"/>
      <c r="ED2189" s="9"/>
      <c r="EE2189" s="9"/>
      <c r="EF2189" s="9"/>
      <c r="EG2189" s="9"/>
      <c r="EH2189" s="9"/>
      <c r="EI2189" s="9"/>
      <c r="EJ2189" s="9"/>
      <c r="EK2189" s="9"/>
      <c r="EL2189" s="9"/>
      <c r="EM2189" s="9"/>
      <c r="EN2189" s="9"/>
      <c r="EO2189" s="9"/>
      <c r="EP2189" s="9"/>
      <c r="EQ2189" s="9"/>
      <c r="ER2189" s="9"/>
      <c r="ES2189" s="9"/>
      <c r="ET2189" s="9"/>
      <c r="EU2189" s="9"/>
      <c r="EV2189" s="9"/>
    </row>
    <row r="2190" spans="1:152" hidden="1" x14ac:dyDescent="0.45">
      <c r="A2190" t="s">
        <v>76</v>
      </c>
      <c r="B2190" t="s">
        <v>241</v>
      </c>
      <c r="C2190" s="1">
        <v>39745</v>
      </c>
      <c r="D2190" s="2">
        <v>3</v>
      </c>
      <c r="E2190" s="1" t="s">
        <v>194</v>
      </c>
      <c r="F2190" t="s">
        <v>77</v>
      </c>
      <c r="G2190">
        <v>9</v>
      </c>
      <c r="H2190" t="s">
        <v>17</v>
      </c>
      <c r="I2190" s="19">
        <v>9</v>
      </c>
      <c r="J2190">
        <v>1000</v>
      </c>
      <c r="K2190" s="2">
        <f t="shared" si="293"/>
        <v>111.11111111111111</v>
      </c>
      <c r="L2190" s="2"/>
      <c r="M2190" s="9"/>
      <c r="N2190" s="9"/>
      <c r="O2190" s="9"/>
      <c r="P2190" s="9"/>
      <c r="Q2190" s="2">
        <v>9</v>
      </c>
      <c r="R2190" s="2"/>
      <c r="S2190" s="2"/>
      <c r="T2190" s="2"/>
      <c r="U2190" s="2"/>
      <c r="V2190" s="2"/>
      <c r="W2190" s="2"/>
      <c r="X2190" s="9"/>
      <c r="Y2190" s="9"/>
      <c r="Z2190" s="9"/>
      <c r="AA2190" s="9"/>
      <c r="AB2190" s="9"/>
      <c r="AC2190" s="2"/>
      <c r="AD2190" s="9"/>
      <c r="AE2190" s="9"/>
      <c r="AF2190" s="2"/>
      <c r="AG2190" s="9"/>
      <c r="AH2190" s="9"/>
      <c r="AI2190" s="9"/>
      <c r="AJ2190" s="9"/>
      <c r="AK2190" s="9"/>
      <c r="AL2190" s="9"/>
      <c r="AM2190" s="15"/>
      <c r="AN2190" s="9"/>
      <c r="AO2190" s="9"/>
      <c r="AP2190" s="9"/>
      <c r="AQ2190" s="2"/>
      <c r="AR2190" s="2"/>
      <c r="AS2190" s="2"/>
      <c r="AT2190" s="2"/>
      <c r="AU2190" s="2"/>
      <c r="AV2190" s="2"/>
      <c r="AW2190" s="2"/>
      <c r="AX2190" s="9"/>
      <c r="AY2190" s="2"/>
      <c r="AZ2190" s="2"/>
      <c r="BA2190" s="2"/>
      <c r="BB2190" s="9"/>
      <c r="BC2190" s="19"/>
      <c r="BD2190" s="2"/>
      <c r="BE2190" s="2"/>
      <c r="BF2190" s="19"/>
      <c r="BG2190" s="19"/>
      <c r="BH2190" s="19"/>
      <c r="BI2190" s="19"/>
      <c r="BJ2190" s="19"/>
      <c r="BK2190" s="19"/>
      <c r="BL2190" s="19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9"/>
      <c r="BX2190" s="2"/>
      <c r="BY2190" s="2"/>
      <c r="BZ2190" s="9"/>
      <c r="CA2190" s="2"/>
      <c r="CB2190" s="2"/>
      <c r="CC2190" s="2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  <c r="DP2190" s="9"/>
      <c r="DQ2190" s="9"/>
      <c r="DR2190" s="9"/>
      <c r="DS2190" s="9"/>
      <c r="DT2190" s="9"/>
      <c r="DU2190" s="9"/>
      <c r="DV2190" s="9"/>
      <c r="DW2190" s="9"/>
      <c r="DX2190" s="9"/>
      <c r="DY2190" s="9"/>
      <c r="DZ2190" s="9"/>
      <c r="EA2190" s="9"/>
      <c r="EB2190" s="9"/>
      <c r="EC2190" s="9"/>
      <c r="ED2190" s="9"/>
      <c r="EE2190" s="9"/>
      <c r="EF2190" s="9"/>
      <c r="EG2190" s="9"/>
      <c r="EH2190" s="9"/>
      <c r="EI2190" s="9"/>
      <c r="EJ2190" s="9"/>
      <c r="EK2190" s="9"/>
      <c r="EL2190" s="9"/>
      <c r="EM2190" s="9"/>
      <c r="EN2190" s="9"/>
      <c r="EO2190" s="9"/>
      <c r="EP2190" s="9"/>
      <c r="EQ2190" s="9"/>
      <c r="ER2190" s="9"/>
      <c r="ES2190" s="9"/>
      <c r="ET2190" s="9"/>
      <c r="EU2190" s="9"/>
      <c r="EV2190" s="9"/>
    </row>
    <row r="2191" spans="1:152" hidden="1" x14ac:dyDescent="0.45">
      <c r="A2191" t="s">
        <v>76</v>
      </c>
      <c r="B2191" t="s">
        <v>241</v>
      </c>
      <c r="C2191" s="1">
        <v>39764</v>
      </c>
      <c r="D2191" s="2"/>
      <c r="G2191">
        <v>28</v>
      </c>
      <c r="H2191" t="s">
        <v>17</v>
      </c>
      <c r="I2191" s="19">
        <v>9</v>
      </c>
      <c r="J2191">
        <v>1000</v>
      </c>
      <c r="K2191" s="2">
        <f t="shared" si="293"/>
        <v>111.11111111111111</v>
      </c>
      <c r="AC2191" s="2"/>
      <c r="AE2191" s="9"/>
      <c r="AF2191" s="2"/>
      <c r="AG2191" s="9"/>
      <c r="AH2191" s="9"/>
      <c r="AI2191" s="9"/>
      <c r="AJ2191" s="9"/>
      <c r="AK2191" s="9"/>
      <c r="AL2191" s="9"/>
      <c r="AM2191" s="15"/>
      <c r="AO2191" s="9"/>
      <c r="AP2191" s="9"/>
      <c r="AQ2191" s="2"/>
      <c r="AR2191" s="2"/>
      <c r="AS2191" s="2"/>
      <c r="AT2191" s="2"/>
      <c r="AU2191" s="2"/>
      <c r="AV2191" s="2"/>
      <c r="AW2191" s="2"/>
      <c r="AY2191" s="2"/>
      <c r="AZ2191" s="2"/>
      <c r="BA2191" s="2"/>
      <c r="BC2191" s="19"/>
      <c r="BD2191" s="2"/>
      <c r="BE2191" s="2"/>
      <c r="BF2191" s="19"/>
      <c r="BG2191" s="19"/>
      <c r="BH2191" s="19"/>
      <c r="BI2191" s="19"/>
      <c r="BJ2191" s="19"/>
      <c r="BK2191" s="19"/>
      <c r="BL2191" s="19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X2191" s="2">
        <v>165.49500836407361</v>
      </c>
      <c r="BY2191" s="2"/>
      <c r="CA2191" s="2"/>
      <c r="CB2191" s="2"/>
      <c r="CC2191" s="2"/>
    </row>
    <row r="2192" spans="1:152" hidden="1" x14ac:dyDescent="0.45">
      <c r="A2192" t="s">
        <v>76</v>
      </c>
      <c r="B2192" t="s">
        <v>241</v>
      </c>
      <c r="C2192" s="1">
        <v>39776</v>
      </c>
      <c r="D2192" s="2"/>
      <c r="G2192">
        <v>40</v>
      </c>
      <c r="H2192" t="s">
        <v>17</v>
      </c>
      <c r="I2192" s="19">
        <v>9</v>
      </c>
      <c r="J2192">
        <v>1000</v>
      </c>
      <c r="K2192" s="2">
        <f t="shared" si="293"/>
        <v>111.11111111111111</v>
      </c>
      <c r="AC2192" s="2"/>
      <c r="AE2192" s="9"/>
      <c r="AF2192" s="2"/>
      <c r="AG2192" s="9"/>
      <c r="AH2192" s="9"/>
      <c r="AI2192" s="9"/>
      <c r="AJ2192" s="9"/>
      <c r="AK2192" s="9"/>
      <c r="AL2192" s="9"/>
      <c r="AM2192" s="15"/>
      <c r="AO2192" s="9"/>
      <c r="AP2192" s="9"/>
      <c r="AQ2192" s="2"/>
      <c r="AR2192" s="2"/>
      <c r="AS2192" s="2"/>
      <c r="AT2192" s="2"/>
      <c r="AU2192" s="2"/>
      <c r="AV2192" s="2"/>
      <c r="AW2192" s="2"/>
      <c r="AY2192" s="2"/>
      <c r="AZ2192" s="2"/>
      <c r="BA2192" s="2"/>
      <c r="BC2192" s="19"/>
      <c r="BD2192" s="2"/>
      <c r="BE2192" s="2"/>
      <c r="BF2192" s="19"/>
      <c r="BG2192" s="19"/>
      <c r="BH2192" s="19"/>
      <c r="BI2192" s="19"/>
      <c r="BJ2192" s="19"/>
      <c r="BK2192" s="19"/>
      <c r="BL2192" s="19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X2192" s="2">
        <v>200.81701557652929</v>
      </c>
      <c r="BY2192" s="2"/>
      <c r="CA2192" s="2"/>
      <c r="CB2192" s="2"/>
      <c r="CC2192" s="2"/>
    </row>
    <row r="2193" spans="1:152" hidden="1" x14ac:dyDescent="0.45">
      <c r="A2193" t="s">
        <v>76</v>
      </c>
      <c r="B2193" t="s">
        <v>241</v>
      </c>
      <c r="C2193" s="1">
        <v>39783</v>
      </c>
      <c r="D2193" s="2"/>
      <c r="G2193">
        <v>47</v>
      </c>
      <c r="H2193" t="s">
        <v>17</v>
      </c>
      <c r="I2193" s="19">
        <v>9</v>
      </c>
      <c r="J2193">
        <v>1000</v>
      </c>
      <c r="K2193" s="2">
        <f t="shared" si="293"/>
        <v>111.11111111111111</v>
      </c>
      <c r="AC2193" s="2"/>
      <c r="AE2193" s="9"/>
      <c r="AF2193" s="2"/>
      <c r="AG2193" s="9"/>
      <c r="AH2193" s="9"/>
      <c r="AI2193" s="9"/>
      <c r="AJ2193" s="9"/>
      <c r="AK2193" s="9"/>
      <c r="AL2193" s="9"/>
      <c r="AM2193" s="15"/>
      <c r="AO2193" s="9"/>
      <c r="AP2193" s="9"/>
      <c r="AQ2193" s="2"/>
      <c r="AR2193" s="2"/>
      <c r="AS2193" s="2"/>
      <c r="AT2193" s="2"/>
      <c r="AU2193" s="2"/>
      <c r="AV2193" s="2"/>
      <c r="AW2193" s="2"/>
      <c r="AY2193" s="2"/>
      <c r="AZ2193" s="2"/>
      <c r="BA2193" s="2"/>
      <c r="BC2193" s="19"/>
      <c r="BD2193" s="2"/>
      <c r="BE2193" s="2"/>
      <c r="BF2193" s="19"/>
      <c r="BG2193" s="19"/>
      <c r="BH2193" s="19"/>
      <c r="BI2193" s="19"/>
      <c r="BJ2193" s="19"/>
      <c r="BK2193" s="19"/>
      <c r="BL2193" s="19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X2193" s="2">
        <v>199.41261577443481</v>
      </c>
      <c r="BY2193" s="2"/>
      <c r="CA2193" s="2"/>
      <c r="CB2193" s="2"/>
      <c r="CC2193" s="2"/>
    </row>
    <row r="2194" spans="1:152" hidden="1" x14ac:dyDescent="0.45">
      <c r="A2194" t="s">
        <v>76</v>
      </c>
      <c r="B2194" t="s">
        <v>241</v>
      </c>
      <c r="C2194" s="1">
        <v>39785</v>
      </c>
      <c r="D2194" s="2"/>
      <c r="G2194">
        <v>49</v>
      </c>
      <c r="H2194" t="s">
        <v>17</v>
      </c>
      <c r="I2194" s="19">
        <v>9</v>
      </c>
      <c r="J2194">
        <v>1000</v>
      </c>
      <c r="K2194" s="2">
        <f t="shared" si="293"/>
        <v>111.11111111111111</v>
      </c>
      <c r="AC2194" s="2"/>
      <c r="AE2194" s="9"/>
      <c r="AF2194" s="2"/>
      <c r="AG2194" s="9"/>
      <c r="AH2194" s="9"/>
      <c r="AI2194" s="9"/>
      <c r="AJ2194" s="9"/>
      <c r="AK2194" s="9"/>
      <c r="AL2194" s="9"/>
      <c r="AM2194" s="15"/>
      <c r="AO2194" s="9"/>
      <c r="AP2194" s="9"/>
      <c r="AQ2194" s="2"/>
      <c r="AR2194" s="2"/>
      <c r="AS2194" s="2"/>
      <c r="AT2194" s="2"/>
      <c r="AU2194" s="2"/>
      <c r="AV2194" s="2"/>
      <c r="AW2194" s="2"/>
      <c r="AY2194" s="2"/>
      <c r="AZ2194" s="2"/>
      <c r="BA2194" s="2"/>
      <c r="BC2194" s="19"/>
      <c r="BD2194" s="2"/>
      <c r="BE2194" s="2"/>
      <c r="BF2194" s="19"/>
      <c r="BG2194" s="19"/>
      <c r="BH2194" s="19"/>
      <c r="BI2194" s="19"/>
      <c r="BJ2194" s="19"/>
      <c r="BK2194" s="19"/>
      <c r="BL2194" s="19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X2194" s="2">
        <v>186.59437633725861</v>
      </c>
      <c r="BY2194" s="2"/>
      <c r="CA2194" s="2"/>
      <c r="CB2194" s="2"/>
      <c r="CC2194" s="2"/>
    </row>
    <row r="2195" spans="1:152" hidden="1" x14ac:dyDescent="0.45">
      <c r="A2195" t="s">
        <v>76</v>
      </c>
      <c r="B2195" t="s">
        <v>241</v>
      </c>
      <c r="C2195" s="1">
        <v>39786</v>
      </c>
      <c r="D2195" s="2"/>
      <c r="G2195">
        <v>50</v>
      </c>
      <c r="H2195" t="s">
        <v>17</v>
      </c>
      <c r="I2195" s="19">
        <v>9</v>
      </c>
      <c r="J2195">
        <v>1000</v>
      </c>
      <c r="K2195" s="2">
        <f t="shared" si="293"/>
        <v>111.11111111111111</v>
      </c>
      <c r="AC2195" s="2"/>
      <c r="AE2195" s="9"/>
      <c r="AF2195" s="2"/>
      <c r="AG2195" s="9"/>
      <c r="AH2195" s="9"/>
      <c r="AI2195" s="9"/>
      <c r="AJ2195" s="9"/>
      <c r="AK2195" s="9"/>
      <c r="AL2195" s="9"/>
      <c r="AM2195" s="15"/>
      <c r="AO2195" s="9"/>
      <c r="AP2195" s="9"/>
      <c r="AQ2195" s="2"/>
      <c r="AR2195" s="2"/>
      <c r="AS2195" s="2"/>
      <c r="AT2195" s="2"/>
      <c r="AU2195" s="2"/>
      <c r="AV2195" s="2"/>
      <c r="AW2195" s="2"/>
      <c r="AY2195" s="2"/>
      <c r="AZ2195" s="2"/>
      <c r="BA2195" s="2"/>
      <c r="BC2195" s="19"/>
      <c r="BD2195" s="2"/>
      <c r="BE2195" s="2"/>
      <c r="BF2195" s="19"/>
      <c r="BG2195" s="19"/>
      <c r="BH2195" s="19"/>
      <c r="BI2195" s="19"/>
      <c r="BJ2195" s="19"/>
      <c r="BK2195" s="19"/>
      <c r="BL2195" s="19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X2195" s="2">
        <v>184.56837228767029</v>
      </c>
      <c r="BY2195" s="2"/>
      <c r="CA2195" s="2"/>
      <c r="CB2195" s="2"/>
      <c r="CC2195" s="2"/>
    </row>
    <row r="2196" spans="1:152" hidden="1" x14ac:dyDescent="0.45">
      <c r="A2196" t="s">
        <v>76</v>
      </c>
      <c r="B2196" t="s">
        <v>241</v>
      </c>
      <c r="C2196" s="1">
        <v>39788</v>
      </c>
      <c r="D2196" s="2">
        <v>4</v>
      </c>
      <c r="E2196" t="s">
        <v>199</v>
      </c>
      <c r="F2196" t="s">
        <v>12</v>
      </c>
      <c r="G2196">
        <v>52</v>
      </c>
      <c r="H2196" t="s">
        <v>17</v>
      </c>
      <c r="I2196" s="19">
        <v>9</v>
      </c>
      <c r="J2196">
        <v>1000</v>
      </c>
      <c r="K2196" s="2">
        <f t="shared" si="293"/>
        <v>111.11111111111111</v>
      </c>
      <c r="L2196" s="2"/>
      <c r="M2196" s="9"/>
      <c r="N2196" s="9"/>
      <c r="O2196" s="9"/>
      <c r="P2196" s="9"/>
      <c r="Q2196" s="2"/>
      <c r="R2196" s="2">
        <v>52</v>
      </c>
      <c r="S2196" s="2"/>
      <c r="T2196" s="2"/>
      <c r="U2196" s="2"/>
      <c r="V2196" s="2"/>
      <c r="W2196" s="2"/>
      <c r="X2196" s="9"/>
      <c r="Y2196" s="9"/>
      <c r="Z2196" s="9"/>
      <c r="AA2196" s="9"/>
      <c r="AB2196" s="9"/>
      <c r="AC2196" s="2"/>
      <c r="AD2196" s="9"/>
      <c r="AE2196" s="9"/>
      <c r="AF2196" s="2"/>
      <c r="AG2196" s="9"/>
      <c r="AH2196" s="9"/>
      <c r="AI2196" s="9"/>
      <c r="AJ2196" s="9"/>
      <c r="AK2196" s="9"/>
      <c r="AL2196" s="9"/>
      <c r="AM2196" s="15"/>
      <c r="AN2196" s="9"/>
      <c r="AO2196" s="9"/>
      <c r="AP2196" s="9"/>
      <c r="AQ2196" s="2"/>
      <c r="AR2196" s="2"/>
      <c r="AS2196" s="2"/>
      <c r="AT2196" s="2"/>
      <c r="AU2196" s="2"/>
      <c r="AV2196" s="2"/>
      <c r="AW2196" s="2"/>
      <c r="AX2196" s="9"/>
      <c r="AY2196" s="2"/>
      <c r="AZ2196" s="2"/>
      <c r="BA2196" s="2"/>
      <c r="BB2196" s="9"/>
      <c r="BC2196" s="19"/>
      <c r="BD2196" s="2"/>
      <c r="BE2196" s="2"/>
      <c r="BF2196" s="19"/>
      <c r="BG2196" s="19"/>
      <c r="BH2196" s="19"/>
      <c r="BI2196" s="19"/>
      <c r="BJ2196" s="19"/>
      <c r="BK2196" s="19"/>
      <c r="BL2196" s="19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9"/>
      <c r="BX2196" s="2"/>
      <c r="BY2196" s="2"/>
      <c r="BZ2196" s="9"/>
      <c r="CA2196" s="2"/>
      <c r="CB2196" s="2"/>
      <c r="CC2196" s="2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  <c r="DP2196" s="9"/>
      <c r="DQ2196" s="9"/>
      <c r="DR2196" s="9"/>
      <c r="DS2196" s="9"/>
      <c r="DT2196" s="9"/>
      <c r="DU2196" s="9"/>
      <c r="DV2196" s="9"/>
      <c r="DW2196" s="9"/>
      <c r="DX2196" s="9"/>
      <c r="DY2196" s="9"/>
      <c r="DZ2196" s="9"/>
      <c r="EA2196" s="9"/>
      <c r="EB2196" s="9"/>
      <c r="EC2196" s="9"/>
      <c r="ED2196" s="9"/>
      <c r="EE2196" s="9"/>
      <c r="EF2196" s="9"/>
      <c r="EG2196" s="9"/>
      <c r="EH2196" s="9"/>
      <c r="EI2196" s="9"/>
      <c r="EJ2196" s="9"/>
      <c r="EK2196" s="9"/>
      <c r="EL2196" s="9"/>
      <c r="EM2196" s="9"/>
      <c r="EN2196" s="9"/>
      <c r="EO2196" s="9"/>
      <c r="EP2196" s="9"/>
      <c r="EQ2196" s="9"/>
      <c r="ER2196" s="9"/>
      <c r="ES2196" s="9"/>
      <c r="ET2196" s="9"/>
      <c r="EU2196" s="9"/>
      <c r="EV2196" s="9"/>
    </row>
    <row r="2197" spans="1:152" hidden="1" x14ac:dyDescent="0.45">
      <c r="A2197" t="s">
        <v>76</v>
      </c>
      <c r="B2197" t="s">
        <v>241</v>
      </c>
      <c r="C2197" s="1">
        <v>39790</v>
      </c>
      <c r="D2197" s="2"/>
      <c r="G2197">
        <v>54</v>
      </c>
      <c r="H2197" t="s">
        <v>17</v>
      </c>
      <c r="I2197" s="19">
        <v>9</v>
      </c>
      <c r="J2197">
        <v>1000</v>
      </c>
      <c r="K2197" s="2">
        <f t="shared" si="293"/>
        <v>111.11111111111111</v>
      </c>
      <c r="AC2197" s="2"/>
      <c r="AE2197" s="9"/>
      <c r="AF2197" s="2"/>
      <c r="AG2197" s="9"/>
      <c r="AH2197" s="9"/>
      <c r="AI2197" s="9"/>
      <c r="AJ2197" s="9"/>
      <c r="AK2197" s="9"/>
      <c r="AL2197" s="9"/>
      <c r="AM2197" s="15"/>
      <c r="AO2197" s="9"/>
      <c r="AP2197" s="9"/>
      <c r="AQ2197" s="2"/>
      <c r="AR2197" s="2"/>
      <c r="AS2197" s="2"/>
      <c r="AT2197" s="2"/>
      <c r="AU2197" s="2"/>
      <c r="AV2197" s="2"/>
      <c r="AW2197" s="2"/>
      <c r="AY2197" s="2"/>
      <c r="AZ2197" s="2"/>
      <c r="BA2197" s="2"/>
      <c r="BC2197" s="19"/>
      <c r="BD2197" s="2"/>
      <c r="BE2197" s="2"/>
      <c r="BF2197" s="19"/>
      <c r="BG2197" s="19"/>
      <c r="BH2197" s="19"/>
      <c r="BI2197" s="19"/>
      <c r="BJ2197" s="19"/>
      <c r="BK2197" s="19"/>
      <c r="BL2197" s="19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X2197" s="2">
        <v>172.75773672869451</v>
      </c>
      <c r="BY2197" s="2"/>
      <c r="CA2197" s="2"/>
      <c r="CB2197" s="2"/>
      <c r="CC2197" s="2"/>
    </row>
    <row r="2198" spans="1:152" hidden="1" x14ac:dyDescent="0.45">
      <c r="A2198" t="s">
        <v>76</v>
      </c>
      <c r="B2198" t="s">
        <v>241</v>
      </c>
      <c r="C2198" s="1">
        <v>39792</v>
      </c>
      <c r="G2198">
        <v>56</v>
      </c>
      <c r="H2198" t="s">
        <v>17</v>
      </c>
      <c r="I2198" s="19">
        <v>9</v>
      </c>
      <c r="J2198">
        <v>1000</v>
      </c>
      <c r="K2198" s="2">
        <f t="shared" si="293"/>
        <v>111.11111111111111</v>
      </c>
      <c r="L2198" s="2"/>
      <c r="M2198" s="2">
        <v>297.60000000000002</v>
      </c>
      <c r="N2198" s="19">
        <v>10.282999999999999</v>
      </c>
      <c r="O2198" s="19"/>
      <c r="P2198" s="19"/>
      <c r="AC2198" s="2"/>
      <c r="AE2198" s="9"/>
      <c r="AF2198" s="2"/>
      <c r="AG2198" s="9"/>
      <c r="AH2198" s="9"/>
      <c r="AI2198" s="9"/>
      <c r="AJ2198" s="9"/>
      <c r="AK2198" s="9"/>
      <c r="AL2198" s="9"/>
      <c r="AO2198" s="9"/>
      <c r="AP2198" s="9"/>
      <c r="AQ2198" s="2"/>
      <c r="AR2198" s="2"/>
      <c r="AS2198" s="2"/>
      <c r="AT2198" s="2"/>
      <c r="AU2198" s="2"/>
      <c r="AV2198" s="2"/>
      <c r="AW2198" s="2"/>
      <c r="AY2198" s="2"/>
      <c r="AZ2198" s="2"/>
      <c r="BA2198" s="2"/>
      <c r="BC2198" s="19"/>
      <c r="BD2198" s="2"/>
      <c r="BE2198" s="2"/>
      <c r="BF2198" s="19"/>
      <c r="BG2198" s="19"/>
      <c r="BH2198" s="19"/>
      <c r="BI2198" s="19"/>
      <c r="BJ2198" s="19"/>
      <c r="BK2198" s="19"/>
      <c r="BL2198" s="19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X2198" s="2"/>
      <c r="BY2198" s="2"/>
      <c r="CA2198" s="2"/>
      <c r="CB2198" s="2"/>
      <c r="CC2198" s="2"/>
    </row>
    <row r="2199" spans="1:152" hidden="1" x14ac:dyDescent="0.45">
      <c r="A2199" t="s">
        <v>76</v>
      </c>
      <c r="B2199" t="s">
        <v>241</v>
      </c>
      <c r="C2199" s="1">
        <v>39793</v>
      </c>
      <c r="D2199" s="2"/>
      <c r="G2199">
        <v>57</v>
      </c>
      <c r="H2199" t="s">
        <v>17</v>
      </c>
      <c r="I2199" s="19">
        <v>9</v>
      </c>
      <c r="J2199">
        <v>1000</v>
      </c>
      <c r="K2199" s="2">
        <f t="shared" si="293"/>
        <v>111.11111111111111</v>
      </c>
      <c r="AC2199" s="2"/>
      <c r="AE2199" s="9"/>
      <c r="AF2199" s="2"/>
      <c r="AG2199" s="9"/>
      <c r="AH2199" s="9"/>
      <c r="AI2199" s="9"/>
      <c r="AJ2199" s="9"/>
      <c r="AK2199" s="9"/>
      <c r="AL2199" s="9"/>
      <c r="AM2199" s="15"/>
      <c r="AO2199" s="9"/>
      <c r="AP2199" s="9"/>
      <c r="AQ2199" s="2"/>
      <c r="AR2199" s="2"/>
      <c r="AS2199" s="2"/>
      <c r="AT2199" s="2"/>
      <c r="AU2199" s="2"/>
      <c r="AV2199" s="2"/>
      <c r="AW2199" s="2"/>
      <c r="AY2199" s="2"/>
      <c r="AZ2199" s="2"/>
      <c r="BA2199" s="2"/>
      <c r="BC2199" s="19"/>
      <c r="BD2199" s="2"/>
      <c r="BE2199" s="2"/>
      <c r="BF2199" s="19"/>
      <c r="BG2199" s="19"/>
      <c r="BH2199" s="19"/>
      <c r="BI2199" s="19"/>
      <c r="BJ2199" s="19"/>
      <c r="BK2199" s="19"/>
      <c r="BL2199" s="19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X2199" s="2">
        <v>205.8690502452348</v>
      </c>
      <c r="BY2199" s="2"/>
      <c r="CA2199" s="2"/>
      <c r="CB2199" s="2"/>
      <c r="CC2199" s="2"/>
    </row>
    <row r="2200" spans="1:152" hidden="1" x14ac:dyDescent="0.45">
      <c r="A2200" t="s">
        <v>76</v>
      </c>
      <c r="B2200" t="s">
        <v>241</v>
      </c>
      <c r="C2200" s="1">
        <v>39797</v>
      </c>
      <c r="D2200" s="2"/>
      <c r="G2200">
        <v>61</v>
      </c>
      <c r="H2200" t="s">
        <v>17</v>
      </c>
      <c r="I2200" s="19">
        <v>9</v>
      </c>
      <c r="J2200">
        <v>1000</v>
      </c>
      <c r="K2200" s="2">
        <f t="shared" si="293"/>
        <v>111.11111111111111</v>
      </c>
      <c r="AC2200" s="2"/>
      <c r="AE2200" s="9"/>
      <c r="AF2200" s="2"/>
      <c r="AG2200" s="9"/>
      <c r="AH2200" s="9"/>
      <c r="AI2200" s="9"/>
      <c r="AJ2200" s="9"/>
      <c r="AK2200" s="9"/>
      <c r="AL2200" s="9"/>
      <c r="AM2200" s="15"/>
      <c r="AO2200" s="9"/>
      <c r="AP2200" s="9"/>
      <c r="AQ2200" s="2"/>
      <c r="AR2200" s="2"/>
      <c r="AS2200" s="2"/>
      <c r="AT2200" s="2"/>
      <c r="AU2200" s="2"/>
      <c r="AV2200" s="2"/>
      <c r="AW2200" s="2"/>
      <c r="AY2200" s="2"/>
      <c r="AZ2200" s="2"/>
      <c r="BA2200" s="2"/>
      <c r="BC2200" s="19"/>
      <c r="BD2200" s="2"/>
      <c r="BE2200" s="2"/>
      <c r="BF2200" s="19"/>
      <c r="BG2200" s="19"/>
      <c r="BH2200" s="19"/>
      <c r="BI2200" s="19"/>
      <c r="BJ2200" s="19"/>
      <c r="BK2200" s="19"/>
      <c r="BL2200" s="19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X2200" s="2">
        <v>214.10804294087811</v>
      </c>
      <c r="BY2200" s="2"/>
      <c r="CA2200" s="2"/>
      <c r="CB2200" s="2"/>
      <c r="CC2200" s="2"/>
    </row>
    <row r="2201" spans="1:152" hidden="1" x14ac:dyDescent="0.45">
      <c r="A2201" t="s">
        <v>76</v>
      </c>
      <c r="B2201" t="s">
        <v>241</v>
      </c>
      <c r="C2201" s="1">
        <v>39799</v>
      </c>
      <c r="G2201">
        <v>63</v>
      </c>
      <c r="H2201" t="s">
        <v>17</v>
      </c>
      <c r="I2201" s="19">
        <v>9</v>
      </c>
      <c r="J2201">
        <v>1000</v>
      </c>
      <c r="K2201" s="2">
        <f t="shared" ref="K2201:K2264" si="294">1000000/I2201/J2201</f>
        <v>111.11111111111111</v>
      </c>
      <c r="L2201" s="2"/>
      <c r="M2201" s="2">
        <v>297</v>
      </c>
      <c r="N2201" s="19">
        <v>12.05</v>
      </c>
      <c r="O2201" s="19"/>
      <c r="P2201" s="19"/>
      <c r="AC2201" s="2"/>
      <c r="AE2201" s="9"/>
      <c r="AF2201" s="2"/>
      <c r="AG2201" s="9"/>
      <c r="AH2201" s="9"/>
      <c r="AI2201" s="9"/>
      <c r="AJ2201" s="9"/>
      <c r="AK2201" s="9"/>
      <c r="AL2201" s="9"/>
      <c r="AO2201" s="9"/>
      <c r="AP2201" s="9"/>
      <c r="AQ2201" s="2"/>
      <c r="AR2201" s="2"/>
      <c r="AS2201" s="2"/>
      <c r="AT2201" s="2"/>
      <c r="AU2201" s="2"/>
      <c r="AV2201" s="2"/>
      <c r="AW2201" s="2"/>
      <c r="AY2201" s="2"/>
      <c r="AZ2201" s="2"/>
      <c r="BA2201" s="2"/>
      <c r="BC2201" s="19"/>
      <c r="BD2201" s="2"/>
      <c r="BE2201" s="2"/>
      <c r="BF2201" s="19"/>
      <c r="BG2201" s="19"/>
      <c r="BH2201" s="19"/>
      <c r="BI2201" s="19"/>
      <c r="BJ2201" s="19"/>
      <c r="BK2201" s="19"/>
      <c r="BL2201" s="19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X2201" s="2"/>
      <c r="BY2201" s="2"/>
      <c r="CA2201" s="2"/>
      <c r="CB2201" s="2"/>
      <c r="CC2201" s="2"/>
    </row>
    <row r="2202" spans="1:152" hidden="1" x14ac:dyDescent="0.45">
      <c r="A2202" t="s">
        <v>76</v>
      </c>
      <c r="B2202" t="s">
        <v>241</v>
      </c>
      <c r="C2202" s="1">
        <v>39801</v>
      </c>
      <c r="D2202" s="2"/>
      <c r="G2202">
        <v>65</v>
      </c>
      <c r="H2202" t="s">
        <v>17</v>
      </c>
      <c r="I2202" s="19">
        <v>9</v>
      </c>
      <c r="J2202">
        <v>1000</v>
      </c>
      <c r="K2202" s="2">
        <f t="shared" si="294"/>
        <v>111.11111111111111</v>
      </c>
      <c r="AC2202" s="2"/>
      <c r="AE2202" s="9"/>
      <c r="AF2202" s="2"/>
      <c r="AG2202" s="9"/>
      <c r="AH2202" s="9"/>
      <c r="AI2202" s="9"/>
      <c r="AJ2202" s="9"/>
      <c r="AK2202" s="9"/>
      <c r="AL2202" s="9"/>
      <c r="AM2202" s="15"/>
      <c r="AO2202" s="9"/>
      <c r="AP2202" s="9"/>
      <c r="AQ2202" s="2"/>
      <c r="AR2202" s="2"/>
      <c r="AS2202" s="2"/>
      <c r="AT2202" s="2"/>
      <c r="AU2202" s="2"/>
      <c r="AV2202" s="2"/>
      <c r="AW2202" s="2"/>
      <c r="AY2202" s="2"/>
      <c r="AZ2202" s="2"/>
      <c r="BA2202" s="2"/>
      <c r="BC2202" s="19"/>
      <c r="BD2202" s="2"/>
      <c r="BE2202" s="2"/>
      <c r="BF2202" s="19"/>
      <c r="BG2202" s="19"/>
      <c r="BH2202" s="19"/>
      <c r="BI2202" s="19"/>
      <c r="BJ2202" s="19"/>
      <c r="BK2202" s="19"/>
      <c r="BL2202" s="19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X2202" s="2">
        <v>193.3046135277512</v>
      </c>
      <c r="BY2202" s="2"/>
      <c r="CA2202" s="2"/>
      <c r="CB2202" s="2"/>
      <c r="CC2202" s="2"/>
    </row>
    <row r="2203" spans="1:152" hidden="1" x14ac:dyDescent="0.45">
      <c r="A2203" t="s">
        <v>76</v>
      </c>
      <c r="B2203" t="s">
        <v>241</v>
      </c>
      <c r="C2203" s="1">
        <v>39803</v>
      </c>
      <c r="D2203" s="2"/>
      <c r="G2203">
        <v>67</v>
      </c>
      <c r="H2203" t="s">
        <v>17</v>
      </c>
      <c r="I2203" s="19">
        <v>9</v>
      </c>
      <c r="J2203">
        <v>1000</v>
      </c>
      <c r="K2203" s="2">
        <f t="shared" si="294"/>
        <v>111.11111111111111</v>
      </c>
      <c r="AC2203" s="2"/>
      <c r="AE2203" s="9"/>
      <c r="AF2203" s="2"/>
      <c r="AG2203" s="9"/>
      <c r="AH2203" s="9"/>
      <c r="AI2203" s="9"/>
      <c r="AJ2203" s="9"/>
      <c r="AK2203" s="9"/>
      <c r="AL2203" s="9"/>
      <c r="AM2203" s="15"/>
      <c r="AO2203" s="9"/>
      <c r="AP2203" s="9"/>
      <c r="AQ2203" s="2"/>
      <c r="AR2203" s="2"/>
      <c r="AS2203" s="2"/>
      <c r="AT2203" s="2"/>
      <c r="AU2203" s="2"/>
      <c r="AV2203" s="2"/>
      <c r="AW2203" s="2"/>
      <c r="AY2203" s="2"/>
      <c r="AZ2203" s="2"/>
      <c r="BA2203" s="2"/>
      <c r="BC2203" s="19"/>
      <c r="BD2203" s="2"/>
      <c r="BE2203" s="2"/>
      <c r="BF2203" s="19"/>
      <c r="BG2203" s="19"/>
      <c r="BH2203" s="19"/>
      <c r="BI2203" s="19"/>
      <c r="BJ2203" s="19"/>
      <c r="BK2203" s="19"/>
      <c r="BL2203" s="19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X2203" s="2">
        <v>182.83566751397669</v>
      </c>
      <c r="BY2203" s="2"/>
      <c r="CA2203" s="2"/>
      <c r="CB2203" s="2"/>
      <c r="CC2203" s="2"/>
    </row>
    <row r="2204" spans="1:152" hidden="1" x14ac:dyDescent="0.45">
      <c r="A2204" t="s">
        <v>76</v>
      </c>
      <c r="B2204" t="s">
        <v>241</v>
      </c>
      <c r="C2204" s="1">
        <v>39806</v>
      </c>
      <c r="D2204" s="2"/>
      <c r="G2204">
        <v>70</v>
      </c>
      <c r="H2204" t="s">
        <v>17</v>
      </c>
      <c r="I2204" s="19">
        <v>9</v>
      </c>
      <c r="J2204">
        <v>1000</v>
      </c>
      <c r="K2204" s="2">
        <f t="shared" si="294"/>
        <v>111.11111111111111</v>
      </c>
      <c r="L2204" s="2"/>
      <c r="M2204" s="2">
        <v>407</v>
      </c>
      <c r="N2204" s="19">
        <v>14.2</v>
      </c>
      <c r="O2204" s="19"/>
      <c r="P2204" s="19"/>
      <c r="AC2204" s="2"/>
      <c r="AE2204" s="9"/>
      <c r="AF2204" s="2"/>
      <c r="AG2204" s="9"/>
      <c r="AH2204" s="9"/>
      <c r="AI2204" s="9"/>
      <c r="AJ2204" s="9"/>
      <c r="AK2204" s="9"/>
      <c r="AL2204" s="9"/>
      <c r="AM2204" s="15"/>
      <c r="AO2204" s="9"/>
      <c r="AP2204" s="9"/>
      <c r="AQ2204" s="2"/>
      <c r="AR2204" s="2"/>
      <c r="AS2204" s="2"/>
      <c r="AT2204" s="2"/>
      <c r="AU2204" s="2"/>
      <c r="AV2204" s="2"/>
      <c r="AW2204" s="2"/>
      <c r="AY2204" s="2"/>
      <c r="AZ2204" s="2"/>
      <c r="BA2204" s="2"/>
      <c r="BC2204" s="19"/>
      <c r="BD2204" s="2"/>
      <c r="BE2204" s="2"/>
      <c r="BF2204" s="19"/>
      <c r="BG2204" s="19"/>
      <c r="BH2204" s="19"/>
      <c r="BI2204" s="19"/>
      <c r="BJ2204" s="19"/>
      <c r="BK2204" s="19"/>
      <c r="BL2204" s="19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X2204" s="2">
        <v>208.03043384148251</v>
      </c>
      <c r="BY2204" s="2"/>
      <c r="CA2204" s="2"/>
      <c r="CB2204" s="2"/>
      <c r="CC2204" s="2"/>
    </row>
    <row r="2205" spans="1:152" hidden="1" x14ac:dyDescent="0.45">
      <c r="A2205" t="s">
        <v>76</v>
      </c>
      <c r="B2205" t="s">
        <v>241</v>
      </c>
      <c r="C2205" s="1">
        <v>39808</v>
      </c>
      <c r="D2205" s="2">
        <v>5</v>
      </c>
      <c r="E2205" t="s">
        <v>195</v>
      </c>
      <c r="F2205" t="s">
        <v>13</v>
      </c>
      <c r="G2205">
        <v>72</v>
      </c>
      <c r="H2205" t="s">
        <v>17</v>
      </c>
      <c r="I2205" s="19">
        <v>9</v>
      </c>
      <c r="J2205">
        <v>1000</v>
      </c>
      <c r="K2205" s="2">
        <f t="shared" si="294"/>
        <v>111.11111111111111</v>
      </c>
      <c r="L2205" s="2"/>
      <c r="M2205" s="9"/>
      <c r="N2205" s="9"/>
      <c r="O2205" s="9"/>
      <c r="P2205" s="9"/>
      <c r="Q2205" s="2"/>
      <c r="R2205" s="2"/>
      <c r="S2205" s="2">
        <v>72</v>
      </c>
      <c r="T2205" s="2"/>
      <c r="U2205" s="2"/>
      <c r="V2205" s="2"/>
      <c r="W2205" s="2"/>
      <c r="X2205" s="9"/>
      <c r="Y2205" s="9"/>
      <c r="Z2205" s="9"/>
      <c r="AA2205" s="9"/>
      <c r="AB2205" s="9"/>
      <c r="AC2205" s="2"/>
      <c r="AD2205" s="9"/>
      <c r="AE2205" s="9"/>
      <c r="AF2205" s="2"/>
      <c r="AG2205" s="9"/>
      <c r="AH2205" s="9"/>
      <c r="AI2205" s="9"/>
      <c r="AJ2205" s="9"/>
      <c r="AK2205" s="9"/>
      <c r="AL2205" s="9"/>
      <c r="AM2205" s="15"/>
      <c r="AN2205" s="9"/>
      <c r="AO2205" s="9"/>
      <c r="AP2205" s="9"/>
      <c r="AQ2205" s="2"/>
      <c r="AR2205" s="2"/>
      <c r="AS2205" s="2"/>
      <c r="AT2205" s="2"/>
      <c r="AU2205" s="2"/>
      <c r="AV2205" s="2"/>
      <c r="AW2205" s="2"/>
      <c r="AX2205" s="9"/>
      <c r="AY2205" s="2"/>
      <c r="AZ2205" s="2"/>
      <c r="BA2205" s="2"/>
      <c r="BB2205" s="9"/>
      <c r="BC2205" s="19"/>
      <c r="BD2205" s="2"/>
      <c r="BE2205" s="2"/>
      <c r="BF2205" s="19"/>
      <c r="BG2205" s="19"/>
      <c r="BH2205" s="19"/>
      <c r="BI2205" s="19"/>
      <c r="BJ2205" s="19"/>
      <c r="BK2205" s="19"/>
      <c r="BL2205" s="19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9"/>
      <c r="BX2205" s="2"/>
      <c r="BY2205" s="2"/>
      <c r="BZ2205" s="9"/>
      <c r="CA2205" s="2"/>
      <c r="CB2205" s="2"/>
      <c r="CC2205" s="2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  <c r="DP2205" s="9"/>
      <c r="DQ2205" s="9"/>
      <c r="DR2205" s="9"/>
      <c r="DS2205" s="9"/>
      <c r="DT2205" s="9"/>
      <c r="DU2205" s="9"/>
      <c r="DV2205" s="9"/>
      <c r="DW2205" s="9"/>
      <c r="DX2205" s="9"/>
      <c r="DY2205" s="9"/>
      <c r="DZ2205" s="9"/>
      <c r="EA2205" s="9"/>
      <c r="EB2205" s="9"/>
      <c r="EC2205" s="9"/>
      <c r="ED2205" s="9"/>
      <c r="EE2205" s="9"/>
      <c r="EF2205" s="9"/>
      <c r="EG2205" s="9"/>
      <c r="EH2205" s="9"/>
      <c r="EI2205" s="9"/>
      <c r="EJ2205" s="9"/>
      <c r="EK2205" s="9"/>
      <c r="EL2205" s="9"/>
      <c r="EM2205" s="9"/>
      <c r="EN2205" s="9"/>
      <c r="EO2205" s="9"/>
      <c r="EP2205" s="9"/>
      <c r="EQ2205" s="9"/>
      <c r="ER2205" s="9"/>
      <c r="ES2205" s="9"/>
      <c r="ET2205" s="9"/>
      <c r="EU2205" s="9"/>
      <c r="EV2205" s="9"/>
    </row>
    <row r="2206" spans="1:152" hidden="1" x14ac:dyDescent="0.45">
      <c r="A2206" t="s">
        <v>76</v>
      </c>
      <c r="B2206" t="s">
        <v>241</v>
      </c>
      <c r="C2206" s="13">
        <v>39812</v>
      </c>
      <c r="D2206" s="14"/>
      <c r="E2206" s="13"/>
      <c r="F2206" s="12"/>
      <c r="G2206">
        <v>76</v>
      </c>
      <c r="H2206" t="s">
        <v>17</v>
      </c>
      <c r="I2206" s="19">
        <v>9</v>
      </c>
      <c r="J2206">
        <v>1000</v>
      </c>
      <c r="K2206" s="2">
        <f t="shared" si="294"/>
        <v>111.11111111111111</v>
      </c>
      <c r="L2206" s="2"/>
      <c r="M2206" s="9"/>
      <c r="N2206" s="9"/>
      <c r="O2206" s="9"/>
      <c r="P2206" s="9"/>
      <c r="Q2206" s="2"/>
      <c r="R2206" s="2"/>
      <c r="S2206" s="2"/>
      <c r="T2206" s="2"/>
      <c r="U2206" s="2"/>
      <c r="V2206" s="2"/>
      <c r="W2206" s="2"/>
      <c r="X2206" s="9"/>
      <c r="Y2206" s="9"/>
      <c r="Z2206" s="9"/>
      <c r="AA2206" s="9"/>
      <c r="AB2206" s="9"/>
      <c r="AC2206" s="2"/>
      <c r="AD2206" s="9"/>
      <c r="AE2206" s="9"/>
      <c r="AF2206" s="2"/>
      <c r="AG2206" s="9"/>
      <c r="AH2206" s="9"/>
      <c r="AI2206" s="9"/>
      <c r="AJ2206" s="9"/>
      <c r="AK2206" s="9"/>
      <c r="AL2206" s="9"/>
      <c r="AM2206" s="15"/>
      <c r="AN2206" s="9"/>
      <c r="AO2206" s="9"/>
      <c r="AP2206" s="9"/>
      <c r="AQ2206" s="2"/>
      <c r="AR2206" s="2"/>
      <c r="AS2206" s="2"/>
      <c r="AT2206" s="2"/>
      <c r="AU2206" s="2"/>
      <c r="AV2206" s="2"/>
      <c r="AW2206" s="2"/>
      <c r="AX2206" s="9"/>
      <c r="AY2206" s="2"/>
      <c r="AZ2206" s="2"/>
      <c r="BA2206" s="2"/>
      <c r="BB2206" s="9"/>
      <c r="BC2206" s="19"/>
      <c r="BD2206" s="2"/>
      <c r="BE2206" s="2"/>
      <c r="BF2206" s="19"/>
      <c r="BG2206" s="19"/>
      <c r="BH2206" s="19"/>
      <c r="BI2206" s="19"/>
      <c r="BJ2206" s="19"/>
      <c r="BK2206" s="19"/>
      <c r="BL2206" s="19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9"/>
      <c r="BX2206" s="2">
        <v>207.93543406929541</v>
      </c>
      <c r="BY2206" s="2"/>
      <c r="BZ2206" s="9"/>
      <c r="CA2206" s="2"/>
      <c r="CB2206" s="2"/>
      <c r="CC2206" s="2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  <c r="DP2206" s="9"/>
      <c r="DQ2206" s="9"/>
      <c r="DR2206" s="9"/>
      <c r="DS2206" s="9"/>
      <c r="DT2206" s="9"/>
      <c r="DU2206" s="9"/>
      <c r="DV2206" s="9"/>
      <c r="DW2206" s="9"/>
      <c r="DX2206" s="9"/>
      <c r="DY2206" s="9"/>
      <c r="DZ2206" s="9"/>
      <c r="EA2206" s="9"/>
      <c r="EB2206" s="9"/>
      <c r="EC2206" s="9"/>
      <c r="ED2206" s="9"/>
      <c r="EE2206" s="9"/>
      <c r="EF2206" s="9"/>
      <c r="EG2206" s="9"/>
      <c r="EH2206" s="9"/>
      <c r="EI2206" s="9"/>
      <c r="EJ2206" s="9"/>
      <c r="EK2206" s="9"/>
      <c r="EL2206" s="9"/>
      <c r="EM2206" s="9"/>
      <c r="EN2206" s="9"/>
      <c r="EO2206" s="9"/>
      <c r="EP2206" s="9"/>
      <c r="EQ2206" s="9"/>
      <c r="ER2206" s="9"/>
      <c r="ES2206" s="9"/>
      <c r="ET2206" s="9"/>
      <c r="EU2206" s="9"/>
      <c r="EV2206" s="9"/>
    </row>
    <row r="2207" spans="1:152" hidden="1" x14ac:dyDescent="0.45">
      <c r="A2207" t="s">
        <v>76</v>
      </c>
      <c r="B2207" t="s">
        <v>241</v>
      </c>
      <c r="C2207" s="1">
        <v>39813</v>
      </c>
      <c r="G2207">
        <v>77</v>
      </c>
      <c r="H2207" t="s">
        <v>17</v>
      </c>
      <c r="I2207" s="19">
        <v>9</v>
      </c>
      <c r="J2207">
        <v>1000</v>
      </c>
      <c r="K2207" s="2">
        <f t="shared" si="294"/>
        <v>111.11111111111111</v>
      </c>
      <c r="L2207" s="2"/>
      <c r="M2207" s="2">
        <v>543</v>
      </c>
      <c r="N2207" s="19">
        <v>15.5</v>
      </c>
      <c r="O2207" s="19"/>
      <c r="P2207" s="19"/>
      <c r="AC2207" s="2">
        <v>78.099999999999994</v>
      </c>
      <c r="AE2207" s="9"/>
      <c r="AF2207" s="2">
        <v>73.875</v>
      </c>
      <c r="AG2207" s="9">
        <v>1.0069219999999999</v>
      </c>
      <c r="AH2207" s="9"/>
      <c r="AI2207" s="9"/>
      <c r="AJ2207" s="9"/>
      <c r="AK2207" s="9"/>
      <c r="AL2207" s="9"/>
      <c r="AM2207" s="15">
        <f>AG2207/AF2207</f>
        <v>1.3630077834179355E-2</v>
      </c>
      <c r="AO2207" s="9"/>
      <c r="AP2207" s="9"/>
      <c r="AQ2207" s="2">
        <v>7.0250000000000004</v>
      </c>
      <c r="AR2207" s="2"/>
      <c r="AS2207" s="2">
        <v>1.0750000000000002</v>
      </c>
      <c r="AT2207" s="2"/>
      <c r="AU2207" s="2"/>
      <c r="AV2207" s="2">
        <v>0</v>
      </c>
      <c r="AW2207" s="2">
        <v>8.1</v>
      </c>
      <c r="AY2207" s="2"/>
      <c r="AZ2207" s="2">
        <f>AC2207+AF2207+AW2207</f>
        <v>160.07499999999999</v>
      </c>
      <c r="BA2207" s="2"/>
      <c r="BB2207" s="9">
        <f>AW2207/AZ2207</f>
        <v>5.0601280649695456E-2</v>
      </c>
      <c r="BC2207" s="19"/>
      <c r="BD2207" s="2"/>
      <c r="BE2207" s="2"/>
      <c r="BF2207" s="19"/>
      <c r="BG2207" s="19"/>
      <c r="BH2207" s="19"/>
      <c r="BI2207" s="19"/>
      <c r="BJ2207" s="9">
        <f>AC2207/AZ2207</f>
        <v>0.48789629861002654</v>
      </c>
      <c r="BK2207" s="9">
        <f>AF2207/AZ2207</f>
        <v>0.46150242074027803</v>
      </c>
      <c r="BL2207" s="9">
        <f>AW2207/AZ2207</f>
        <v>5.0601280649695456E-2</v>
      </c>
      <c r="BM2207" s="2">
        <f>BN2207+BO2207+BP2207+BQ2207+BR2207+BS2207</f>
        <v>265.25</v>
      </c>
      <c r="BN2207" s="2">
        <v>100.5</v>
      </c>
      <c r="BO2207" s="2">
        <v>4.5</v>
      </c>
      <c r="BP2207" s="2">
        <v>0</v>
      </c>
      <c r="BQ2207" s="2"/>
      <c r="BR2207" s="2">
        <v>141.74999999999997</v>
      </c>
      <c r="BS2207" s="2">
        <v>18.5</v>
      </c>
      <c r="BT2207" s="15">
        <f>AG2207/BM2207</f>
        <v>3.7961244109330815E-3</v>
      </c>
      <c r="BU2207" s="2"/>
      <c r="BV2207" s="2"/>
      <c r="BX2207" s="2"/>
      <c r="BY2207" s="2"/>
      <c r="CA2207" s="2"/>
      <c r="CB2207" s="2"/>
      <c r="CC2207" s="2"/>
    </row>
    <row r="2208" spans="1:152" hidden="1" x14ac:dyDescent="0.45">
      <c r="A2208" t="s">
        <v>76</v>
      </c>
      <c r="B2208" t="s">
        <v>241</v>
      </c>
      <c r="C2208" s="1">
        <v>39815</v>
      </c>
      <c r="D2208" s="2"/>
      <c r="G2208">
        <v>79</v>
      </c>
      <c r="H2208" t="s">
        <v>17</v>
      </c>
      <c r="I2208" s="19">
        <v>9</v>
      </c>
      <c r="J2208">
        <v>1000</v>
      </c>
      <c r="K2208" s="2">
        <f t="shared" si="294"/>
        <v>111.11111111111111</v>
      </c>
      <c r="AC2208" s="2"/>
      <c r="AE2208" s="9"/>
      <c r="AF2208" s="2"/>
      <c r="AG2208" s="9"/>
      <c r="AH2208" s="9"/>
      <c r="AI2208" s="9"/>
      <c r="AJ2208" s="9"/>
      <c r="AK2208" s="9"/>
      <c r="AL2208" s="9"/>
      <c r="AM2208" s="15"/>
      <c r="AO2208" s="9"/>
      <c r="AP2208" s="9"/>
      <c r="AQ2208" s="2"/>
      <c r="AR2208" s="2"/>
      <c r="AS2208" s="2"/>
      <c r="AT2208" s="2"/>
      <c r="AU2208" s="2"/>
      <c r="AV2208" s="2"/>
      <c r="AW2208" s="2"/>
      <c r="AY2208" s="2"/>
      <c r="AZ2208" s="2"/>
      <c r="BA2208" s="2"/>
      <c r="BC2208" s="19"/>
      <c r="BD2208" s="2"/>
      <c r="BE2208" s="2"/>
      <c r="BF2208" s="19"/>
      <c r="BG2208" s="19"/>
      <c r="BH2208" s="19"/>
      <c r="BI2208" s="19"/>
      <c r="BJ2208" s="19"/>
      <c r="BK2208" s="19"/>
      <c r="BL2208" s="19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X2208" s="2">
        <v>186.38042394767839</v>
      </c>
      <c r="BY2208" s="2"/>
      <c r="CA2208" s="2"/>
      <c r="CB2208" s="2"/>
      <c r="CC2208" s="2"/>
    </row>
    <row r="2209" spans="1:81" hidden="1" x14ac:dyDescent="0.45">
      <c r="A2209" t="s">
        <v>76</v>
      </c>
      <c r="B2209" t="s">
        <v>241</v>
      </c>
      <c r="C2209" s="1">
        <v>39817</v>
      </c>
      <c r="D2209" s="2"/>
      <c r="G2209">
        <v>81</v>
      </c>
      <c r="H2209" t="s">
        <v>17</v>
      </c>
      <c r="I2209" s="19">
        <v>9</v>
      </c>
      <c r="J2209">
        <v>1000</v>
      </c>
      <c r="K2209" s="2">
        <f t="shared" si="294"/>
        <v>111.11111111111111</v>
      </c>
      <c r="AC2209" s="2"/>
      <c r="AE2209" s="9"/>
      <c r="AF2209" s="2"/>
      <c r="AG2209" s="9"/>
      <c r="AH2209" s="9"/>
      <c r="AI2209" s="9"/>
      <c r="AJ2209" s="9"/>
      <c r="AK2209" s="9"/>
      <c r="AL2209" s="9"/>
      <c r="AM2209" s="15"/>
      <c r="AO2209" s="9"/>
      <c r="AP2209" s="9"/>
      <c r="AQ2209" s="2"/>
      <c r="AR2209" s="2"/>
      <c r="AS2209" s="2"/>
      <c r="AT2209" s="2"/>
      <c r="AU2209" s="2"/>
      <c r="AV2209" s="2"/>
      <c r="AW2209" s="2"/>
      <c r="AY2209" s="2"/>
      <c r="AZ2209" s="2"/>
      <c r="BA2209" s="2"/>
      <c r="BC2209" s="19"/>
      <c r="BD2209" s="2"/>
      <c r="BE2209" s="2"/>
      <c r="BF2209" s="19"/>
      <c r="BG2209" s="19"/>
      <c r="BH2209" s="19"/>
      <c r="BI2209" s="19"/>
      <c r="BJ2209" s="19"/>
      <c r="BK2209" s="19"/>
      <c r="BL2209" s="19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X2209" s="2">
        <v>219.3649972437056</v>
      </c>
      <c r="BY2209" s="2"/>
      <c r="CA2209" s="2"/>
      <c r="CB2209" s="2"/>
      <c r="CC2209" s="2"/>
    </row>
    <row r="2210" spans="1:81" hidden="1" x14ac:dyDescent="0.45">
      <c r="A2210" t="s">
        <v>76</v>
      </c>
      <c r="B2210" t="s">
        <v>241</v>
      </c>
      <c r="C2210" s="1">
        <v>39820</v>
      </c>
      <c r="G2210">
        <v>84</v>
      </c>
      <c r="H2210" t="s">
        <v>17</v>
      </c>
      <c r="I2210" s="19">
        <v>9</v>
      </c>
      <c r="J2210">
        <v>1000</v>
      </c>
      <c r="K2210" s="2">
        <f t="shared" si="294"/>
        <v>111.11111111111111</v>
      </c>
      <c r="L2210" s="2"/>
      <c r="M2210" s="2">
        <v>656</v>
      </c>
      <c r="N2210" s="19">
        <v>18.5</v>
      </c>
      <c r="O2210" s="19"/>
      <c r="P2210" s="19"/>
      <c r="AC2210" s="2"/>
      <c r="AE2210" s="9"/>
      <c r="AF2210" s="2"/>
      <c r="AG2210" s="9"/>
      <c r="AH2210" s="9"/>
      <c r="AI2210" s="9"/>
      <c r="AJ2210" s="9"/>
      <c r="AK2210" s="9"/>
      <c r="AL2210" s="9"/>
      <c r="AO2210" s="9"/>
      <c r="AP2210" s="9"/>
      <c r="AQ2210" s="2"/>
      <c r="AR2210" s="2"/>
      <c r="AS2210" s="2"/>
      <c r="AT2210" s="2"/>
      <c r="AU2210" s="2"/>
      <c r="AV2210" s="2"/>
      <c r="AW2210" s="2"/>
      <c r="AY2210" s="2"/>
      <c r="AZ2210" s="2"/>
      <c r="BA2210" s="2"/>
      <c r="BC2210" s="19"/>
      <c r="BD2210" s="2"/>
      <c r="BE2210" s="2"/>
      <c r="BF2210" s="19"/>
      <c r="BG2210" s="19"/>
      <c r="BH2210" s="19"/>
      <c r="BI2210" s="19"/>
      <c r="BJ2210" s="19"/>
      <c r="BK2210" s="19"/>
      <c r="BL2210" s="19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X2210" s="2"/>
      <c r="BY2210" s="2"/>
      <c r="CA2210" s="2"/>
      <c r="CB2210" s="2"/>
      <c r="CC2210" s="2"/>
    </row>
    <row r="2211" spans="1:81" hidden="1" x14ac:dyDescent="0.45">
      <c r="A2211" t="s">
        <v>76</v>
      </c>
      <c r="B2211" t="s">
        <v>241</v>
      </c>
      <c r="C2211" s="1">
        <v>39822</v>
      </c>
      <c r="D2211" s="2"/>
      <c r="G2211">
        <v>86</v>
      </c>
      <c r="H2211" t="s">
        <v>17</v>
      </c>
      <c r="I2211" s="19">
        <v>9</v>
      </c>
      <c r="J2211">
        <v>1000</v>
      </c>
      <c r="K2211" s="2">
        <f t="shared" si="294"/>
        <v>111.11111111111111</v>
      </c>
      <c r="AC2211" s="2"/>
      <c r="AE2211" s="9"/>
      <c r="AF2211" s="2"/>
      <c r="AG2211" s="9"/>
      <c r="AH2211" s="9"/>
      <c r="AI2211" s="9"/>
      <c r="AJ2211" s="9"/>
      <c r="AK2211" s="9"/>
      <c r="AL2211" s="9"/>
      <c r="AM2211" s="15"/>
      <c r="AO2211" s="9"/>
      <c r="AP2211" s="9"/>
      <c r="AQ2211" s="2"/>
      <c r="AR2211" s="2"/>
      <c r="AS2211" s="2"/>
      <c r="AT2211" s="2"/>
      <c r="AU2211" s="2"/>
      <c r="AV2211" s="2"/>
      <c r="AW2211" s="2"/>
      <c r="AY2211" s="2"/>
      <c r="AZ2211" s="2"/>
      <c r="BA2211" s="2"/>
      <c r="BC2211" s="19"/>
      <c r="BD2211" s="2"/>
      <c r="BE2211" s="2"/>
      <c r="BF2211" s="19"/>
      <c r="BG2211" s="19"/>
      <c r="BH2211" s="19"/>
      <c r="BI2211" s="19"/>
      <c r="BJ2211" s="19"/>
      <c r="BK2211" s="19"/>
      <c r="BL2211" s="19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X2211" s="2">
        <v>189.7428291262477</v>
      </c>
      <c r="BY2211" s="2"/>
      <c r="CA2211" s="2"/>
      <c r="CB2211" s="2"/>
      <c r="CC2211" s="2"/>
    </row>
    <row r="2212" spans="1:81" hidden="1" x14ac:dyDescent="0.45">
      <c r="A2212" t="s">
        <v>76</v>
      </c>
      <c r="B2212" t="s">
        <v>241</v>
      </c>
      <c r="C2212" s="1">
        <v>39824</v>
      </c>
      <c r="D2212" s="2"/>
      <c r="G2212">
        <v>88</v>
      </c>
      <c r="H2212" t="s">
        <v>17</v>
      </c>
      <c r="I2212" s="19">
        <v>9</v>
      </c>
      <c r="J2212">
        <v>1000</v>
      </c>
      <c r="K2212" s="2">
        <f t="shared" si="294"/>
        <v>111.11111111111111</v>
      </c>
      <c r="AC2212" s="2"/>
      <c r="AE2212" s="9"/>
      <c r="AF2212" s="2"/>
      <c r="AG2212" s="9"/>
      <c r="AH2212" s="9"/>
      <c r="AI2212" s="9"/>
      <c r="AJ2212" s="9"/>
      <c r="AK2212" s="9"/>
      <c r="AL2212" s="9"/>
      <c r="AM2212" s="15"/>
      <c r="AO2212" s="9"/>
      <c r="AP2212" s="9"/>
      <c r="AQ2212" s="2"/>
      <c r="AR2212" s="2"/>
      <c r="AS2212" s="2"/>
      <c r="AT2212" s="2"/>
      <c r="AU2212" s="2"/>
      <c r="AV2212" s="2"/>
      <c r="AW2212" s="2"/>
      <c r="AY2212" s="2"/>
      <c r="AZ2212" s="2"/>
      <c r="BA2212" s="2"/>
      <c r="BC2212" s="19"/>
      <c r="BD2212" s="2"/>
      <c r="BE2212" s="2"/>
      <c r="BF2212" s="19"/>
      <c r="BG2212" s="19"/>
      <c r="BH2212" s="19"/>
      <c r="BI2212" s="19"/>
      <c r="BJ2212" s="19"/>
      <c r="BK2212" s="19"/>
      <c r="BL2212" s="19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X2212" s="2">
        <v>218.99865021323279</v>
      </c>
      <c r="BY2212" s="2"/>
      <c r="CA2212" s="2"/>
      <c r="CB2212" s="2"/>
      <c r="CC2212" s="2"/>
    </row>
    <row r="2213" spans="1:81" hidden="1" x14ac:dyDescent="0.45">
      <c r="A2213" t="s">
        <v>76</v>
      </c>
      <c r="B2213" t="s">
        <v>241</v>
      </c>
      <c r="C2213" s="1">
        <v>39827</v>
      </c>
      <c r="G2213">
        <v>91</v>
      </c>
      <c r="H2213" t="s">
        <v>17</v>
      </c>
      <c r="I2213" s="19">
        <v>9</v>
      </c>
      <c r="J2213">
        <v>1000</v>
      </c>
      <c r="K2213" s="2">
        <f t="shared" si="294"/>
        <v>111.11111111111111</v>
      </c>
      <c r="L2213" s="2"/>
      <c r="M2213" s="2">
        <v>782</v>
      </c>
      <c r="N2213" s="19">
        <v>19.600000000000001</v>
      </c>
      <c r="O2213" s="19"/>
      <c r="P2213" s="19"/>
      <c r="AC2213" s="2">
        <v>167.33492001985866</v>
      </c>
      <c r="AE2213" s="9"/>
      <c r="AF2213" s="2">
        <v>117.37060805168234</v>
      </c>
      <c r="AG2213" s="9">
        <v>1.7424016087798606</v>
      </c>
      <c r="AH2213" s="9"/>
      <c r="AI2213" s="9"/>
      <c r="AJ2213" s="9"/>
      <c r="AK2213" s="9"/>
      <c r="AL2213" s="9"/>
      <c r="AM2213" s="15">
        <f>AG2213/AF2213</f>
        <v>1.4845297623512532E-2</v>
      </c>
      <c r="AO2213" s="9"/>
      <c r="AP2213" s="9"/>
      <c r="AQ2213" s="2">
        <v>23.072425519205446</v>
      </c>
      <c r="AR2213" s="2"/>
      <c r="AS2213" s="2">
        <v>40.550452841072854</v>
      </c>
      <c r="AT2213" s="2"/>
      <c r="AU2213" s="2"/>
      <c r="AV2213" s="2">
        <v>0</v>
      </c>
      <c r="AW2213" s="2">
        <v>63.622878360278307</v>
      </c>
      <c r="AY2213" s="2"/>
      <c r="AZ2213" s="2">
        <f>AC2213+AF2213+AW2213</f>
        <v>348.3284064318193</v>
      </c>
      <c r="BA2213" s="2"/>
      <c r="BB2213" s="9">
        <f>AW2213/AZ2213</f>
        <v>0.18265199502967222</v>
      </c>
      <c r="BC2213" s="19"/>
      <c r="BD2213" s="2"/>
      <c r="BE2213" s="2"/>
      <c r="BF2213" s="19"/>
      <c r="BG2213" s="19"/>
      <c r="BH2213" s="19"/>
      <c r="BI2213" s="19"/>
      <c r="BJ2213" s="9">
        <f>AC2213/AZ2213</f>
        <v>0.48039412499827877</v>
      </c>
      <c r="BK2213" s="9">
        <f>AF2213/AZ2213</f>
        <v>0.33695387997204901</v>
      </c>
      <c r="BL2213" s="9">
        <f>AW2213/AZ2213</f>
        <v>0.18265199502967222</v>
      </c>
      <c r="BM2213" s="2">
        <f>BN2213+BO2213+BP2213+BQ2213+BR2213+BS2213</f>
        <v>582.46715743276366</v>
      </c>
      <c r="BN2213" s="2">
        <v>176.73242158630808</v>
      </c>
      <c r="BO2213" s="2">
        <v>58.658083408143007</v>
      </c>
      <c r="BP2213" s="2">
        <v>0</v>
      </c>
      <c r="BQ2213" s="2"/>
      <c r="BR2213" s="2">
        <v>300.27072105928562</v>
      </c>
      <c r="BS2213" s="2">
        <v>46.805931379026887</v>
      </c>
      <c r="BT2213" s="15">
        <f>AG2213/BM2213</f>
        <v>2.9914160593354873E-3</v>
      </c>
      <c r="BU2213" s="2"/>
      <c r="BV2213" s="2"/>
      <c r="BX2213" s="2"/>
      <c r="BY2213" s="2"/>
      <c r="CA2213" s="2"/>
      <c r="CB2213" s="2"/>
      <c r="CC2213" s="2"/>
    </row>
    <row r="2214" spans="1:81" hidden="1" x14ac:dyDescent="0.45">
      <c r="A2214" t="s">
        <v>76</v>
      </c>
      <c r="B2214" t="s">
        <v>241</v>
      </c>
      <c r="C2214" s="1">
        <v>39828</v>
      </c>
      <c r="D2214" s="2"/>
      <c r="G2214">
        <v>92</v>
      </c>
      <c r="H2214" t="s">
        <v>17</v>
      </c>
      <c r="I2214" s="19">
        <v>9</v>
      </c>
      <c r="J2214">
        <v>1000</v>
      </c>
      <c r="K2214" s="2">
        <f t="shared" si="294"/>
        <v>111.11111111111111</v>
      </c>
      <c r="AC2214" s="2"/>
      <c r="AE2214" s="9"/>
      <c r="AF2214" s="2"/>
      <c r="AG2214" s="9"/>
      <c r="AH2214" s="9"/>
      <c r="AI2214" s="9"/>
      <c r="AJ2214" s="9"/>
      <c r="AK2214" s="9"/>
      <c r="AL2214" s="9"/>
      <c r="AM2214" s="15"/>
      <c r="AO2214" s="9"/>
      <c r="AP2214" s="9"/>
      <c r="AQ2214" s="2"/>
      <c r="AR2214" s="2"/>
      <c r="AS2214" s="2"/>
      <c r="AT2214" s="2"/>
      <c r="AU2214" s="2"/>
      <c r="AV2214" s="2"/>
      <c r="AW2214" s="2"/>
      <c r="AY2214" s="2"/>
      <c r="AZ2214" s="2"/>
      <c r="BA2214" s="2"/>
      <c r="BC2214" s="19"/>
      <c r="BD2214" s="2"/>
      <c r="BE2214" s="2"/>
      <c r="BF2214" s="19"/>
      <c r="BG2214" s="19"/>
      <c r="BH2214" s="19"/>
      <c r="BI2214" s="19"/>
      <c r="BJ2214" s="19"/>
      <c r="BK2214" s="19"/>
      <c r="BL2214" s="19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X2214" s="2">
        <v>191.0921835145916</v>
      </c>
      <c r="BY2214" s="2"/>
      <c r="CA2214" s="2"/>
      <c r="CB2214" s="2"/>
      <c r="CC2214" s="2"/>
    </row>
    <row r="2215" spans="1:81" hidden="1" x14ac:dyDescent="0.45">
      <c r="A2215" t="s">
        <v>76</v>
      </c>
      <c r="B2215" t="s">
        <v>241</v>
      </c>
      <c r="C2215" s="1">
        <v>39830</v>
      </c>
      <c r="D2215" s="2"/>
      <c r="G2215">
        <v>94</v>
      </c>
      <c r="H2215" t="s">
        <v>17</v>
      </c>
      <c r="I2215" s="19">
        <v>9</v>
      </c>
      <c r="J2215">
        <v>1000</v>
      </c>
      <c r="K2215" s="2">
        <f t="shared" si="294"/>
        <v>111.11111111111111</v>
      </c>
      <c r="AC2215" s="2"/>
      <c r="AE2215" s="9"/>
      <c r="AF2215" s="2"/>
      <c r="AG2215" s="9"/>
      <c r="AH2215" s="9"/>
      <c r="AI2215" s="9"/>
      <c r="AJ2215" s="9"/>
      <c r="AK2215" s="9"/>
      <c r="AL2215" s="9"/>
      <c r="AM2215" s="15"/>
      <c r="AO2215" s="9"/>
      <c r="AP2215" s="9"/>
      <c r="AQ2215" s="2"/>
      <c r="AR2215" s="2"/>
      <c r="AS2215" s="2"/>
      <c r="AT2215" s="2"/>
      <c r="AU2215" s="2"/>
      <c r="AV2215" s="2"/>
      <c r="AW2215" s="2"/>
      <c r="AY2215" s="2"/>
      <c r="AZ2215" s="2"/>
      <c r="BA2215" s="2"/>
      <c r="BC2215" s="19"/>
      <c r="BD2215" s="2"/>
      <c r="BE2215" s="2"/>
      <c r="BF2215" s="19"/>
      <c r="BG2215" s="19"/>
      <c r="BH2215" s="19"/>
      <c r="BI2215" s="19"/>
      <c r="BJ2215" s="19"/>
      <c r="BK2215" s="19"/>
      <c r="BL2215" s="19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X2215" s="2">
        <v>209.0481550301393</v>
      </c>
      <c r="BY2215" s="2"/>
      <c r="CA2215" s="2"/>
      <c r="CB2215" s="2"/>
      <c r="CC2215" s="2"/>
    </row>
    <row r="2216" spans="1:81" hidden="1" x14ac:dyDescent="0.45">
      <c r="A2216" t="s">
        <v>76</v>
      </c>
      <c r="B2216" t="s">
        <v>241</v>
      </c>
      <c r="C2216" s="1">
        <v>39832</v>
      </c>
      <c r="D2216" s="2"/>
      <c r="G2216">
        <v>96</v>
      </c>
      <c r="H2216" t="s">
        <v>17</v>
      </c>
      <c r="I2216" s="19">
        <v>9</v>
      </c>
      <c r="J2216">
        <v>1000</v>
      </c>
      <c r="K2216" s="2">
        <f t="shared" si="294"/>
        <v>111.11111111111111</v>
      </c>
      <c r="AC2216" s="2"/>
      <c r="AE2216" s="9"/>
      <c r="AF2216" s="2"/>
      <c r="AG2216" s="9"/>
      <c r="AH2216" s="9"/>
      <c r="AI2216" s="9"/>
      <c r="AJ2216" s="9"/>
      <c r="AK2216" s="9"/>
      <c r="AL2216" s="9"/>
      <c r="AM2216" s="15"/>
      <c r="AO2216" s="9"/>
      <c r="AP2216" s="9"/>
      <c r="AQ2216" s="2"/>
      <c r="AR2216" s="2"/>
      <c r="AS2216" s="2"/>
      <c r="AT2216" s="2"/>
      <c r="AU2216" s="2"/>
      <c r="AV2216" s="2"/>
      <c r="AW2216" s="2"/>
      <c r="AY2216" s="2"/>
      <c r="AZ2216" s="2"/>
      <c r="BA2216" s="2"/>
      <c r="BC2216" s="19"/>
      <c r="BD2216" s="2"/>
      <c r="BE2216" s="2"/>
      <c r="BF2216" s="19"/>
      <c r="BG2216" s="19"/>
      <c r="BH2216" s="19"/>
      <c r="BI2216" s="19"/>
      <c r="BJ2216" s="19"/>
      <c r="BK2216" s="19"/>
      <c r="BL2216" s="19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X2216" s="2">
        <v>199.51467837672581</v>
      </c>
      <c r="BY2216" s="2"/>
      <c r="CA2216" s="2"/>
      <c r="CB2216" s="2"/>
      <c r="CC2216" s="2"/>
    </row>
    <row r="2217" spans="1:81" hidden="1" x14ac:dyDescent="0.45">
      <c r="A2217" t="s">
        <v>76</v>
      </c>
      <c r="B2217" t="s">
        <v>241</v>
      </c>
      <c r="C2217" s="1">
        <v>39833</v>
      </c>
      <c r="G2217">
        <v>97</v>
      </c>
      <c r="H2217" t="s">
        <v>17</v>
      </c>
      <c r="I2217" s="19">
        <v>9</v>
      </c>
      <c r="J2217">
        <v>1000</v>
      </c>
      <c r="K2217" s="2">
        <f t="shared" si="294"/>
        <v>111.11111111111111</v>
      </c>
      <c r="L2217" s="2"/>
      <c r="M2217" s="2">
        <v>853.5</v>
      </c>
      <c r="N2217" s="19">
        <v>20.9</v>
      </c>
      <c r="O2217" s="19"/>
      <c r="P2217" s="19"/>
      <c r="AC2217" s="2"/>
      <c r="AE2217" s="9"/>
      <c r="AF2217" s="2"/>
      <c r="AG2217" s="9"/>
      <c r="AH2217" s="9"/>
      <c r="AI2217" s="9"/>
      <c r="AJ2217" s="9"/>
      <c r="AK2217" s="9"/>
      <c r="AL2217" s="9"/>
      <c r="AO2217" s="9"/>
      <c r="AP2217" s="9"/>
      <c r="AQ2217" s="2"/>
      <c r="AR2217" s="2"/>
      <c r="AS2217" s="2"/>
      <c r="AT2217" s="2"/>
      <c r="AU2217" s="2"/>
      <c r="AV2217" s="2"/>
      <c r="AW2217" s="2"/>
      <c r="AY2217" s="2"/>
      <c r="AZ2217" s="2"/>
      <c r="BA2217" s="2"/>
      <c r="BC2217" s="19"/>
      <c r="BD2217" s="2"/>
      <c r="BE2217" s="2"/>
      <c r="BF2217" s="19"/>
      <c r="BG2217" s="19"/>
      <c r="BH2217" s="19"/>
      <c r="BI2217" s="19"/>
      <c r="BJ2217" s="19"/>
      <c r="BK2217" s="19"/>
      <c r="BL2217" s="19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X2217" s="2"/>
      <c r="BY2217" s="2"/>
      <c r="CA2217" s="2"/>
      <c r="CB2217" s="2"/>
      <c r="CC2217" s="2"/>
    </row>
    <row r="2218" spans="1:81" hidden="1" x14ac:dyDescent="0.45">
      <c r="A2218" t="s">
        <v>76</v>
      </c>
      <c r="B2218" t="s">
        <v>241</v>
      </c>
      <c r="C2218" s="1">
        <v>39836</v>
      </c>
      <c r="D2218" s="2"/>
      <c r="G2218">
        <v>100</v>
      </c>
      <c r="H2218" t="s">
        <v>17</v>
      </c>
      <c r="I2218" s="19">
        <v>9</v>
      </c>
      <c r="J2218">
        <v>1000</v>
      </c>
      <c r="K2218" s="2">
        <f t="shared" si="294"/>
        <v>111.11111111111111</v>
      </c>
      <c r="AC2218" s="2"/>
      <c r="AE2218" s="9"/>
      <c r="AF2218" s="2"/>
      <c r="AG2218" s="9"/>
      <c r="AH2218" s="9"/>
      <c r="AI2218" s="9"/>
      <c r="AJ2218" s="9"/>
      <c r="AK2218" s="9"/>
      <c r="AL2218" s="9"/>
      <c r="AM2218" s="15"/>
      <c r="AO2218" s="9"/>
      <c r="AP2218" s="9"/>
      <c r="AQ2218" s="2"/>
      <c r="AR2218" s="2"/>
      <c r="AS2218" s="2"/>
      <c r="AT2218" s="2"/>
      <c r="AU2218" s="2"/>
      <c r="AV2218" s="2"/>
      <c r="AW2218" s="2"/>
      <c r="AY2218" s="2"/>
      <c r="AZ2218" s="2"/>
      <c r="BA2218" s="2"/>
      <c r="BC2218" s="19"/>
      <c r="BD2218" s="2"/>
      <c r="BE2218" s="2"/>
      <c r="BF2218" s="19"/>
      <c r="BG2218" s="19"/>
      <c r="BH2218" s="19"/>
      <c r="BI2218" s="19"/>
      <c r="BJ2218" s="19"/>
      <c r="BK2218" s="19"/>
      <c r="BL2218" s="19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X2218" s="2">
        <v>208.6020549725896</v>
      </c>
      <c r="BY2218" s="2"/>
      <c r="CA2218" s="2"/>
      <c r="CB2218" s="2"/>
      <c r="CC2218" s="2"/>
    </row>
    <row r="2219" spans="1:81" hidden="1" x14ac:dyDescent="0.45">
      <c r="A2219" t="s">
        <v>76</v>
      </c>
      <c r="B2219" t="s">
        <v>241</v>
      </c>
      <c r="C2219" s="1">
        <v>39838</v>
      </c>
      <c r="D2219" s="2"/>
      <c r="G2219">
        <v>102</v>
      </c>
      <c r="H2219" t="s">
        <v>17</v>
      </c>
      <c r="I2219" s="19">
        <v>9</v>
      </c>
      <c r="J2219">
        <v>1000</v>
      </c>
      <c r="K2219" s="2">
        <f t="shared" si="294"/>
        <v>111.11111111111111</v>
      </c>
      <c r="AC2219" s="2"/>
      <c r="AE2219" s="9"/>
      <c r="AF2219" s="2"/>
      <c r="AG2219" s="9"/>
      <c r="AH2219" s="9"/>
      <c r="AI2219" s="9"/>
      <c r="AJ2219" s="9"/>
      <c r="AK2219" s="9"/>
      <c r="AL2219" s="9"/>
      <c r="AM2219" s="15"/>
      <c r="AO2219" s="9"/>
      <c r="AP2219" s="9"/>
      <c r="AQ2219" s="2"/>
      <c r="AR2219" s="2"/>
      <c r="AS2219" s="2"/>
      <c r="AT2219" s="2"/>
      <c r="AU2219" s="2"/>
      <c r="AV2219" s="2"/>
      <c r="AW2219" s="2"/>
      <c r="AY2219" s="2"/>
      <c r="AZ2219" s="2"/>
      <c r="BA2219" s="2"/>
      <c r="BC2219" s="19"/>
      <c r="BD2219" s="2"/>
      <c r="BE2219" s="2"/>
      <c r="BF2219" s="19"/>
      <c r="BG2219" s="19"/>
      <c r="BH2219" s="19"/>
      <c r="BI2219" s="19"/>
      <c r="BJ2219" s="19"/>
      <c r="BK2219" s="19"/>
      <c r="BL2219" s="19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X2219" s="2">
        <v>220.36378797063699</v>
      </c>
      <c r="BY2219" s="2"/>
      <c r="CA2219" s="2"/>
      <c r="CB2219" s="2"/>
      <c r="CC2219" s="2"/>
    </row>
    <row r="2220" spans="1:81" hidden="1" x14ac:dyDescent="0.45">
      <c r="A2220" t="s">
        <v>76</v>
      </c>
      <c r="B2220" t="s">
        <v>241</v>
      </c>
      <c r="C2220" s="1">
        <v>39840</v>
      </c>
      <c r="D2220" s="2"/>
      <c r="G2220">
        <v>104</v>
      </c>
      <c r="H2220" t="s">
        <v>17</v>
      </c>
      <c r="I2220" s="19">
        <v>9</v>
      </c>
      <c r="J2220">
        <v>1000</v>
      </c>
      <c r="K2220" s="2">
        <f t="shared" si="294"/>
        <v>111.11111111111111</v>
      </c>
      <c r="AC2220" s="2"/>
      <c r="AE2220" s="9"/>
      <c r="AF2220" s="2"/>
      <c r="AG2220" s="9"/>
      <c r="AH2220" s="9"/>
      <c r="AI2220" s="9"/>
      <c r="AJ2220" s="9"/>
      <c r="AK2220" s="9"/>
      <c r="AL2220" s="9"/>
      <c r="AM2220" s="15"/>
      <c r="AO2220" s="9"/>
      <c r="AP2220" s="9"/>
      <c r="AQ2220" s="2"/>
      <c r="AR2220" s="2"/>
      <c r="AS2220" s="2"/>
      <c r="AT2220" s="2"/>
      <c r="AU2220" s="2"/>
      <c r="AV2220" s="2"/>
      <c r="AW2220" s="2"/>
      <c r="AY2220" s="2"/>
      <c r="AZ2220" s="2"/>
      <c r="BA2220" s="2"/>
      <c r="BC2220" s="19"/>
      <c r="BD2220" s="2"/>
      <c r="BE2220" s="2"/>
      <c r="BF2220" s="19"/>
      <c r="BG2220" s="19"/>
      <c r="BH2220" s="19"/>
      <c r="BI2220" s="19"/>
      <c r="BJ2220" s="19"/>
      <c r="BK2220" s="19"/>
      <c r="BL2220" s="19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X2220" s="2">
        <v>207.23345827257489</v>
      </c>
      <c r="BY2220" s="2"/>
      <c r="CA2220" s="2"/>
      <c r="CB2220" s="2"/>
      <c r="CC2220" s="2"/>
    </row>
    <row r="2221" spans="1:81" hidden="1" x14ac:dyDescent="0.45">
      <c r="A2221" t="s">
        <v>76</v>
      </c>
      <c r="B2221" t="s">
        <v>241</v>
      </c>
      <c r="C2221" s="1">
        <v>39841</v>
      </c>
      <c r="G2221">
        <v>105</v>
      </c>
      <c r="H2221" t="s">
        <v>17</v>
      </c>
      <c r="I2221" s="19">
        <v>9</v>
      </c>
      <c r="J2221">
        <v>1000</v>
      </c>
      <c r="K2221" s="2">
        <f t="shared" si="294"/>
        <v>111.11111111111111</v>
      </c>
      <c r="L2221" s="2"/>
      <c r="M2221" s="2">
        <v>878.5</v>
      </c>
      <c r="N2221" s="19">
        <v>21.65</v>
      </c>
      <c r="O2221" s="19"/>
      <c r="P2221" s="19"/>
      <c r="AC2221" s="2"/>
      <c r="AE2221" s="9"/>
      <c r="AF2221" s="2"/>
      <c r="AG2221" s="9"/>
      <c r="AH2221" s="9"/>
      <c r="AI2221" s="9"/>
      <c r="AJ2221" s="9"/>
      <c r="AK2221" s="9"/>
      <c r="AL2221" s="9"/>
      <c r="AO2221" s="9"/>
      <c r="AP2221" s="9"/>
      <c r="AQ2221" s="2"/>
      <c r="AR2221" s="2"/>
      <c r="AS2221" s="2"/>
      <c r="AT2221" s="2"/>
      <c r="AU2221" s="2"/>
      <c r="AV2221" s="2"/>
      <c r="AW2221" s="2"/>
      <c r="AY2221" s="2"/>
      <c r="AZ2221" s="2"/>
      <c r="BA2221" s="2"/>
      <c r="BC2221" s="19"/>
      <c r="BD2221" s="2"/>
      <c r="BE2221" s="2"/>
      <c r="BF2221" s="19"/>
      <c r="BG2221" s="19"/>
      <c r="BH2221" s="19"/>
      <c r="BI2221" s="19"/>
      <c r="BJ2221" s="19"/>
      <c r="BK2221" s="19"/>
      <c r="BL2221" s="19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X2221" s="2"/>
      <c r="BY2221" s="2"/>
      <c r="CA2221" s="2"/>
      <c r="CB2221" s="2"/>
      <c r="CC2221" s="2"/>
    </row>
    <row r="2222" spans="1:81" hidden="1" x14ac:dyDescent="0.45">
      <c r="A2222" t="s">
        <v>76</v>
      </c>
      <c r="B2222" t="s">
        <v>241</v>
      </c>
      <c r="C2222" s="1">
        <v>39843</v>
      </c>
      <c r="D2222" s="2"/>
      <c r="G2222">
        <v>107</v>
      </c>
      <c r="H2222" t="s">
        <v>17</v>
      </c>
      <c r="I2222" s="19">
        <v>9</v>
      </c>
      <c r="J2222">
        <v>1000</v>
      </c>
      <c r="K2222" s="2">
        <f t="shared" si="294"/>
        <v>111.11111111111111</v>
      </c>
      <c r="AC2222" s="2"/>
      <c r="AE2222" s="9"/>
      <c r="AF2222" s="2"/>
      <c r="AG2222" s="9"/>
      <c r="AH2222" s="9"/>
      <c r="AI2222" s="9"/>
      <c r="AJ2222" s="9"/>
      <c r="AK2222" s="9"/>
      <c r="AL2222" s="9"/>
      <c r="AM2222" s="15"/>
      <c r="AO2222" s="9"/>
      <c r="AP2222" s="9"/>
      <c r="AQ2222" s="2"/>
      <c r="AR2222" s="2"/>
      <c r="AS2222" s="2"/>
      <c r="AT2222" s="2"/>
      <c r="AU2222" s="2"/>
      <c r="AV2222" s="2"/>
      <c r="AW2222" s="2"/>
      <c r="AY2222" s="2"/>
      <c r="AZ2222" s="2"/>
      <c r="BA2222" s="2"/>
      <c r="BC2222" s="19"/>
      <c r="BD2222" s="2"/>
      <c r="BE2222" s="2"/>
      <c r="BF2222" s="19"/>
      <c r="BG2222" s="19"/>
      <c r="BH2222" s="19"/>
      <c r="BI2222" s="19"/>
      <c r="BJ2222" s="19"/>
      <c r="BK2222" s="19"/>
      <c r="BL2222" s="19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X2222" s="2">
        <v>191.28757378360791</v>
      </c>
      <c r="BY2222" s="2"/>
      <c r="CA2222" s="2"/>
      <c r="CB2222" s="2"/>
      <c r="CC2222" s="2"/>
    </row>
    <row r="2223" spans="1:81" hidden="1" x14ac:dyDescent="0.45">
      <c r="A2223" t="s">
        <v>76</v>
      </c>
      <c r="B2223" t="s">
        <v>241</v>
      </c>
      <c r="C2223" s="1">
        <v>39845</v>
      </c>
      <c r="D2223" s="2"/>
      <c r="G2223">
        <v>109</v>
      </c>
      <c r="H2223" t="s">
        <v>17</v>
      </c>
      <c r="I2223" s="19">
        <v>9</v>
      </c>
      <c r="J2223">
        <v>1000</v>
      </c>
      <c r="K2223" s="2">
        <f t="shared" si="294"/>
        <v>111.11111111111111</v>
      </c>
      <c r="AC2223" s="2"/>
      <c r="AE2223" s="9"/>
      <c r="AF2223" s="2"/>
      <c r="AG2223" s="9"/>
      <c r="AH2223" s="9"/>
      <c r="AI2223" s="9"/>
      <c r="AJ2223" s="9"/>
      <c r="AK2223" s="9"/>
      <c r="AL2223" s="9"/>
      <c r="AM2223" s="15"/>
      <c r="AO2223" s="9"/>
      <c r="AP2223" s="9"/>
      <c r="AQ2223" s="2"/>
      <c r="AR2223" s="2"/>
      <c r="AS2223" s="2"/>
      <c r="AT2223" s="2"/>
      <c r="AU2223" s="2"/>
      <c r="AV2223" s="2"/>
      <c r="AW2223" s="2"/>
      <c r="AY2223" s="2"/>
      <c r="AZ2223" s="2"/>
      <c r="BA2223" s="2"/>
      <c r="BC2223" s="19"/>
      <c r="BD2223" s="2"/>
      <c r="BE2223" s="2"/>
      <c r="BF2223" s="19"/>
      <c r="BG2223" s="19"/>
      <c r="BH2223" s="19"/>
      <c r="BI2223" s="19"/>
      <c r="BJ2223" s="19"/>
      <c r="BK2223" s="19"/>
      <c r="BL2223" s="19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X2223" s="2">
        <v>211.31332073900751</v>
      </c>
      <c r="BY2223" s="2"/>
      <c r="CA2223" s="2"/>
      <c r="CB2223" s="2"/>
      <c r="CC2223" s="2"/>
    </row>
    <row r="2224" spans="1:81" hidden="1" x14ac:dyDescent="0.45">
      <c r="A2224" t="s">
        <v>76</v>
      </c>
      <c r="B2224" t="s">
        <v>241</v>
      </c>
      <c r="C2224" s="1">
        <v>39847</v>
      </c>
      <c r="D2224" s="2"/>
      <c r="G2224">
        <v>111</v>
      </c>
      <c r="H2224" t="s">
        <v>17</v>
      </c>
      <c r="I2224" s="19">
        <v>9</v>
      </c>
      <c r="J2224">
        <v>1000</v>
      </c>
      <c r="K2224" s="2">
        <f t="shared" si="294"/>
        <v>111.11111111111111</v>
      </c>
      <c r="AC2224" s="2"/>
      <c r="AE2224" s="9"/>
      <c r="AF2224" s="2"/>
      <c r="AG2224" s="9"/>
      <c r="AH2224" s="9"/>
      <c r="AI2224" s="9"/>
      <c r="AJ2224" s="9"/>
      <c r="AK2224" s="9"/>
      <c r="AL2224" s="9"/>
      <c r="AM2224" s="15"/>
      <c r="AO2224" s="9"/>
      <c r="AP2224" s="9"/>
      <c r="AQ2224" s="2"/>
      <c r="AR2224" s="2"/>
      <c r="AS2224" s="2"/>
      <c r="AT2224" s="2"/>
      <c r="AU2224" s="2"/>
      <c r="AV2224" s="2"/>
      <c r="AW2224" s="2"/>
      <c r="AY2224" s="2"/>
      <c r="AZ2224" s="2"/>
      <c r="BA2224" s="2"/>
      <c r="BC2224" s="19"/>
      <c r="BD2224" s="2"/>
      <c r="BE2224" s="2"/>
      <c r="BF2224" s="19"/>
      <c r="BG2224" s="19"/>
      <c r="BH2224" s="19"/>
      <c r="BI2224" s="19"/>
      <c r="BJ2224" s="19"/>
      <c r="BK2224" s="19"/>
      <c r="BL2224" s="19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X2224" s="2">
        <v>206.16973525851211</v>
      </c>
      <c r="BY2224" s="2"/>
      <c r="CA2224" s="2"/>
      <c r="CB2224" s="2"/>
      <c r="CC2224" s="2"/>
    </row>
    <row r="2225" spans="1:152" hidden="1" x14ac:dyDescent="0.45">
      <c r="A2225" t="s">
        <v>76</v>
      </c>
      <c r="B2225" t="s">
        <v>241</v>
      </c>
      <c r="C2225" s="1">
        <v>39848</v>
      </c>
      <c r="G2225">
        <v>112</v>
      </c>
      <c r="H2225" t="s">
        <v>17</v>
      </c>
      <c r="I2225" s="19">
        <v>9</v>
      </c>
      <c r="J2225">
        <v>1000</v>
      </c>
      <c r="K2225" s="2">
        <f t="shared" si="294"/>
        <v>111.11111111111111</v>
      </c>
      <c r="L2225" s="2"/>
      <c r="M2225" s="2">
        <v>911.59999999999991</v>
      </c>
      <c r="N2225" s="19">
        <v>22.83</v>
      </c>
      <c r="O2225" s="19"/>
      <c r="P2225" s="19"/>
      <c r="AC2225" s="2"/>
      <c r="AE2225" s="9"/>
      <c r="AF2225" s="2"/>
      <c r="AG2225" s="9"/>
      <c r="AH2225" s="9"/>
      <c r="AI2225" s="9"/>
      <c r="AJ2225" s="9"/>
      <c r="AK2225" s="9"/>
      <c r="AL2225" s="9"/>
      <c r="AO2225" s="9"/>
      <c r="AP2225" s="9"/>
      <c r="AQ2225" s="2"/>
      <c r="AR2225" s="2"/>
      <c r="AS2225" s="2"/>
      <c r="AT2225" s="2"/>
      <c r="AU2225" s="2"/>
      <c r="AV2225" s="2"/>
      <c r="AW2225" s="2"/>
      <c r="AY2225" s="2"/>
      <c r="AZ2225" s="2"/>
      <c r="BA2225" s="2"/>
      <c r="BC2225" s="19"/>
      <c r="BD2225" s="2"/>
      <c r="BE2225" s="2"/>
      <c r="BF2225" s="19"/>
      <c r="BG2225" s="19"/>
      <c r="BH2225" s="19"/>
      <c r="BI2225" s="19"/>
      <c r="BJ2225" s="19"/>
      <c r="BK2225" s="19"/>
      <c r="BL2225" s="19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X2225" s="2"/>
      <c r="BY2225" s="2"/>
      <c r="CA2225" s="2"/>
      <c r="CB2225" s="2"/>
      <c r="CC2225" s="2"/>
    </row>
    <row r="2226" spans="1:152" hidden="1" x14ac:dyDescent="0.45">
      <c r="A2226" t="s">
        <v>76</v>
      </c>
      <c r="B2226" t="s">
        <v>241</v>
      </c>
      <c r="C2226" s="1">
        <v>39849</v>
      </c>
      <c r="D2226" s="2"/>
      <c r="G2226">
        <v>113</v>
      </c>
      <c r="H2226" t="s">
        <v>17</v>
      </c>
      <c r="I2226" s="19">
        <v>9</v>
      </c>
      <c r="J2226">
        <v>1000</v>
      </c>
      <c r="K2226" s="2">
        <f t="shared" si="294"/>
        <v>111.11111111111111</v>
      </c>
      <c r="AC2226" s="2"/>
      <c r="AE2226" s="9"/>
      <c r="AF2226" s="2"/>
      <c r="AG2226" s="9"/>
      <c r="AH2226" s="9"/>
      <c r="AI2226" s="9"/>
      <c r="AJ2226" s="9"/>
      <c r="AK2226" s="9"/>
      <c r="AL2226" s="9"/>
      <c r="AM2226" s="15"/>
      <c r="AO2226" s="9"/>
      <c r="AP2226" s="9"/>
      <c r="AQ2226" s="2"/>
      <c r="AR2226" s="2"/>
      <c r="AS2226" s="2"/>
      <c r="AT2226" s="2"/>
      <c r="AU2226" s="2"/>
      <c r="AV2226" s="2"/>
      <c r="AW2226" s="2"/>
      <c r="AY2226" s="2"/>
      <c r="AZ2226" s="2"/>
      <c r="BA2226" s="2"/>
      <c r="BC2226" s="19"/>
      <c r="BD2226" s="2"/>
      <c r="BE2226" s="2"/>
      <c r="BF2226" s="19"/>
      <c r="BG2226" s="19"/>
      <c r="BH2226" s="19"/>
      <c r="BI2226" s="19"/>
      <c r="BJ2226" s="19"/>
      <c r="BK2226" s="19"/>
      <c r="BL2226" s="19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X2226" s="2">
        <v>195.7637661378447</v>
      </c>
      <c r="BY2226" s="2"/>
      <c r="CA2226" s="2"/>
      <c r="CB2226" s="2"/>
      <c r="CC2226" s="2"/>
    </row>
    <row r="2227" spans="1:152" hidden="1" x14ac:dyDescent="0.45">
      <c r="A2227" t="s">
        <v>76</v>
      </c>
      <c r="B2227" t="s">
        <v>241</v>
      </c>
      <c r="C2227" s="1">
        <v>39851</v>
      </c>
      <c r="D2227" s="2"/>
      <c r="G2227">
        <v>115</v>
      </c>
      <c r="H2227" t="s">
        <v>17</v>
      </c>
      <c r="I2227" s="19">
        <v>9</v>
      </c>
      <c r="J2227">
        <v>1000</v>
      </c>
      <c r="K2227" s="2">
        <f t="shared" si="294"/>
        <v>111.11111111111111</v>
      </c>
      <c r="AC2227" s="2"/>
      <c r="AE2227" s="9"/>
      <c r="AF2227" s="2"/>
      <c r="AG2227" s="9"/>
      <c r="AH2227" s="9"/>
      <c r="AI2227" s="9"/>
      <c r="AJ2227" s="9"/>
      <c r="AK2227" s="9"/>
      <c r="AL2227" s="9"/>
      <c r="AM2227" s="15"/>
      <c r="AO2227" s="9"/>
      <c r="AP2227" s="9"/>
      <c r="AQ2227" s="2"/>
      <c r="AR2227" s="2"/>
      <c r="AS2227" s="2"/>
      <c r="AT2227" s="2"/>
      <c r="AU2227" s="2"/>
      <c r="AV2227" s="2"/>
      <c r="AW2227" s="2"/>
      <c r="AY2227" s="2"/>
      <c r="AZ2227" s="2"/>
      <c r="BA2227" s="2"/>
      <c r="BC2227" s="19"/>
      <c r="BD2227" s="2"/>
      <c r="BE2227" s="2"/>
      <c r="BF2227" s="19"/>
      <c r="BG2227" s="19"/>
      <c r="BH2227" s="19"/>
      <c r="BI2227" s="19"/>
      <c r="BJ2227" s="19"/>
      <c r="BK2227" s="19"/>
      <c r="BL2227" s="19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X2227" s="2">
        <v>216.49578221672641</v>
      </c>
      <c r="BY2227" s="2"/>
      <c r="CA2227" s="2"/>
      <c r="CB2227" s="2"/>
      <c r="CC2227" s="2"/>
    </row>
    <row r="2228" spans="1:152" hidden="1" x14ac:dyDescent="0.45">
      <c r="A2228" t="s">
        <v>76</v>
      </c>
      <c r="B2228" t="s">
        <v>241</v>
      </c>
      <c r="C2228" s="1">
        <v>39853</v>
      </c>
      <c r="D2228" s="2">
        <v>6</v>
      </c>
      <c r="E2228" t="s">
        <v>229</v>
      </c>
      <c r="F2228" t="s">
        <v>78</v>
      </c>
      <c r="G2228">
        <v>117</v>
      </c>
      <c r="H2228" t="s">
        <v>17</v>
      </c>
      <c r="I2228" s="19">
        <v>9</v>
      </c>
      <c r="J2228">
        <v>1000</v>
      </c>
      <c r="K2228" s="2">
        <f t="shared" si="294"/>
        <v>111.11111111111111</v>
      </c>
      <c r="T2228">
        <v>117</v>
      </c>
      <c r="AC2228" s="2">
        <v>349.62073633773099</v>
      </c>
      <c r="AE2228" s="9"/>
      <c r="AF2228" s="2">
        <v>277.72243662312786</v>
      </c>
      <c r="AG2228" s="9">
        <v>4.8384231071206134</v>
      </c>
      <c r="AH2228" s="9"/>
      <c r="AI2228" s="9"/>
      <c r="AJ2228" s="9"/>
      <c r="AK2228" s="9"/>
      <c r="AL2228" s="9"/>
      <c r="AM2228" s="15">
        <f>AG2228/AF2228</f>
        <v>1.7421794097559364E-2</v>
      </c>
      <c r="AO2228" s="9"/>
      <c r="AP2228" s="9"/>
      <c r="AQ2228" s="2">
        <v>4.8026835529749707</v>
      </c>
      <c r="AR2228" s="2"/>
      <c r="AS2228" s="2">
        <v>429.75550729721112</v>
      </c>
      <c r="AT2228" s="2"/>
      <c r="AU2228" s="2"/>
      <c r="AV2228" s="2">
        <v>0</v>
      </c>
      <c r="AW2228" s="2">
        <v>434.55819085018607</v>
      </c>
      <c r="AY2228" s="2"/>
      <c r="AZ2228" s="2">
        <f>AC2228+AF2228+AW2228</f>
        <v>1061.901363811045</v>
      </c>
      <c r="BA2228" s="2"/>
      <c r="BB2228" s="9">
        <f>AW2228/AZ2228</f>
        <v>0.40922651167016622</v>
      </c>
      <c r="BC2228" s="19"/>
      <c r="BD2228" s="2"/>
      <c r="BE2228" s="2"/>
      <c r="BF2228" s="19"/>
      <c r="BG2228" s="19"/>
      <c r="BH2228" s="19"/>
      <c r="BI2228" s="19"/>
      <c r="BJ2228" s="9">
        <f>AC2228/AZ2228</f>
        <v>0.32924031200316134</v>
      </c>
      <c r="BK2228" s="9">
        <f>AF2228/AZ2228</f>
        <v>0.26153317632667233</v>
      </c>
      <c r="BL2228" s="9">
        <f>AW2228/AZ2228</f>
        <v>0.40922651167016622</v>
      </c>
      <c r="BM2228" s="2">
        <f>BN2228+BO2228+BP2228+BQ2228+BR2228+BS2228</f>
        <v>562.29844931201262</v>
      </c>
      <c r="BN2228" s="2">
        <v>41.25</v>
      </c>
      <c r="BO2228" s="2">
        <v>212.45677115940043</v>
      </c>
      <c r="BP2228" s="2">
        <v>0</v>
      </c>
      <c r="BQ2228" s="2"/>
      <c r="BR2228" s="2">
        <v>181.74308181871362</v>
      </c>
      <c r="BS2228" s="2">
        <v>126.84859633389857</v>
      </c>
      <c r="BT2228" s="15">
        <f>AG2228/BM2228</f>
        <v>8.6047242581596215E-3</v>
      </c>
      <c r="BU2228" s="2"/>
      <c r="BV2228" s="2"/>
      <c r="BX2228" s="2">
        <v>199.54235945833511</v>
      </c>
      <c r="BY2228" s="2"/>
      <c r="CA2228" s="2"/>
      <c r="CB2228" s="2"/>
      <c r="CC2228" s="2"/>
    </row>
    <row r="2229" spans="1:152" hidden="1" x14ac:dyDescent="0.45">
      <c r="A2229" t="s">
        <v>76</v>
      </c>
      <c r="B2229" t="s">
        <v>241</v>
      </c>
      <c r="C2229" s="1">
        <v>39854</v>
      </c>
      <c r="G2229">
        <v>118</v>
      </c>
      <c r="H2229" t="s">
        <v>17</v>
      </c>
      <c r="I2229" s="19">
        <v>9</v>
      </c>
      <c r="J2229">
        <v>1000</v>
      </c>
      <c r="K2229" s="2">
        <f t="shared" si="294"/>
        <v>111.11111111111111</v>
      </c>
      <c r="L2229" s="2"/>
      <c r="M2229" s="2">
        <v>914</v>
      </c>
      <c r="N2229" s="19">
        <v>22.83</v>
      </c>
      <c r="O2229" s="19"/>
      <c r="P2229" s="19"/>
      <c r="AC2229" s="2"/>
      <c r="AE2229" s="9"/>
      <c r="AF2229" s="2"/>
      <c r="AG2229" s="9"/>
      <c r="AH2229" s="9"/>
      <c r="AI2229" s="9"/>
      <c r="AJ2229" s="9"/>
      <c r="AK2229" s="9"/>
      <c r="AL2229" s="9"/>
      <c r="AO2229" s="9"/>
      <c r="AP2229" s="9"/>
      <c r="AQ2229" s="2"/>
      <c r="AR2229" s="2"/>
      <c r="AS2229" s="2"/>
      <c r="AT2229" s="2"/>
      <c r="AU2229" s="2"/>
      <c r="AV2229" s="2"/>
      <c r="AW2229" s="2"/>
      <c r="AY2229" s="2"/>
      <c r="AZ2229" s="2"/>
      <c r="BA2229" s="2"/>
      <c r="BC2229" s="19"/>
      <c r="BD2229" s="2"/>
      <c r="BE2229" s="2"/>
      <c r="BF2229" s="19"/>
      <c r="BG2229" s="19"/>
      <c r="BH2229" s="19"/>
      <c r="BI2229" s="19"/>
      <c r="BJ2229" s="19"/>
      <c r="BK2229" s="19"/>
      <c r="BL2229" s="19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X2229" s="2"/>
      <c r="BY2229" s="2"/>
      <c r="CA2229" s="2"/>
      <c r="CB2229" s="2"/>
      <c r="CC2229" s="2"/>
    </row>
    <row r="2230" spans="1:152" hidden="1" x14ac:dyDescent="0.45">
      <c r="A2230" t="s">
        <v>76</v>
      </c>
      <c r="B2230" t="s">
        <v>241</v>
      </c>
      <c r="C2230" s="1">
        <v>39855</v>
      </c>
      <c r="D2230" s="2"/>
      <c r="G2230">
        <v>119</v>
      </c>
      <c r="H2230" t="s">
        <v>17</v>
      </c>
      <c r="I2230" s="19">
        <v>9</v>
      </c>
      <c r="J2230">
        <v>1000</v>
      </c>
      <c r="K2230" s="2">
        <f t="shared" si="294"/>
        <v>111.11111111111111</v>
      </c>
      <c r="AC2230" s="2"/>
      <c r="AE2230" s="9"/>
      <c r="AF2230" s="2"/>
      <c r="AG2230" s="9"/>
      <c r="AH2230" s="9"/>
      <c r="AI2230" s="9"/>
      <c r="AJ2230" s="9"/>
      <c r="AK2230" s="9"/>
      <c r="AL2230" s="9"/>
      <c r="AM2230" s="15"/>
      <c r="AO2230" s="9"/>
      <c r="AP2230" s="9"/>
      <c r="AQ2230" s="2"/>
      <c r="AR2230" s="2"/>
      <c r="AS2230" s="2"/>
      <c r="AT2230" s="2"/>
      <c r="AU2230" s="2"/>
      <c r="AV2230" s="2"/>
      <c r="AW2230" s="2"/>
      <c r="AY2230" s="2"/>
      <c r="AZ2230" s="2"/>
      <c r="BA2230" s="2"/>
      <c r="BC2230" s="19"/>
      <c r="BD2230" s="2"/>
      <c r="BE2230" s="2"/>
      <c r="BF2230" s="19"/>
      <c r="BG2230" s="19"/>
      <c r="BH2230" s="19"/>
      <c r="BI2230" s="19"/>
      <c r="BJ2230" s="19"/>
      <c r="BK2230" s="19"/>
      <c r="BL2230" s="19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X2230" s="2">
        <v>199.17804547500251</v>
      </c>
      <c r="BY2230" s="2"/>
      <c r="CA2230" s="2"/>
      <c r="CB2230" s="2"/>
      <c r="CC2230" s="2"/>
    </row>
    <row r="2231" spans="1:152" hidden="1" x14ac:dyDescent="0.45">
      <c r="A2231" t="s">
        <v>76</v>
      </c>
      <c r="B2231" t="s">
        <v>241</v>
      </c>
      <c r="C2231" s="1">
        <v>39857</v>
      </c>
      <c r="D2231" s="2"/>
      <c r="G2231">
        <v>121</v>
      </c>
      <c r="H2231" t="s">
        <v>17</v>
      </c>
      <c r="I2231" s="19">
        <v>9</v>
      </c>
      <c r="J2231">
        <v>1000</v>
      </c>
      <c r="K2231" s="2">
        <f t="shared" si="294"/>
        <v>111.11111111111111</v>
      </c>
      <c r="AC2231" s="2"/>
      <c r="AE2231" s="9"/>
      <c r="AF2231" s="2"/>
      <c r="AG2231" s="9"/>
      <c r="AH2231" s="9"/>
      <c r="AI2231" s="9"/>
      <c r="AJ2231" s="9"/>
      <c r="AK2231" s="9"/>
      <c r="AL2231" s="9"/>
      <c r="AM2231" s="15"/>
      <c r="AO2231" s="9"/>
      <c r="AP2231" s="9"/>
      <c r="AQ2231" s="2"/>
      <c r="AR2231" s="2"/>
      <c r="AS2231" s="2"/>
      <c r="AT2231" s="2"/>
      <c r="AU2231" s="2"/>
      <c r="AV2231" s="2"/>
      <c r="AW2231" s="2"/>
      <c r="AY2231" s="2"/>
      <c r="AZ2231" s="2"/>
      <c r="BA2231" s="2"/>
      <c r="BC2231" s="19"/>
      <c r="BD2231" s="2"/>
      <c r="BE2231" s="2"/>
      <c r="BF2231" s="19"/>
      <c r="BG2231" s="19"/>
      <c r="BH2231" s="19"/>
      <c r="BI2231" s="19"/>
      <c r="BJ2231" s="19"/>
      <c r="BK2231" s="19"/>
      <c r="BL2231" s="19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X2231" s="2">
        <v>218.10345928948851</v>
      </c>
      <c r="BY2231" s="2"/>
      <c r="CA2231" s="2"/>
      <c r="CB2231" s="2"/>
      <c r="CC2231" s="2"/>
    </row>
    <row r="2232" spans="1:152" hidden="1" x14ac:dyDescent="0.45">
      <c r="A2232" t="s">
        <v>76</v>
      </c>
      <c r="B2232" t="s">
        <v>241</v>
      </c>
      <c r="C2232" s="1">
        <v>39864</v>
      </c>
      <c r="D2232" s="2"/>
      <c r="G2232">
        <v>128</v>
      </c>
      <c r="H2232" t="s">
        <v>17</v>
      </c>
      <c r="I2232" s="19">
        <v>9</v>
      </c>
      <c r="J2232">
        <v>1000</v>
      </c>
      <c r="K2232" s="2">
        <f t="shared" si="294"/>
        <v>111.11111111111111</v>
      </c>
      <c r="AC2232" s="2"/>
      <c r="AE2232" s="9"/>
      <c r="AF2232" s="2"/>
      <c r="AG2232" s="9"/>
      <c r="AH2232" s="9"/>
      <c r="AI2232" s="9"/>
      <c r="AJ2232" s="9"/>
      <c r="AK2232" s="9"/>
      <c r="AL2232" s="9"/>
      <c r="AM2232" s="15"/>
      <c r="AO2232" s="9"/>
      <c r="AP2232" s="9"/>
      <c r="AQ2232" s="2"/>
      <c r="AR2232" s="2"/>
      <c r="AS2232" s="2"/>
      <c r="AT2232" s="2"/>
      <c r="AU2232" s="2"/>
      <c r="AV2232" s="2"/>
      <c r="AW2232" s="2"/>
      <c r="AY2232" s="2"/>
      <c r="AZ2232" s="2"/>
      <c r="BA2232" s="2"/>
      <c r="BC2232" s="19"/>
      <c r="BD2232" s="2"/>
      <c r="BE2232" s="2"/>
      <c r="BF2232" s="19"/>
      <c r="BG2232" s="19"/>
      <c r="BH2232" s="19"/>
      <c r="BI2232" s="19"/>
      <c r="BJ2232" s="19"/>
      <c r="BK2232" s="19"/>
      <c r="BL2232" s="19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X2232" s="2">
        <v>229.2228725465672</v>
      </c>
      <c r="BY2232" s="2"/>
      <c r="CA2232" s="2"/>
      <c r="CB2232" s="2"/>
      <c r="CC2232" s="2"/>
    </row>
    <row r="2233" spans="1:152" hidden="1" x14ac:dyDescent="0.45">
      <c r="A2233" t="s">
        <v>76</v>
      </c>
      <c r="B2233" t="s">
        <v>241</v>
      </c>
      <c r="C2233" s="1">
        <v>39869</v>
      </c>
      <c r="D2233" s="2"/>
      <c r="G2233">
        <v>133</v>
      </c>
      <c r="H2233" t="s">
        <v>17</v>
      </c>
      <c r="I2233" s="19">
        <v>9</v>
      </c>
      <c r="J2233">
        <v>1000</v>
      </c>
      <c r="K2233" s="2">
        <f t="shared" si="294"/>
        <v>111.11111111111111</v>
      </c>
      <c r="AC2233" s="2"/>
      <c r="AE2233" s="9"/>
      <c r="AF2233" s="2"/>
      <c r="AG2233" s="9"/>
      <c r="AH2233" s="9"/>
      <c r="AI2233" s="9"/>
      <c r="AJ2233" s="9"/>
      <c r="AK2233" s="9"/>
      <c r="AL2233" s="9"/>
      <c r="AM2233" s="15"/>
      <c r="AO2233" s="9"/>
      <c r="AP2233" s="9"/>
      <c r="AQ2233" s="2"/>
      <c r="AR2233" s="2"/>
      <c r="AS2233" s="2"/>
      <c r="AT2233" s="2"/>
      <c r="AU2233" s="2"/>
      <c r="AV2233" s="2"/>
      <c r="AW2233" s="2"/>
      <c r="AY2233" s="2"/>
      <c r="AZ2233" s="2"/>
      <c r="BA2233" s="2"/>
      <c r="BC2233" s="19"/>
      <c r="BD2233" s="2"/>
      <c r="BE2233" s="2"/>
      <c r="BF2233" s="19"/>
      <c r="BG2233" s="19"/>
      <c r="BH2233" s="19"/>
      <c r="BI2233" s="19"/>
      <c r="BJ2233" s="19"/>
      <c r="BK2233" s="19"/>
      <c r="BL2233" s="19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X2233" s="2">
        <v>202.39990656507581</v>
      </c>
      <c r="BY2233" s="2"/>
      <c r="CA2233" s="2"/>
      <c r="CB2233" s="2"/>
      <c r="CC2233" s="2"/>
    </row>
    <row r="2234" spans="1:152" hidden="1" x14ac:dyDescent="0.45">
      <c r="A2234" t="s">
        <v>76</v>
      </c>
      <c r="B2234" t="s">
        <v>241</v>
      </c>
      <c r="C2234" s="1">
        <v>39871</v>
      </c>
      <c r="D2234" s="2"/>
      <c r="G2234">
        <v>135</v>
      </c>
      <c r="H2234" t="s">
        <v>17</v>
      </c>
      <c r="I2234" s="19">
        <v>9</v>
      </c>
      <c r="J2234">
        <v>1000</v>
      </c>
      <c r="K2234" s="2">
        <f t="shared" si="294"/>
        <v>111.11111111111111</v>
      </c>
      <c r="AC2234" s="2"/>
      <c r="AE2234" s="9"/>
      <c r="AF2234" s="2"/>
      <c r="AG2234" s="9"/>
      <c r="AH2234" s="9"/>
      <c r="AI2234" s="9"/>
      <c r="AJ2234" s="9"/>
      <c r="AK2234" s="9"/>
      <c r="AL2234" s="9"/>
      <c r="AM2234" s="15"/>
      <c r="AO2234" s="9"/>
      <c r="AP2234" s="9"/>
      <c r="AQ2234" s="2"/>
      <c r="AR2234" s="2"/>
      <c r="AS2234" s="2"/>
      <c r="AT2234" s="2"/>
      <c r="AU2234" s="2"/>
      <c r="AV2234" s="2"/>
      <c r="AW2234" s="2"/>
      <c r="AY2234" s="2"/>
      <c r="AZ2234" s="2"/>
      <c r="BA2234" s="2"/>
      <c r="BC2234" s="19"/>
      <c r="BD2234" s="2"/>
      <c r="BE2234" s="2"/>
      <c r="BF2234" s="19"/>
      <c r="BG2234" s="19"/>
      <c r="BH2234" s="19"/>
      <c r="BI2234" s="19"/>
      <c r="BJ2234" s="19"/>
      <c r="BK2234" s="19"/>
      <c r="BL2234" s="19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X2234" s="2">
        <v>194.75559000093369</v>
      </c>
      <c r="BY2234" s="2"/>
      <c r="CA2234" s="2"/>
      <c r="CB2234" s="2"/>
      <c r="CC2234" s="2"/>
    </row>
    <row r="2235" spans="1:152" hidden="1" x14ac:dyDescent="0.45">
      <c r="A2235" t="s">
        <v>76</v>
      </c>
      <c r="B2235" t="s">
        <v>241</v>
      </c>
      <c r="C2235" s="13">
        <v>39873</v>
      </c>
      <c r="D2235" s="14"/>
      <c r="E2235" s="13"/>
      <c r="F2235" s="12"/>
      <c r="G2235">
        <v>137</v>
      </c>
      <c r="H2235" t="s">
        <v>17</v>
      </c>
      <c r="I2235" s="19">
        <v>9</v>
      </c>
      <c r="J2235">
        <v>1000</v>
      </c>
      <c r="K2235" s="2">
        <f t="shared" si="294"/>
        <v>111.11111111111111</v>
      </c>
      <c r="L2235" s="2"/>
      <c r="M2235" s="9"/>
      <c r="N2235" s="9"/>
      <c r="O2235" s="9"/>
      <c r="P2235" s="9"/>
      <c r="Q2235" s="2"/>
      <c r="R2235" s="2"/>
      <c r="S2235" s="2"/>
      <c r="T2235" s="2"/>
      <c r="U2235" s="2"/>
      <c r="V2235" s="2"/>
      <c r="W2235" s="2"/>
      <c r="X2235" s="9"/>
      <c r="Y2235" s="9"/>
      <c r="Z2235" s="9"/>
      <c r="AA2235" s="9"/>
      <c r="AB2235" s="9"/>
      <c r="AC2235" s="2"/>
      <c r="AD2235" s="9"/>
      <c r="AE2235" s="9"/>
      <c r="AF2235" s="2"/>
      <c r="AG2235" s="9"/>
      <c r="AH2235" s="9"/>
      <c r="AI2235" s="9"/>
      <c r="AJ2235" s="9"/>
      <c r="AK2235" s="9"/>
      <c r="AL2235" s="9"/>
      <c r="AM2235" s="15"/>
      <c r="AN2235" s="9"/>
      <c r="AO2235" s="9"/>
      <c r="AP2235" s="9"/>
      <c r="AQ2235" s="2"/>
      <c r="AR2235" s="2"/>
      <c r="AS2235" s="2"/>
      <c r="AT2235" s="2"/>
      <c r="AU2235" s="2"/>
      <c r="AV2235" s="2"/>
      <c r="AW2235" s="2"/>
      <c r="AX2235" s="9"/>
      <c r="AY2235" s="2"/>
      <c r="AZ2235" s="2"/>
      <c r="BA2235" s="2"/>
      <c r="BB2235" s="9"/>
      <c r="BC2235" s="19"/>
      <c r="BD2235" s="2"/>
      <c r="BE2235" s="2"/>
      <c r="BF2235" s="19"/>
      <c r="BG2235" s="19"/>
      <c r="BH2235" s="19"/>
      <c r="BI2235" s="19"/>
      <c r="BJ2235" s="19"/>
      <c r="BK2235" s="19"/>
      <c r="BL2235" s="19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9"/>
      <c r="BX2235" s="2">
        <v>218.98255645651929</v>
      </c>
      <c r="BY2235" s="2"/>
      <c r="BZ2235" s="9"/>
      <c r="CA2235" s="2"/>
      <c r="CB2235" s="2"/>
      <c r="CC2235" s="2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  <c r="DM2235" s="9"/>
      <c r="DN2235" s="9"/>
      <c r="DO2235" s="9"/>
      <c r="DP2235" s="9"/>
      <c r="DQ2235" s="9"/>
      <c r="DR2235" s="9"/>
      <c r="DS2235" s="9"/>
      <c r="DT2235" s="9"/>
      <c r="DU2235" s="9"/>
      <c r="DV2235" s="9"/>
      <c r="DW2235" s="9"/>
      <c r="DX2235" s="9"/>
      <c r="DY2235" s="9"/>
      <c r="DZ2235" s="9"/>
      <c r="EA2235" s="9"/>
      <c r="EB2235" s="9"/>
      <c r="EC2235" s="9"/>
      <c r="ED2235" s="9"/>
      <c r="EE2235" s="9"/>
      <c r="EF2235" s="9"/>
      <c r="EG2235" s="9"/>
      <c r="EH2235" s="9"/>
      <c r="EI2235" s="9"/>
      <c r="EJ2235" s="9"/>
      <c r="EK2235" s="9"/>
      <c r="EL2235" s="9"/>
      <c r="EM2235" s="9"/>
      <c r="EN2235" s="9"/>
      <c r="EO2235" s="9"/>
      <c r="EP2235" s="9"/>
      <c r="EQ2235" s="9"/>
      <c r="ER2235" s="9"/>
      <c r="ES2235" s="9"/>
      <c r="ET2235" s="9"/>
      <c r="EU2235" s="9"/>
      <c r="EV2235" s="9"/>
    </row>
    <row r="2236" spans="1:152" hidden="1" x14ac:dyDescent="0.45">
      <c r="A2236" t="s">
        <v>76</v>
      </c>
      <c r="B2236" t="s">
        <v>241</v>
      </c>
      <c r="C2236" s="1">
        <v>39874</v>
      </c>
      <c r="G2236">
        <v>138</v>
      </c>
      <c r="H2236" t="s">
        <v>17</v>
      </c>
      <c r="I2236" s="19">
        <v>9</v>
      </c>
      <c r="J2236">
        <v>1000</v>
      </c>
      <c r="K2236" s="2">
        <f t="shared" si="294"/>
        <v>111.11111111111111</v>
      </c>
      <c r="AC2236" s="2">
        <v>383.22201957048082</v>
      </c>
      <c r="AE2236" s="9"/>
      <c r="AF2236" s="2">
        <v>242.29405974790828</v>
      </c>
      <c r="AG2236" s="9">
        <v>3.4500432741775837</v>
      </c>
      <c r="AH2236" s="9"/>
      <c r="AI2236" s="9"/>
      <c r="AJ2236" s="9"/>
      <c r="AK2236" s="9"/>
      <c r="AL2236" s="9"/>
      <c r="AM2236" s="15">
        <f>AG2236/AF2236</f>
        <v>1.4239074939629707E-2</v>
      </c>
      <c r="AO2236" s="9"/>
      <c r="AP2236" s="9"/>
      <c r="AQ2236" s="2">
        <v>0</v>
      </c>
      <c r="AR2236" s="2"/>
      <c r="AS2236" s="2">
        <v>713.14259733728818</v>
      </c>
      <c r="AT2236" s="2"/>
      <c r="AU2236" s="2"/>
      <c r="AV2236" s="2">
        <v>64.039519542889096</v>
      </c>
      <c r="AW2236" s="2">
        <v>777.1821168801772</v>
      </c>
      <c r="AY2236" s="2"/>
      <c r="AZ2236" s="2">
        <f>AC2236+AF2236+AW2236</f>
        <v>1402.6981961985662</v>
      </c>
      <c r="BA2236" s="2"/>
      <c r="BB2236" s="9">
        <f>AW2236/AZ2236</f>
        <v>0.55406224873348253</v>
      </c>
      <c r="BC2236" s="19"/>
      <c r="BD2236" s="2"/>
      <c r="BE2236" s="2"/>
      <c r="BF2236" s="19"/>
      <c r="BG2236" s="19"/>
      <c r="BH2236" s="19"/>
      <c r="BI2236" s="19"/>
      <c r="BJ2236" s="9">
        <f>AC2236/AZ2236</f>
        <v>0.27320347356904412</v>
      </c>
      <c r="BK2236" s="9">
        <f>AF2236/AZ2236</f>
        <v>0.17273427769747349</v>
      </c>
      <c r="BL2236" s="9">
        <f>AW2236/AZ2236</f>
        <v>0.55406224873348253</v>
      </c>
      <c r="BM2236" s="2">
        <f>BN2236+BO2236+BP2236+BQ2236+BR2236+BS2236</f>
        <v>712.7755515497264</v>
      </c>
      <c r="BN2236" s="2">
        <v>13.75</v>
      </c>
      <c r="BO2236" s="2">
        <v>165.43280769551868</v>
      </c>
      <c r="BP2236" s="2">
        <v>10.470848237637593</v>
      </c>
      <c r="BQ2236" s="2"/>
      <c r="BR2236" s="2">
        <v>195.53750312536852</v>
      </c>
      <c r="BS2236" s="2">
        <v>327.58439249120158</v>
      </c>
      <c r="BT2236" s="15">
        <f>AG2236/BM2236</f>
        <v>4.8402940682750022E-3</v>
      </c>
      <c r="BU2236" s="2"/>
      <c r="BV2236" s="2"/>
      <c r="BX2236" s="2"/>
      <c r="BY2236" s="2"/>
      <c r="CA2236" s="2"/>
      <c r="CB2236" s="2"/>
      <c r="CC2236" s="2"/>
    </row>
    <row r="2237" spans="1:152" hidden="1" x14ac:dyDescent="0.45">
      <c r="A2237" t="s">
        <v>76</v>
      </c>
      <c r="B2237" t="s">
        <v>241</v>
      </c>
      <c r="C2237" s="1">
        <v>39877</v>
      </c>
      <c r="D2237" s="2"/>
      <c r="G2237">
        <v>141</v>
      </c>
      <c r="H2237" t="s">
        <v>17</v>
      </c>
      <c r="I2237" s="19">
        <v>9</v>
      </c>
      <c r="J2237">
        <v>1000</v>
      </c>
      <c r="K2237" s="2">
        <f t="shared" si="294"/>
        <v>111.11111111111111</v>
      </c>
      <c r="AC2237" s="2"/>
      <c r="AE2237" s="9"/>
      <c r="AF2237" s="2"/>
      <c r="AG2237" s="9"/>
      <c r="AH2237" s="9"/>
      <c r="AI2237" s="9"/>
      <c r="AJ2237" s="9"/>
      <c r="AK2237" s="9"/>
      <c r="AL2237" s="9"/>
      <c r="AM2237" s="15"/>
      <c r="AO2237" s="9"/>
      <c r="AP2237" s="9"/>
      <c r="AQ2237" s="2"/>
      <c r="AR2237" s="2"/>
      <c r="AS2237" s="2"/>
      <c r="AT2237" s="2"/>
      <c r="AU2237" s="2"/>
      <c r="AV2237" s="2"/>
      <c r="AW2237" s="2"/>
      <c r="AY2237" s="2"/>
      <c r="AZ2237" s="2"/>
      <c r="BA2237" s="2"/>
      <c r="BC2237" s="19"/>
      <c r="BD2237" s="2"/>
      <c r="BE2237" s="2"/>
      <c r="BF2237" s="19"/>
      <c r="BG2237" s="19"/>
      <c r="BH2237" s="19"/>
      <c r="BI2237" s="19"/>
      <c r="BJ2237" s="19"/>
      <c r="BK2237" s="19"/>
      <c r="BL2237" s="19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X2237" s="2">
        <v>209.99412284553421</v>
      </c>
      <c r="BY2237" s="2"/>
      <c r="CA2237" s="2"/>
      <c r="CB2237" s="2"/>
      <c r="CC2237" s="2"/>
    </row>
    <row r="2238" spans="1:152" hidden="1" x14ac:dyDescent="0.45">
      <c r="A2238" t="s">
        <v>76</v>
      </c>
      <c r="B2238" t="s">
        <v>241</v>
      </c>
      <c r="C2238" s="1">
        <v>39882</v>
      </c>
      <c r="D2238" s="2"/>
      <c r="G2238">
        <v>146</v>
      </c>
      <c r="H2238" t="s">
        <v>17</v>
      </c>
      <c r="I2238" s="19">
        <v>9</v>
      </c>
      <c r="J2238">
        <v>1000</v>
      </c>
      <c r="K2238" s="2">
        <f t="shared" si="294"/>
        <v>111.11111111111111</v>
      </c>
      <c r="AC2238" s="2"/>
      <c r="AE2238" s="9"/>
      <c r="AF2238" s="2"/>
      <c r="AG2238" s="9"/>
      <c r="AH2238" s="9"/>
      <c r="AI2238" s="9"/>
      <c r="AJ2238" s="9"/>
      <c r="AK2238" s="9"/>
      <c r="AL2238" s="9"/>
      <c r="AM2238" s="15"/>
      <c r="AO2238" s="9"/>
      <c r="AP2238" s="9"/>
      <c r="AQ2238" s="2"/>
      <c r="AR2238" s="2"/>
      <c r="AS2238" s="2"/>
      <c r="AT2238" s="2"/>
      <c r="AU2238" s="2"/>
      <c r="AV2238" s="2"/>
      <c r="AW2238" s="2"/>
      <c r="AY2238" s="2"/>
      <c r="AZ2238" s="2"/>
      <c r="BA2238" s="2"/>
      <c r="BC2238" s="19"/>
      <c r="BD2238" s="2"/>
      <c r="BE2238" s="2"/>
      <c r="BF2238" s="19"/>
      <c r="BG2238" s="19"/>
      <c r="BH2238" s="19"/>
      <c r="BI2238" s="19"/>
      <c r="BJ2238" s="19"/>
      <c r="BK2238" s="19"/>
      <c r="BL2238" s="19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X2238" s="2">
        <v>187.9738286232608</v>
      </c>
      <c r="BY2238" s="2"/>
      <c r="CA2238" s="2"/>
      <c r="CB2238" s="2"/>
      <c r="CC2238" s="2"/>
    </row>
    <row r="2239" spans="1:152" hidden="1" x14ac:dyDescent="0.45">
      <c r="A2239" t="s">
        <v>76</v>
      </c>
      <c r="B2239" t="s">
        <v>241</v>
      </c>
      <c r="C2239" s="1">
        <v>39885</v>
      </c>
      <c r="D2239" s="2"/>
      <c r="G2239">
        <v>149</v>
      </c>
      <c r="H2239" t="s">
        <v>17</v>
      </c>
      <c r="I2239" s="19">
        <v>9</v>
      </c>
      <c r="J2239">
        <v>1000</v>
      </c>
      <c r="K2239" s="2">
        <f t="shared" si="294"/>
        <v>111.11111111111111</v>
      </c>
      <c r="AC2239" s="2"/>
      <c r="AE2239" s="9"/>
      <c r="AF2239" s="2"/>
      <c r="AG2239" s="9"/>
      <c r="AH2239" s="9"/>
      <c r="AI2239" s="9"/>
      <c r="AJ2239" s="9"/>
      <c r="AK2239" s="9"/>
      <c r="AL2239" s="9"/>
      <c r="AM2239" s="15"/>
      <c r="AO2239" s="9"/>
      <c r="AP2239" s="9"/>
      <c r="AQ2239" s="2"/>
      <c r="AR2239" s="2"/>
      <c r="AS2239" s="2"/>
      <c r="AT2239" s="2"/>
      <c r="AU2239" s="2"/>
      <c r="AV2239" s="2"/>
      <c r="AW2239" s="2"/>
      <c r="AY2239" s="2"/>
      <c r="AZ2239" s="2"/>
      <c r="BA2239" s="2"/>
      <c r="BC2239" s="19"/>
      <c r="BD2239" s="2"/>
      <c r="BE2239" s="2"/>
      <c r="BF2239" s="19"/>
      <c r="BG2239" s="19"/>
      <c r="BH2239" s="19"/>
      <c r="BI2239" s="19"/>
      <c r="BJ2239" s="19"/>
      <c r="BK2239" s="19"/>
      <c r="BL2239" s="19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X2239" s="2">
        <v>177.04433054147901</v>
      </c>
      <c r="BY2239" s="2"/>
      <c r="CA2239" s="2"/>
      <c r="CB2239" s="2"/>
      <c r="CC2239" s="2"/>
    </row>
    <row r="2240" spans="1:152" hidden="1" x14ac:dyDescent="0.45">
      <c r="A2240" t="s">
        <v>76</v>
      </c>
      <c r="B2240" t="s">
        <v>241</v>
      </c>
      <c r="C2240" s="1">
        <v>39887</v>
      </c>
      <c r="D2240" s="2"/>
      <c r="G2240">
        <v>151</v>
      </c>
      <c r="H2240" t="s">
        <v>17</v>
      </c>
      <c r="I2240" s="19">
        <v>9</v>
      </c>
      <c r="J2240">
        <v>1000</v>
      </c>
      <c r="K2240" s="2">
        <f t="shared" si="294"/>
        <v>111.11111111111111</v>
      </c>
      <c r="AC2240" s="2"/>
      <c r="AE2240" s="9"/>
      <c r="AF2240" s="2"/>
      <c r="AG2240" s="9"/>
      <c r="AH2240" s="9"/>
      <c r="AI2240" s="9"/>
      <c r="AJ2240" s="9"/>
      <c r="AK2240" s="9"/>
      <c r="AL2240" s="9"/>
      <c r="AM2240" s="15"/>
      <c r="AO2240" s="9"/>
      <c r="AP2240" s="9"/>
      <c r="AQ2240" s="2"/>
      <c r="AR2240" s="2"/>
      <c r="AS2240" s="2"/>
      <c r="AT2240" s="2"/>
      <c r="AU2240" s="2"/>
      <c r="AV2240" s="2"/>
      <c r="AW2240" s="2"/>
      <c r="AY2240" s="2"/>
      <c r="AZ2240" s="2"/>
      <c r="BA2240" s="2"/>
      <c r="BC2240" s="19"/>
      <c r="BD2240" s="2"/>
      <c r="BE2240" s="2"/>
      <c r="BF2240" s="19"/>
      <c r="BG2240" s="19"/>
      <c r="BH2240" s="19"/>
      <c r="BI2240" s="19"/>
      <c r="BJ2240" s="19"/>
      <c r="BK2240" s="19"/>
      <c r="BL2240" s="19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X2240" s="2">
        <v>223.91792393622441</v>
      </c>
      <c r="BY2240" s="2"/>
      <c r="CA2240" s="2"/>
      <c r="CB2240" s="2"/>
      <c r="CC2240" s="2"/>
    </row>
    <row r="2241" spans="1:152" hidden="1" x14ac:dyDescent="0.45">
      <c r="A2241" t="s">
        <v>76</v>
      </c>
      <c r="B2241" t="s">
        <v>241</v>
      </c>
      <c r="C2241" s="1">
        <v>39895</v>
      </c>
      <c r="D2241" s="2"/>
      <c r="G2241">
        <v>159</v>
      </c>
      <c r="H2241" t="s">
        <v>17</v>
      </c>
      <c r="I2241" s="19">
        <v>9</v>
      </c>
      <c r="J2241">
        <v>1000</v>
      </c>
      <c r="K2241" s="2">
        <f t="shared" si="294"/>
        <v>111.11111111111111</v>
      </c>
      <c r="AC2241" s="2"/>
      <c r="AE2241" s="9"/>
      <c r="AF2241" s="2"/>
      <c r="AG2241" s="9"/>
      <c r="AH2241" s="9"/>
      <c r="AI2241" s="9"/>
      <c r="AJ2241" s="9"/>
      <c r="AK2241" s="9"/>
      <c r="AL2241" s="9"/>
      <c r="AM2241" s="15"/>
      <c r="AO2241" s="9"/>
      <c r="AP2241" s="9"/>
      <c r="AQ2241" s="2"/>
      <c r="AR2241" s="2"/>
      <c r="AS2241" s="2"/>
      <c r="AT2241" s="2"/>
      <c r="AU2241" s="2"/>
      <c r="AV2241" s="2"/>
      <c r="AW2241" s="2"/>
      <c r="AY2241" s="2"/>
      <c r="AZ2241" s="2"/>
      <c r="BA2241" s="2"/>
      <c r="BC2241" s="19"/>
      <c r="BD2241" s="2"/>
      <c r="BE2241" s="2"/>
      <c r="BF2241" s="19"/>
      <c r="BG2241" s="19"/>
      <c r="BH2241" s="19"/>
      <c r="BI2241" s="19"/>
      <c r="BJ2241" s="19"/>
      <c r="BK2241" s="19"/>
      <c r="BL2241" s="19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X2241" s="2">
        <v>195.03408899707679</v>
      </c>
      <c r="BY2241" s="2"/>
      <c r="CA2241" s="2"/>
      <c r="CB2241" s="2"/>
      <c r="CC2241" s="2"/>
    </row>
    <row r="2242" spans="1:152" hidden="1" x14ac:dyDescent="0.45">
      <c r="A2242" t="s">
        <v>76</v>
      </c>
      <c r="B2242" t="s">
        <v>241</v>
      </c>
      <c r="C2242" s="1">
        <v>39901</v>
      </c>
      <c r="D2242" s="2">
        <v>9</v>
      </c>
      <c r="E2242" s="1" t="s">
        <v>196</v>
      </c>
      <c r="F2242" t="s">
        <v>15</v>
      </c>
      <c r="G2242">
        <v>165</v>
      </c>
      <c r="H2242" t="s">
        <v>17</v>
      </c>
      <c r="I2242" s="19">
        <v>9</v>
      </c>
      <c r="J2242">
        <v>1000</v>
      </c>
      <c r="K2242" s="2">
        <f t="shared" si="294"/>
        <v>111.11111111111111</v>
      </c>
      <c r="L2242" s="2"/>
      <c r="M2242" s="9"/>
      <c r="N2242" s="9"/>
      <c r="O2242" s="9"/>
      <c r="P2242" s="9"/>
      <c r="Q2242" s="2"/>
      <c r="R2242" s="2"/>
      <c r="S2242" s="2"/>
      <c r="T2242" s="2"/>
      <c r="U2242" s="2"/>
      <c r="V2242" s="2">
        <v>165</v>
      </c>
      <c r="W2242" s="2"/>
      <c r="X2242" s="9"/>
      <c r="Y2242" s="9"/>
      <c r="Z2242" s="9"/>
      <c r="AA2242" s="9"/>
      <c r="AB2242" s="9"/>
      <c r="AC2242" s="2"/>
      <c r="AD2242" s="9"/>
      <c r="AE2242" s="9"/>
      <c r="AF2242" s="2"/>
      <c r="AG2242" s="9"/>
      <c r="AH2242" s="9"/>
      <c r="AI2242" s="9"/>
      <c r="AJ2242" s="9"/>
      <c r="AK2242" s="9"/>
      <c r="AL2242" s="9"/>
      <c r="AM2242" s="15"/>
      <c r="AN2242" s="9"/>
      <c r="AO2242" s="9"/>
      <c r="AP2242" s="9"/>
      <c r="AQ2242" s="2"/>
      <c r="AR2242" s="2"/>
      <c r="AS2242" s="2"/>
      <c r="AT2242" s="2"/>
      <c r="AU2242" s="2"/>
      <c r="AV2242" s="2"/>
      <c r="AW2242" s="2"/>
      <c r="AX2242" s="9"/>
      <c r="AY2242" s="2"/>
      <c r="AZ2242" s="2"/>
      <c r="BA2242" s="2"/>
      <c r="BB2242" s="9"/>
      <c r="BC2242" s="19"/>
      <c r="BD2242" s="2"/>
      <c r="BE2242" s="2"/>
      <c r="BF2242" s="19"/>
      <c r="BG2242" s="19"/>
      <c r="BH2242" s="19"/>
      <c r="BI2242" s="19"/>
      <c r="BJ2242" s="19"/>
      <c r="BK2242" s="19"/>
      <c r="BL2242" s="19"/>
      <c r="BM2242" s="2"/>
      <c r="BN2242" s="2"/>
      <c r="BO2242" s="2">
        <v>39.200000000000003</v>
      </c>
      <c r="BP2242" s="2">
        <v>108.2</v>
      </c>
      <c r="BQ2242" s="2"/>
      <c r="BR2242" s="2"/>
      <c r="BS2242" s="2"/>
      <c r="BT2242" s="2"/>
      <c r="BU2242" s="2"/>
      <c r="BV2242" s="2"/>
      <c r="BW2242" s="9"/>
      <c r="BX2242" s="2"/>
      <c r="BY2242" s="2"/>
      <c r="BZ2242" s="9"/>
      <c r="CA2242" s="2"/>
      <c r="CB2242" s="2"/>
      <c r="CC2242" s="2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  <c r="DP2242" s="9"/>
      <c r="DQ2242" s="9"/>
      <c r="DR2242" s="9"/>
      <c r="DS2242" s="9"/>
      <c r="DT2242" s="9"/>
      <c r="DU2242" s="9"/>
      <c r="DV2242" s="9"/>
      <c r="DW2242" s="9"/>
      <c r="DX2242" s="9"/>
      <c r="DY2242" s="9"/>
      <c r="DZ2242" s="9"/>
      <c r="EA2242" s="9"/>
      <c r="EB2242" s="9"/>
      <c r="EC2242" s="9"/>
      <c r="ED2242" s="9"/>
      <c r="EE2242" s="9"/>
      <c r="EF2242" s="9"/>
      <c r="EG2242" s="9"/>
      <c r="EH2242" s="9"/>
      <c r="EI2242" s="9"/>
      <c r="EJ2242" s="9"/>
      <c r="EK2242" s="9"/>
      <c r="EL2242" s="9"/>
      <c r="EM2242" s="9"/>
      <c r="EN2242" s="9"/>
      <c r="EO2242" s="9"/>
      <c r="EP2242" s="9"/>
      <c r="EQ2242" s="9"/>
      <c r="ER2242" s="9"/>
      <c r="ES2242" s="9"/>
      <c r="ET2242" s="9"/>
      <c r="EU2242" s="9"/>
      <c r="EV2242" s="9"/>
    </row>
    <row r="2243" spans="1:152" hidden="1" x14ac:dyDescent="0.45">
      <c r="A2243" t="s">
        <v>76</v>
      </c>
      <c r="B2243" t="s">
        <v>241</v>
      </c>
      <c r="C2243" s="1">
        <v>39902</v>
      </c>
      <c r="G2243">
        <v>166</v>
      </c>
      <c r="H2243" t="s">
        <v>17</v>
      </c>
      <c r="I2243" s="19">
        <v>9</v>
      </c>
      <c r="J2243">
        <v>1000</v>
      </c>
      <c r="K2243" s="2">
        <f t="shared" si="294"/>
        <v>111.11111111111111</v>
      </c>
      <c r="AC2243" s="2">
        <v>332.55516525719736</v>
      </c>
      <c r="AE2243" s="9"/>
      <c r="AF2243" s="2">
        <v>199.51655588268878</v>
      </c>
      <c r="AG2243" s="9">
        <v>2.3835424684351012</v>
      </c>
      <c r="AH2243" s="9"/>
      <c r="AI2243" s="9"/>
      <c r="AJ2243" s="9"/>
      <c r="AK2243" s="9"/>
      <c r="AL2243" s="9"/>
      <c r="AM2243" s="15">
        <f>AG2243/AF2243</f>
        <v>1.1946589885185118E-2</v>
      </c>
      <c r="AO2243" s="9"/>
      <c r="AP2243" s="9"/>
      <c r="AQ2243" s="2">
        <v>0</v>
      </c>
      <c r="AR2243" s="2"/>
      <c r="AS2243" s="2">
        <v>188.85533315536941</v>
      </c>
      <c r="AT2243" s="2"/>
      <c r="AU2243" s="2"/>
      <c r="AV2243" s="2">
        <v>662.81029325767679</v>
      </c>
      <c r="AW2243" s="2">
        <v>851.66562641304608</v>
      </c>
      <c r="AY2243" s="2"/>
      <c r="AZ2243" s="2">
        <f>AC2243+AF2243+AW2243</f>
        <v>1383.7373475529321</v>
      </c>
      <c r="BA2243" s="2"/>
      <c r="BB2243" s="9">
        <f>AW2243/AZ2243</f>
        <v>0.61548214183795258</v>
      </c>
      <c r="BC2243" s="19"/>
      <c r="BD2243" s="2"/>
      <c r="BE2243" s="2"/>
      <c r="BF2243" s="19"/>
      <c r="BG2243" s="19"/>
      <c r="BH2243" s="19"/>
      <c r="BI2243" s="19"/>
      <c r="BJ2243" s="9">
        <f>AC2243/AZ2243</f>
        <v>0.24033113353867622</v>
      </c>
      <c r="BK2243" s="9">
        <f>AF2243/AZ2243</f>
        <v>0.14418672462337126</v>
      </c>
      <c r="BL2243" s="9">
        <f>AW2243/AZ2243</f>
        <v>0.61548214183795258</v>
      </c>
      <c r="BM2243" s="2"/>
      <c r="BN2243" s="2">
        <v>8.25</v>
      </c>
      <c r="BO2243" s="2">
        <v>39.125834720228028</v>
      </c>
      <c r="BP2243" s="2">
        <v>99.432534473686218</v>
      </c>
      <c r="BQ2243" s="2"/>
      <c r="BR2243" s="2"/>
      <c r="BS2243" s="2"/>
      <c r="BT2243" s="2"/>
      <c r="BU2243" s="2"/>
      <c r="BV2243" s="2"/>
      <c r="BX2243" s="2"/>
      <c r="BY2243" s="2"/>
      <c r="CA2243" s="2"/>
      <c r="CB2243" s="2"/>
      <c r="CC2243" s="2"/>
    </row>
    <row r="2244" spans="1:152" hidden="1" x14ac:dyDescent="0.45">
      <c r="A2244" t="s">
        <v>76</v>
      </c>
      <c r="B2244" t="s">
        <v>241</v>
      </c>
      <c r="C2244" s="1">
        <v>39904</v>
      </c>
      <c r="D2244" s="2"/>
      <c r="G2244">
        <v>168</v>
      </c>
      <c r="H2244" t="s">
        <v>17</v>
      </c>
      <c r="I2244" s="19">
        <v>9</v>
      </c>
      <c r="J2244">
        <v>1000</v>
      </c>
      <c r="K2244" s="2">
        <f t="shared" si="294"/>
        <v>111.11111111111111</v>
      </c>
      <c r="AC2244" s="2"/>
      <c r="AE2244" s="9"/>
      <c r="AF2244" s="2"/>
      <c r="AG2244" s="9"/>
      <c r="AH2244" s="9"/>
      <c r="AI2244" s="9"/>
      <c r="AJ2244" s="9"/>
      <c r="AK2244" s="9"/>
      <c r="AL2244" s="9"/>
      <c r="AM2244" s="15"/>
      <c r="AO2244" s="9"/>
      <c r="AP2244" s="9"/>
      <c r="AQ2244" s="2"/>
      <c r="AR2244" s="2"/>
      <c r="AS2244" s="2"/>
      <c r="AT2244" s="2"/>
      <c r="AU2244" s="2"/>
      <c r="AV2244" s="2"/>
      <c r="AW2244" s="2"/>
      <c r="AY2244" s="2"/>
      <c r="AZ2244" s="2"/>
      <c r="BA2244" s="2"/>
      <c r="BC2244" s="19"/>
      <c r="BD2244" s="2"/>
      <c r="BE2244" s="2"/>
      <c r="BF2244" s="19"/>
      <c r="BG2244" s="19"/>
      <c r="BH2244" s="19"/>
      <c r="BI2244" s="19"/>
      <c r="BJ2244" s="19"/>
      <c r="BK2244" s="19"/>
      <c r="BL2244" s="19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X2244" s="2">
        <v>176.0634345231544</v>
      </c>
      <c r="BY2244" s="2"/>
      <c r="CA2244" s="2"/>
      <c r="CB2244" s="2"/>
      <c r="CC2244" s="2"/>
    </row>
    <row r="2245" spans="1:152" hidden="1" x14ac:dyDescent="0.45">
      <c r="A2245" t="s">
        <v>76</v>
      </c>
      <c r="B2245" t="s">
        <v>241</v>
      </c>
      <c r="C2245" s="1">
        <v>39926</v>
      </c>
      <c r="D2245" s="2">
        <v>10</v>
      </c>
      <c r="E2245" t="s">
        <v>97</v>
      </c>
      <c r="F2245" t="s">
        <v>18</v>
      </c>
      <c r="G2245">
        <v>190</v>
      </c>
      <c r="H2245" t="s">
        <v>17</v>
      </c>
      <c r="I2245" s="19">
        <v>9</v>
      </c>
      <c r="J2245">
        <v>1000</v>
      </c>
      <c r="K2245" s="2">
        <f t="shared" si="294"/>
        <v>111.11111111111111</v>
      </c>
      <c r="L2245" s="2"/>
      <c r="M2245" s="9"/>
      <c r="N2245" s="9"/>
      <c r="O2245" s="9"/>
      <c r="P2245" s="9"/>
      <c r="Q2245" s="2"/>
      <c r="R2245" s="2"/>
      <c r="S2245" s="2"/>
      <c r="T2245" s="2"/>
      <c r="U2245" s="2"/>
      <c r="V2245" s="2"/>
      <c r="W2245" s="2"/>
      <c r="X2245" s="9"/>
      <c r="Y2245" s="9"/>
      <c r="Z2245" s="9"/>
      <c r="AA2245" s="9"/>
      <c r="AB2245" s="9"/>
      <c r="AC2245" s="2"/>
      <c r="AD2245" s="9"/>
      <c r="AE2245" s="9"/>
      <c r="AF2245" s="2"/>
      <c r="AG2245" s="9"/>
      <c r="AH2245" s="9"/>
      <c r="AI2245" s="9"/>
      <c r="AJ2245" s="9"/>
      <c r="AK2245" s="9"/>
      <c r="AL2245" s="9"/>
      <c r="AM2245" s="15"/>
      <c r="AN2245" s="9"/>
      <c r="AO2245" s="9"/>
      <c r="AP2245" s="9"/>
      <c r="AQ2245" s="2"/>
      <c r="AR2245" s="2"/>
      <c r="AS2245" s="2"/>
      <c r="AT2245" s="2"/>
      <c r="AU2245" s="2"/>
      <c r="AV2245" s="2"/>
      <c r="AW2245" s="2"/>
      <c r="AX2245" s="9"/>
      <c r="AY2245" s="2"/>
      <c r="AZ2245" s="2"/>
      <c r="BA2245" s="2"/>
      <c r="BB2245" s="9"/>
      <c r="BC2245" s="19">
        <v>40</v>
      </c>
      <c r="BD2245" s="2">
        <v>274.53816937669376</v>
      </c>
      <c r="BE2245" s="2"/>
      <c r="BF2245" s="19">
        <v>12.094192483554792</v>
      </c>
      <c r="BG2245" s="19"/>
      <c r="BH2245" s="19"/>
      <c r="BI2245" s="19"/>
      <c r="BJ2245" s="19"/>
      <c r="BK2245" s="19"/>
      <c r="BL2245" s="19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9"/>
      <c r="BX2245" s="2"/>
      <c r="BY2245" s="2"/>
      <c r="BZ2245" s="9"/>
      <c r="CA2245" s="2"/>
      <c r="CB2245" s="2"/>
      <c r="CC2245" s="2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  <c r="DP2245" s="9"/>
      <c r="DQ2245" s="9"/>
      <c r="DR2245" s="9"/>
      <c r="DS2245" s="9"/>
      <c r="DT2245" s="9"/>
      <c r="DU2245" s="9"/>
      <c r="DV2245" s="9"/>
      <c r="DW2245" s="9"/>
      <c r="DX2245" s="9"/>
      <c r="DY2245" s="9"/>
      <c r="DZ2245" s="9"/>
      <c r="EA2245" s="9"/>
      <c r="EB2245" s="9"/>
      <c r="EC2245" s="9"/>
      <c r="ED2245" s="9"/>
      <c r="EE2245" s="9"/>
      <c r="EF2245" s="9"/>
      <c r="EG2245" s="9"/>
      <c r="EH2245" s="9"/>
      <c r="EI2245" s="9"/>
      <c r="EJ2245" s="9"/>
      <c r="EK2245" s="9"/>
      <c r="EL2245" s="9"/>
      <c r="EM2245" s="9"/>
      <c r="EN2245" s="9"/>
      <c r="EO2245" s="9"/>
      <c r="EP2245" s="9"/>
      <c r="EQ2245" s="9"/>
      <c r="ER2245" s="9"/>
      <c r="ES2245" s="9"/>
      <c r="ET2245" s="9"/>
      <c r="EU2245" s="9"/>
      <c r="EV2245" s="9"/>
    </row>
    <row r="2246" spans="1:152" hidden="1" x14ac:dyDescent="0.45">
      <c r="A2246" t="s">
        <v>163</v>
      </c>
      <c r="C2246" s="1">
        <v>43773</v>
      </c>
      <c r="D2246" s="2">
        <v>1</v>
      </c>
      <c r="E2246" s="1" t="s">
        <v>198</v>
      </c>
      <c r="F2246" t="s">
        <v>10</v>
      </c>
      <c r="G2246">
        <v>0</v>
      </c>
      <c r="H2246" t="s">
        <v>102</v>
      </c>
      <c r="I2246" s="19">
        <v>7</v>
      </c>
      <c r="J2246">
        <v>1000</v>
      </c>
      <c r="K2246" s="2">
        <f t="shared" si="294"/>
        <v>142.85714285714286</v>
      </c>
      <c r="L2246" s="2"/>
      <c r="M2246" s="9"/>
      <c r="N2246" s="9"/>
      <c r="O2246" s="9"/>
      <c r="P2246" s="9"/>
      <c r="Q2246" s="2"/>
      <c r="R2246" s="2"/>
      <c r="S2246" s="2"/>
      <c r="T2246" s="2"/>
      <c r="U2246" s="2"/>
      <c r="V2246" s="2"/>
      <c r="W2246" s="2"/>
      <c r="X2246" s="9"/>
      <c r="Y2246" s="9"/>
      <c r="Z2246" s="9"/>
      <c r="AA2246" s="9"/>
      <c r="AB2246" s="9"/>
      <c r="AC2246" s="2"/>
      <c r="AE2246" s="9"/>
      <c r="AF2246" s="2"/>
      <c r="AG2246" s="9"/>
      <c r="AH2246" s="9"/>
      <c r="AI2246" s="9"/>
      <c r="AJ2246" s="9"/>
      <c r="AK2246" s="9"/>
      <c r="AL2246" s="9"/>
      <c r="AM2246" s="15"/>
      <c r="AO2246" s="9"/>
      <c r="AP2246" s="9"/>
      <c r="AQ2246" s="2"/>
      <c r="AR2246" s="2"/>
      <c r="AS2246" s="2"/>
      <c r="AT2246" s="2"/>
      <c r="AU2246" s="2"/>
      <c r="AV2246" s="2"/>
      <c r="AW2246" s="2"/>
      <c r="AY2246" s="2"/>
      <c r="AZ2246" s="2"/>
      <c r="BA2246" s="2"/>
      <c r="BB2246" s="9"/>
      <c r="BC2246" s="19"/>
      <c r="BD2246" s="2"/>
      <c r="BE2246" s="2"/>
      <c r="BF2246" s="19"/>
      <c r="BG2246" s="19"/>
      <c r="BH2246" s="19"/>
      <c r="BI2246" s="19"/>
      <c r="BJ2246" s="19"/>
      <c r="BK2246" s="19"/>
      <c r="BL2246" s="19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9"/>
      <c r="BX2246" s="2"/>
      <c r="BY2246" s="2"/>
      <c r="BZ2246" s="9"/>
      <c r="CA2246" s="2"/>
      <c r="CB2246" s="2"/>
      <c r="CC2246" s="2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  <c r="EL2246" s="9"/>
      <c r="EM2246" s="9"/>
      <c r="EN2246" s="9"/>
      <c r="EO2246" s="9"/>
      <c r="EP2246" s="9"/>
      <c r="EQ2246" s="9"/>
      <c r="ER2246" s="9"/>
      <c r="ES2246" s="9"/>
      <c r="ET2246" s="9"/>
      <c r="EU2246" s="9"/>
      <c r="EV2246" s="9"/>
    </row>
    <row r="2247" spans="1:152" hidden="1" x14ac:dyDescent="0.45">
      <c r="A2247" t="s">
        <v>163</v>
      </c>
      <c r="C2247" s="1">
        <v>43850</v>
      </c>
      <c r="D2247" s="2">
        <v>6</v>
      </c>
      <c r="E2247" s="1" t="s">
        <v>229</v>
      </c>
      <c r="F2247" t="s">
        <v>78</v>
      </c>
      <c r="G2247" s="2">
        <v>77</v>
      </c>
      <c r="H2247" t="s">
        <v>102</v>
      </c>
      <c r="I2247" s="19">
        <v>7</v>
      </c>
      <c r="J2247">
        <v>1000</v>
      </c>
      <c r="K2247" s="2">
        <f t="shared" si="294"/>
        <v>142.85714285714286</v>
      </c>
      <c r="L2247" s="2"/>
      <c r="M2247" s="9"/>
      <c r="N2247" s="9"/>
      <c r="O2247" s="9"/>
      <c r="P2247" s="9"/>
      <c r="Q2247" s="2"/>
      <c r="R2247" s="2"/>
      <c r="S2247" s="2"/>
      <c r="T2247" s="2">
        <v>77</v>
      </c>
      <c r="U2247" s="2"/>
      <c r="V2247" s="2"/>
      <c r="W2247" s="2"/>
      <c r="X2247" s="9"/>
      <c r="Y2247" s="9"/>
      <c r="Z2247" s="9"/>
      <c r="AA2247" s="9"/>
      <c r="AB2247" s="9"/>
      <c r="AC2247" s="2">
        <v>193.0018799233894</v>
      </c>
      <c r="AD2247" s="15">
        <v>1.3005333333333334E-2</v>
      </c>
      <c r="AE2247" s="19">
        <f>AC2247*AD2247</f>
        <v>2.5100537823636535</v>
      </c>
      <c r="AF2247" s="2">
        <v>162.77161556732096</v>
      </c>
      <c r="AG2247" s="9"/>
      <c r="AH2247" s="9"/>
      <c r="AI2247" s="9"/>
      <c r="AJ2247" s="9"/>
      <c r="AK2247" s="9"/>
      <c r="AL2247" s="9"/>
      <c r="AM2247" s="15"/>
      <c r="AN2247" s="15">
        <v>3.5306666666666667E-2</v>
      </c>
      <c r="AO2247" s="19">
        <f>AF2247*AN2247</f>
        <v>5.7469231736302122</v>
      </c>
      <c r="AP2247" s="19"/>
      <c r="AQ2247" s="2"/>
      <c r="AR2247" s="2"/>
      <c r="AS2247" s="2"/>
      <c r="AT2247" s="2"/>
      <c r="AU2247" s="2"/>
      <c r="AV2247" s="30"/>
      <c r="AW2247" s="2">
        <v>41.261862049583485</v>
      </c>
      <c r="AX2247" s="15">
        <v>2.3281666666666666E-2</v>
      </c>
      <c r="AY2247" s="19">
        <f>AW2247*AX2247</f>
        <v>0.96064491828438614</v>
      </c>
      <c r="AZ2247" s="2">
        <f>AC2247+AF2247+AW2247</f>
        <v>397.03535754029389</v>
      </c>
      <c r="BA2247" s="2"/>
      <c r="BB2247" s="9">
        <f>AW2247/AZ2247</f>
        <v>0.10392490559331595</v>
      </c>
      <c r="BC2247" s="19"/>
      <c r="BD2247" s="2"/>
      <c r="BE2247" s="2"/>
      <c r="BF2247" s="19"/>
      <c r="BG2247" s="19"/>
      <c r="BH2247" s="19"/>
      <c r="BI2247" s="19"/>
      <c r="BJ2247" s="9">
        <f>AC2247/AZ2247</f>
        <v>0.48610753742203483</v>
      </c>
      <c r="BK2247" s="9">
        <f>AF2247/AZ2247</f>
        <v>0.4099675569846491</v>
      </c>
      <c r="BL2247" s="9">
        <f>AW2247/AZ2247</f>
        <v>0.10392490559331595</v>
      </c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9"/>
      <c r="BX2247" s="2"/>
      <c r="BY2247" s="2"/>
      <c r="BZ2247" s="9"/>
      <c r="CA2247" s="2"/>
      <c r="CB2247" s="2"/>
      <c r="CC2247" s="2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  <c r="DP2247" s="9"/>
      <c r="DQ2247" s="9"/>
      <c r="DR2247" s="9"/>
      <c r="DS2247" s="9"/>
      <c r="DT2247" s="9"/>
      <c r="DU2247" s="9"/>
      <c r="DV2247" s="9"/>
      <c r="DW2247" s="9"/>
      <c r="DX2247" s="9"/>
      <c r="DY2247" s="9"/>
      <c r="DZ2247" s="9"/>
      <c r="EA2247" s="9"/>
      <c r="EB2247" s="9"/>
      <c r="EC2247" s="9"/>
      <c r="ED2247" s="9"/>
      <c r="EE2247" s="9"/>
      <c r="EF2247" s="9"/>
      <c r="EG2247" s="9"/>
      <c r="EH2247" s="9"/>
      <c r="EI2247" s="9"/>
      <c r="EJ2247" s="9"/>
      <c r="EK2247" s="9"/>
      <c r="EL2247" s="9"/>
      <c r="EM2247" s="9"/>
      <c r="EN2247" s="9"/>
      <c r="EO2247" s="9"/>
      <c r="EP2247" s="9"/>
      <c r="EQ2247" s="9"/>
      <c r="ER2247" s="9"/>
      <c r="ES2247" s="9"/>
      <c r="ET2247" s="9"/>
      <c r="EU2247" s="9"/>
      <c r="EV2247" s="9"/>
    </row>
    <row r="2248" spans="1:152" hidden="1" x14ac:dyDescent="0.45">
      <c r="A2248" t="s">
        <v>163</v>
      </c>
      <c r="C2248" s="1">
        <v>43865</v>
      </c>
      <c r="D2248" s="2"/>
      <c r="E2248" s="1"/>
      <c r="F2248" s="1"/>
      <c r="G2248" s="2">
        <v>92</v>
      </c>
      <c r="H2248" t="s">
        <v>102</v>
      </c>
      <c r="I2248" s="19">
        <v>7</v>
      </c>
      <c r="J2248">
        <v>1000</v>
      </c>
      <c r="K2248" s="2">
        <f t="shared" si="294"/>
        <v>142.85714285714286</v>
      </c>
      <c r="L2248" s="2"/>
      <c r="M2248" s="9"/>
      <c r="N2248" s="9"/>
      <c r="O2248" s="9"/>
      <c r="P2248" s="9"/>
      <c r="Q2248" s="2"/>
      <c r="R2248" s="2"/>
      <c r="S2248" s="2"/>
      <c r="T2248" s="2"/>
      <c r="U2248" s="2"/>
      <c r="V2248" s="2"/>
      <c r="W2248" s="2"/>
      <c r="X2248" s="9"/>
      <c r="Y2248" s="9"/>
      <c r="Z2248" s="9"/>
      <c r="AA2248" s="9"/>
      <c r="AB2248" s="9"/>
      <c r="AC2248" s="2">
        <v>256.84685485251157</v>
      </c>
      <c r="AD2248" s="15">
        <v>1.1968999999999999E-2</v>
      </c>
      <c r="AE2248" s="19">
        <f>AC2248*AD2248</f>
        <v>3.0742000057297107</v>
      </c>
      <c r="AF2248" s="2">
        <v>194.12214361388317</v>
      </c>
      <c r="AG2248" s="9"/>
      <c r="AH2248" s="9"/>
      <c r="AI2248" s="9"/>
      <c r="AJ2248" s="9"/>
      <c r="AK2248" s="9"/>
      <c r="AL2248" s="9"/>
      <c r="AM2248" s="15"/>
      <c r="AN2248" s="15">
        <v>3.7959166666666669E-2</v>
      </c>
      <c r="AO2248" s="19">
        <f>AF2248*AN2248</f>
        <v>7.3687148031299943</v>
      </c>
      <c r="AP2248" s="19"/>
      <c r="AQ2248" s="2"/>
      <c r="AR2248" s="2"/>
      <c r="AS2248" s="2"/>
      <c r="AT2248" s="2"/>
      <c r="AU2248" s="2"/>
      <c r="AV2248" s="30"/>
      <c r="AW2248" s="2">
        <v>146.89783788048052</v>
      </c>
      <c r="AX2248" s="15">
        <v>2.9405833333333336E-2</v>
      </c>
      <c r="AY2248" s="19">
        <f>AW2248*AX2248</f>
        <v>4.3196533377404309</v>
      </c>
      <c r="AZ2248" s="2">
        <f>AC2248+AF2248+AW2248</f>
        <v>597.86683634687529</v>
      </c>
      <c r="BA2248" s="2"/>
      <c r="BB2248" s="9">
        <f>AW2248/AZ2248</f>
        <v>0.24570327194942809</v>
      </c>
      <c r="BC2248" s="19"/>
      <c r="BD2248" s="2"/>
      <c r="BE2248" s="2"/>
      <c r="BF2248" s="19"/>
      <c r="BG2248" s="19"/>
      <c r="BH2248" s="19"/>
      <c r="BI2248" s="19"/>
      <c r="BJ2248" s="9">
        <f>AC2248/AZ2248</f>
        <v>0.42960545599403688</v>
      </c>
      <c r="BK2248" s="9">
        <f>AF2248/AZ2248</f>
        <v>0.32469127205653497</v>
      </c>
      <c r="BL2248" s="9">
        <f>AW2248/AZ2248</f>
        <v>0.24570327194942809</v>
      </c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9"/>
      <c r="BX2248" s="2"/>
      <c r="BY2248" s="2"/>
      <c r="BZ2248" s="9"/>
      <c r="CA2248" s="2"/>
      <c r="CB2248" s="2"/>
      <c r="CC2248" s="2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  <c r="DP2248" s="9"/>
      <c r="DQ2248" s="9"/>
      <c r="DR2248" s="9"/>
      <c r="DS2248" s="9"/>
      <c r="DT2248" s="9"/>
      <c r="DU2248" s="9"/>
      <c r="DV2248" s="9"/>
      <c r="DW2248" s="9"/>
      <c r="DX2248" s="9"/>
      <c r="DY2248" s="9"/>
      <c r="DZ2248" s="9"/>
      <c r="EA2248" s="9"/>
      <c r="EB2248" s="9"/>
      <c r="EC2248" s="9"/>
      <c r="ED2248" s="9"/>
      <c r="EE2248" s="9"/>
      <c r="EF2248" s="9"/>
      <c r="EG2248" s="9"/>
      <c r="EH2248" s="9"/>
      <c r="EI2248" s="9"/>
      <c r="EJ2248" s="9"/>
      <c r="EK2248" s="9"/>
      <c r="EL2248" s="9"/>
      <c r="EM2248" s="9"/>
      <c r="EN2248" s="9"/>
      <c r="EO2248" s="9"/>
      <c r="EP2248" s="9"/>
      <c r="EQ2248" s="9"/>
      <c r="ER2248" s="9"/>
      <c r="ES2248" s="9"/>
      <c r="ET2248" s="9"/>
      <c r="EU2248" s="9"/>
      <c r="EV2248" s="9"/>
    </row>
    <row r="2249" spans="1:152" hidden="1" x14ac:dyDescent="0.45">
      <c r="A2249" t="s">
        <v>163</v>
      </c>
      <c r="C2249" s="1">
        <v>43878</v>
      </c>
      <c r="D2249" s="2">
        <v>8</v>
      </c>
      <c r="E2249" t="s">
        <v>197</v>
      </c>
      <c r="F2249" s="1" t="s">
        <v>14</v>
      </c>
      <c r="G2249" s="2">
        <v>105</v>
      </c>
      <c r="H2249" t="s">
        <v>102</v>
      </c>
      <c r="I2249" s="19">
        <v>7</v>
      </c>
      <c r="J2249">
        <v>1000</v>
      </c>
      <c r="K2249" s="2">
        <f t="shared" si="294"/>
        <v>142.85714285714286</v>
      </c>
      <c r="L2249" s="2"/>
      <c r="M2249" s="9"/>
      <c r="N2249" s="9"/>
      <c r="O2249" s="9"/>
      <c r="P2249" s="9"/>
      <c r="Q2249" s="2"/>
      <c r="R2249" s="2"/>
      <c r="S2249" s="2"/>
      <c r="T2249" s="2"/>
      <c r="U2249" s="2">
        <v>105</v>
      </c>
      <c r="V2249" s="2"/>
      <c r="W2249" s="2"/>
      <c r="X2249" s="9"/>
      <c r="Y2249" s="9"/>
      <c r="Z2249" s="9"/>
      <c r="AA2249" s="9"/>
      <c r="AB2249" s="9"/>
      <c r="AC2249" s="2">
        <v>310.8940564344486</v>
      </c>
      <c r="AD2249" s="15">
        <v>8.5058333333333323E-3</v>
      </c>
      <c r="AE2249" s="19">
        <f>AC2249*AD2249</f>
        <v>2.6444130283553471</v>
      </c>
      <c r="AF2249" s="2">
        <v>215.49351789281073</v>
      </c>
      <c r="AG2249" s="9"/>
      <c r="AH2249" s="9"/>
      <c r="AI2249" s="9"/>
      <c r="AJ2249" s="9"/>
      <c r="AK2249" s="9"/>
      <c r="AL2249" s="9"/>
      <c r="AM2249" s="15"/>
      <c r="AN2249" s="15">
        <v>3.0970000000000001E-2</v>
      </c>
      <c r="AO2249" s="19">
        <f>AF2249*AN2249</f>
        <v>6.6738342491403486</v>
      </c>
      <c r="AP2249" s="19"/>
      <c r="AQ2249" s="2"/>
      <c r="AR2249" s="2"/>
      <c r="AS2249" s="2"/>
      <c r="AT2249" s="2"/>
      <c r="AU2249" s="2"/>
      <c r="AV2249" s="2"/>
      <c r="AW2249" s="2">
        <v>267.01135071438421</v>
      </c>
      <c r="AX2249" s="15">
        <v>2.0871666666666667E-2</v>
      </c>
      <c r="AY2249" s="19">
        <f>AW2249*AX2249</f>
        <v>5.5729719083270561</v>
      </c>
      <c r="AZ2249" s="2">
        <f>AC2249+AF2249+AW2249</f>
        <v>793.39892504164357</v>
      </c>
      <c r="BA2249" s="2"/>
      <c r="BB2249" s="9">
        <f>AW2249/AZ2249</f>
        <v>0.33654110471648224</v>
      </c>
      <c r="BC2249" s="19"/>
      <c r="BD2249" s="2"/>
      <c r="BE2249" s="2"/>
      <c r="BF2249" s="19"/>
      <c r="BG2249" s="19"/>
      <c r="BH2249" s="19"/>
      <c r="BI2249" s="19"/>
      <c r="BJ2249" s="9">
        <f>AC2249/AZ2249</f>
        <v>0.39185086672272784</v>
      </c>
      <c r="BK2249" s="9">
        <f>AF2249/AZ2249</f>
        <v>0.27160802856078992</v>
      </c>
      <c r="BL2249" s="9">
        <f>AW2249/AZ2249</f>
        <v>0.33654110471648224</v>
      </c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9"/>
      <c r="BX2249" s="2"/>
      <c r="BY2249" s="2"/>
      <c r="BZ2249" s="9"/>
      <c r="CA2249" s="2"/>
      <c r="CB2249" s="2"/>
      <c r="CC2249" s="2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  <c r="DP2249" s="9"/>
      <c r="DQ2249" s="9"/>
      <c r="DR2249" s="9"/>
      <c r="DS2249" s="9"/>
      <c r="DT2249" s="9"/>
      <c r="DU2249" s="9"/>
      <c r="DV2249" s="9"/>
      <c r="DW2249" s="9"/>
      <c r="DX2249" s="9"/>
      <c r="DY2249" s="9"/>
      <c r="DZ2249" s="9"/>
      <c r="EA2249" s="9"/>
      <c r="EB2249" s="9"/>
      <c r="EC2249" s="9"/>
      <c r="ED2249" s="9"/>
      <c r="EE2249" s="9"/>
      <c r="EF2249" s="9"/>
      <c r="EG2249" s="9"/>
      <c r="EH2249" s="9"/>
      <c r="EI2249" s="9"/>
      <c r="EJ2249" s="9"/>
      <c r="EK2249" s="9"/>
      <c r="EL2249" s="9"/>
      <c r="EM2249" s="9"/>
      <c r="EN2249" s="9"/>
      <c r="EO2249" s="9"/>
      <c r="EP2249" s="9"/>
      <c r="EQ2249" s="9"/>
      <c r="ER2249" s="9"/>
      <c r="ES2249" s="9"/>
      <c r="ET2249" s="9"/>
      <c r="EU2249" s="9"/>
      <c r="EV2249" s="9"/>
    </row>
    <row r="2250" spans="1:152" hidden="1" x14ac:dyDescent="0.45">
      <c r="A2250" t="s">
        <v>163</v>
      </c>
      <c r="C2250" s="1">
        <v>43906</v>
      </c>
      <c r="D2250" s="2">
        <v>9</v>
      </c>
      <c r="E2250" s="1" t="s">
        <v>196</v>
      </c>
      <c r="F2250" s="1" t="s">
        <v>15</v>
      </c>
      <c r="G2250" s="2">
        <v>133</v>
      </c>
      <c r="H2250" t="s">
        <v>102</v>
      </c>
      <c r="I2250" s="19">
        <v>7</v>
      </c>
      <c r="J2250">
        <v>1000</v>
      </c>
      <c r="K2250" s="2">
        <f t="shared" si="294"/>
        <v>142.85714285714286</v>
      </c>
      <c r="L2250" s="2"/>
      <c r="M2250" s="9"/>
      <c r="N2250" s="9"/>
      <c r="O2250" s="9"/>
      <c r="P2250" s="9"/>
      <c r="Q2250" s="2"/>
      <c r="R2250" s="2"/>
      <c r="S2250" s="2"/>
      <c r="T2250" s="2"/>
      <c r="U2250" s="2"/>
      <c r="V2250" s="2">
        <v>133</v>
      </c>
      <c r="W2250" s="2"/>
      <c r="X2250" s="9"/>
      <c r="Y2250" s="9"/>
      <c r="Z2250" s="9"/>
      <c r="AA2250" s="9"/>
      <c r="AB2250" s="9"/>
      <c r="AC2250" s="2">
        <v>347.03596341910486</v>
      </c>
      <c r="AD2250" s="15">
        <v>8.5052499999999989E-3</v>
      </c>
      <c r="AE2250" s="19">
        <f>AC2250*AD2250</f>
        <v>2.9516276278703413</v>
      </c>
      <c r="AF2250" s="2">
        <v>227.71392532712221</v>
      </c>
      <c r="AG2250" s="9"/>
      <c r="AH2250" s="9"/>
      <c r="AI2250" s="9"/>
      <c r="AJ2250" s="9"/>
      <c r="AK2250" s="9"/>
      <c r="AL2250" s="9"/>
      <c r="AM2250" s="15"/>
      <c r="AN2250" s="15">
        <v>2.6523333333333333E-2</v>
      </c>
      <c r="AO2250" s="19">
        <f>AF2250*AN2250</f>
        <v>6.0397323460930377</v>
      </c>
      <c r="AP2250" s="19"/>
      <c r="AQ2250" s="2"/>
      <c r="AR2250" s="2"/>
      <c r="AS2250" s="2"/>
      <c r="AT2250" s="2"/>
      <c r="AU2250" s="2"/>
      <c r="AV2250" s="2"/>
      <c r="AW2250" s="2">
        <v>571.58481397939386</v>
      </c>
      <c r="AX2250" s="15">
        <v>2.2889166666666669E-2</v>
      </c>
      <c r="AY2250" s="19">
        <f>AW2250*AX2250</f>
        <v>13.08310007131001</v>
      </c>
      <c r="AZ2250" s="2">
        <f>AC2250+AF2250+AW2250</f>
        <v>1146.3347027256209</v>
      </c>
      <c r="BA2250" s="2"/>
      <c r="BB2250" s="9">
        <f>AW2250/AZ2250</f>
        <v>0.49861948052374772</v>
      </c>
      <c r="BC2250" s="19"/>
      <c r="BD2250" s="2"/>
      <c r="BE2250" s="2"/>
      <c r="BF2250" s="19"/>
      <c r="BG2250" s="19"/>
      <c r="BH2250" s="19"/>
      <c r="BI2250" s="19"/>
      <c r="BJ2250" s="9">
        <f>AC2250/AZ2250</f>
        <v>0.30273528542227957</v>
      </c>
      <c r="BK2250" s="9">
        <f>AF2250/AZ2250</f>
        <v>0.19864523405397272</v>
      </c>
      <c r="BL2250" s="9">
        <f>AW2250/AZ2250</f>
        <v>0.49861948052374772</v>
      </c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9"/>
      <c r="BX2250" s="2"/>
      <c r="BY2250" s="2"/>
      <c r="BZ2250" s="9"/>
      <c r="CA2250" s="2"/>
      <c r="CB2250" s="2"/>
      <c r="CC2250" s="2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  <c r="DP2250" s="9"/>
      <c r="DQ2250" s="9"/>
      <c r="DR2250" s="9"/>
      <c r="DS2250" s="9"/>
      <c r="DT2250" s="9"/>
      <c r="DU2250" s="9"/>
      <c r="DV2250" s="9"/>
      <c r="DW2250" s="9"/>
      <c r="DX2250" s="9"/>
      <c r="DY2250" s="9"/>
      <c r="DZ2250" s="9"/>
      <c r="EA2250" s="9"/>
      <c r="EB2250" s="9"/>
      <c r="EC2250" s="9"/>
      <c r="ED2250" s="9"/>
      <c r="EE2250" s="9"/>
      <c r="EF2250" s="9"/>
      <c r="EG2250" s="9"/>
      <c r="EH2250" s="9"/>
      <c r="EI2250" s="9"/>
      <c r="EJ2250" s="9"/>
      <c r="EK2250" s="9"/>
      <c r="EL2250" s="9"/>
      <c r="EM2250" s="9"/>
      <c r="EN2250" s="9"/>
      <c r="EO2250" s="9"/>
      <c r="EP2250" s="9"/>
      <c r="EQ2250" s="9"/>
      <c r="ER2250" s="9"/>
      <c r="ES2250" s="9"/>
      <c r="ET2250" s="9"/>
      <c r="EU2250" s="9"/>
      <c r="EV2250" s="9"/>
    </row>
    <row r="2251" spans="1:152" hidden="1" x14ac:dyDescent="0.45">
      <c r="A2251" t="s">
        <v>163</v>
      </c>
      <c r="C2251" s="1">
        <v>43996</v>
      </c>
      <c r="D2251" s="2">
        <v>10</v>
      </c>
      <c r="E2251" t="s">
        <v>97</v>
      </c>
      <c r="F2251" s="1" t="s">
        <v>18</v>
      </c>
      <c r="G2251" s="2">
        <v>223</v>
      </c>
      <c r="H2251" t="s">
        <v>102</v>
      </c>
      <c r="I2251" s="19">
        <v>7</v>
      </c>
      <c r="J2251">
        <v>1000</v>
      </c>
      <c r="K2251" s="2">
        <f t="shared" si="294"/>
        <v>142.85714285714286</v>
      </c>
      <c r="L2251" s="2"/>
      <c r="M2251" s="9"/>
      <c r="N2251" s="9"/>
      <c r="O2251" s="9"/>
      <c r="P2251" s="9"/>
      <c r="Q2251" s="2"/>
      <c r="R2251" s="2"/>
      <c r="S2251" s="2"/>
      <c r="T2251" s="2"/>
      <c r="U2251" s="2"/>
      <c r="V2251" s="2"/>
      <c r="W2251" s="2"/>
      <c r="X2251" s="9"/>
      <c r="Y2251" s="9"/>
      <c r="Z2251" s="9"/>
      <c r="AA2251" s="9"/>
      <c r="AB2251" s="9"/>
      <c r="AC2251" s="2"/>
      <c r="AD2251" s="15"/>
      <c r="AE2251" s="9"/>
      <c r="AF2251" s="2"/>
      <c r="AG2251" s="9"/>
      <c r="AH2251" s="9"/>
      <c r="AI2251" s="9"/>
      <c r="AJ2251" s="9"/>
      <c r="AK2251" s="9"/>
      <c r="AL2251" s="9"/>
      <c r="AM2251" s="15"/>
      <c r="AN2251" s="15"/>
      <c r="AO2251" s="9"/>
      <c r="AP2251" s="9"/>
      <c r="AQ2251" s="2"/>
      <c r="AR2251" s="2"/>
      <c r="AS2251" s="2"/>
      <c r="AT2251" s="2"/>
      <c r="AU2251" s="2"/>
      <c r="AV2251" s="2"/>
      <c r="AW2251" s="2"/>
      <c r="AX2251" s="15"/>
      <c r="AY2251" s="2"/>
      <c r="AZ2251" s="2"/>
      <c r="BA2251" s="2"/>
      <c r="BB2251" s="9"/>
      <c r="BC2251" s="19">
        <v>40.98</v>
      </c>
      <c r="BD2251" s="2">
        <v>157.70000000000002</v>
      </c>
      <c r="BE2251" s="2"/>
      <c r="BF2251" s="19">
        <v>6.9471365638766533</v>
      </c>
      <c r="BG2251" s="19"/>
      <c r="BH2251" s="19"/>
      <c r="BI2251" s="19"/>
      <c r="BJ2251" s="19"/>
      <c r="BK2251" s="19"/>
      <c r="BL2251" s="19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9"/>
      <c r="BX2251" s="2"/>
      <c r="BY2251" s="2"/>
      <c r="BZ2251" s="9"/>
      <c r="CA2251" s="2"/>
      <c r="CB2251" s="2"/>
      <c r="CC2251" s="2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  <c r="DP2251" s="9"/>
      <c r="DQ2251" s="9"/>
      <c r="DR2251" s="9"/>
      <c r="DS2251" s="9"/>
      <c r="DT2251" s="9"/>
      <c r="DU2251" s="9"/>
      <c r="DV2251" s="9"/>
      <c r="DW2251" s="9"/>
      <c r="DX2251" s="9"/>
      <c r="DY2251" s="9"/>
      <c r="DZ2251" s="9"/>
      <c r="EA2251" s="9"/>
      <c r="EB2251" s="9"/>
      <c r="EC2251" s="9"/>
      <c r="ED2251" s="9"/>
      <c r="EE2251" s="9"/>
      <c r="EF2251" s="9"/>
      <c r="EG2251" s="9"/>
      <c r="EH2251" s="9"/>
      <c r="EI2251" s="9"/>
      <c r="EJ2251" s="9"/>
      <c r="EK2251" s="9"/>
      <c r="EL2251" s="9"/>
      <c r="EM2251" s="9"/>
      <c r="EN2251" s="9"/>
      <c r="EO2251" s="9"/>
      <c r="EP2251" s="9"/>
      <c r="EQ2251" s="9"/>
      <c r="ER2251" s="9"/>
      <c r="ES2251" s="9"/>
      <c r="ET2251" s="9"/>
      <c r="EU2251" s="9"/>
      <c r="EV2251" s="9"/>
    </row>
    <row r="2252" spans="1:152" hidden="1" x14ac:dyDescent="0.45">
      <c r="A2252" t="s">
        <v>164</v>
      </c>
      <c r="C2252" s="1">
        <v>43773</v>
      </c>
      <c r="D2252" s="2">
        <v>1</v>
      </c>
      <c r="E2252" s="1" t="s">
        <v>198</v>
      </c>
      <c r="F2252" t="s">
        <v>10</v>
      </c>
      <c r="G2252">
        <v>0</v>
      </c>
      <c r="H2252" t="s">
        <v>102</v>
      </c>
      <c r="I2252" s="19">
        <v>7</v>
      </c>
      <c r="J2252">
        <v>1000</v>
      </c>
      <c r="K2252" s="2">
        <f t="shared" si="294"/>
        <v>142.85714285714286</v>
      </c>
      <c r="L2252" s="2"/>
      <c r="M2252" s="9"/>
      <c r="N2252" s="9"/>
      <c r="O2252" s="9"/>
      <c r="P2252" s="9"/>
      <c r="Q2252" s="2"/>
      <c r="R2252" s="2"/>
      <c r="S2252" s="2"/>
      <c r="T2252" s="2"/>
      <c r="U2252" s="2"/>
      <c r="V2252" s="2"/>
      <c r="W2252" s="2"/>
      <c r="X2252" s="9"/>
      <c r="Y2252" s="9"/>
      <c r="Z2252" s="9"/>
      <c r="AA2252" s="9"/>
      <c r="AB2252" s="9"/>
      <c r="AC2252" s="2"/>
      <c r="AD2252" s="15"/>
      <c r="AE2252" s="9"/>
      <c r="AF2252" s="2"/>
      <c r="AG2252" s="9"/>
      <c r="AH2252" s="9"/>
      <c r="AI2252" s="9"/>
      <c r="AJ2252" s="9"/>
      <c r="AK2252" s="9"/>
      <c r="AL2252" s="9"/>
      <c r="AM2252" s="15"/>
      <c r="AN2252" s="15"/>
      <c r="AO2252" s="9"/>
      <c r="AP2252" s="9"/>
      <c r="AQ2252" s="2"/>
      <c r="AR2252" s="2"/>
      <c r="AS2252" s="2"/>
      <c r="AT2252" s="2"/>
      <c r="AU2252" s="2"/>
      <c r="AV2252" s="2"/>
      <c r="AW2252" s="2"/>
      <c r="AX2252" s="15"/>
      <c r="AY2252" s="2"/>
      <c r="AZ2252" s="2"/>
      <c r="BA2252" s="2"/>
      <c r="BB2252" s="9"/>
      <c r="BC2252" s="19"/>
      <c r="BD2252" s="2"/>
      <c r="BE2252" s="2"/>
      <c r="BF2252" s="19"/>
      <c r="BG2252" s="19"/>
      <c r="BH2252" s="19"/>
      <c r="BI2252" s="19"/>
      <c r="BJ2252" s="19"/>
      <c r="BK2252" s="19"/>
      <c r="BL2252" s="19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9"/>
      <c r="BX2252" s="2"/>
      <c r="BY2252" s="2"/>
      <c r="BZ2252" s="9"/>
      <c r="CA2252" s="2"/>
      <c r="CB2252" s="2"/>
      <c r="CC2252" s="2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  <c r="DP2252" s="9"/>
      <c r="DQ2252" s="9"/>
      <c r="DR2252" s="9"/>
      <c r="DS2252" s="9"/>
      <c r="DT2252" s="9"/>
      <c r="DU2252" s="9"/>
      <c r="DV2252" s="9"/>
      <c r="DW2252" s="9"/>
      <c r="DX2252" s="9"/>
      <c r="DY2252" s="9"/>
      <c r="DZ2252" s="9"/>
      <c r="EA2252" s="9"/>
      <c r="EB2252" s="9"/>
      <c r="EC2252" s="9"/>
      <c r="ED2252" s="9"/>
      <c r="EE2252" s="9"/>
      <c r="EF2252" s="9"/>
      <c r="EG2252" s="9"/>
      <c r="EH2252" s="9"/>
      <c r="EI2252" s="9"/>
      <c r="EJ2252" s="9"/>
      <c r="EK2252" s="9"/>
      <c r="EL2252" s="9"/>
      <c r="EM2252" s="9"/>
      <c r="EN2252" s="9"/>
      <c r="EO2252" s="9"/>
      <c r="EP2252" s="9"/>
      <c r="EQ2252" s="9"/>
      <c r="ER2252" s="9"/>
      <c r="ES2252" s="9"/>
      <c r="ET2252" s="9"/>
      <c r="EU2252" s="9"/>
      <c r="EV2252" s="9"/>
    </row>
    <row r="2253" spans="1:152" hidden="1" x14ac:dyDescent="0.45">
      <c r="A2253" t="s">
        <v>164</v>
      </c>
      <c r="C2253" s="1">
        <v>43850</v>
      </c>
      <c r="D2253" s="2">
        <v>6</v>
      </c>
      <c r="E2253" s="1" t="s">
        <v>229</v>
      </c>
      <c r="F2253" t="s">
        <v>78</v>
      </c>
      <c r="G2253" s="2">
        <v>77</v>
      </c>
      <c r="H2253" t="s">
        <v>102</v>
      </c>
      <c r="I2253" s="19">
        <v>7</v>
      </c>
      <c r="J2253">
        <v>1000</v>
      </c>
      <c r="K2253" s="2">
        <f t="shared" si="294"/>
        <v>142.85714285714286</v>
      </c>
      <c r="L2253" s="2"/>
      <c r="M2253" s="9"/>
      <c r="N2253" s="9"/>
      <c r="O2253" s="9"/>
      <c r="P2253" s="9"/>
      <c r="Q2253" s="2"/>
      <c r="R2253" s="2"/>
      <c r="S2253" s="2"/>
      <c r="T2253" s="2">
        <v>77</v>
      </c>
      <c r="U2253" s="2"/>
      <c r="V2253" s="2"/>
      <c r="W2253" s="2"/>
      <c r="X2253" s="9"/>
      <c r="Y2253" s="9"/>
      <c r="Z2253" s="9"/>
      <c r="AA2253" s="9"/>
      <c r="AB2253" s="9"/>
      <c r="AC2253" s="2">
        <v>189.21185677691557</v>
      </c>
      <c r="AD2253" s="15">
        <v>1.5789000000000001E-2</v>
      </c>
      <c r="AE2253" s="19">
        <f>AC2253*AD2253</f>
        <v>2.9874660066507199</v>
      </c>
      <c r="AF2253" s="2">
        <v>160.26219376103319</v>
      </c>
      <c r="AG2253" s="9"/>
      <c r="AH2253" s="9"/>
      <c r="AI2253" s="9"/>
      <c r="AJ2253" s="9"/>
      <c r="AK2253" s="9"/>
      <c r="AL2253" s="9"/>
      <c r="AM2253" s="15"/>
      <c r="AN2253" s="15">
        <v>3.9256666666666662E-2</v>
      </c>
      <c r="AO2253" s="19">
        <f>AF2253*AN2253</f>
        <v>6.2913595197456251</v>
      </c>
      <c r="AP2253" s="19"/>
      <c r="AQ2253" s="2"/>
      <c r="AR2253" s="2"/>
      <c r="AS2253" s="2"/>
      <c r="AT2253" s="2"/>
      <c r="AU2253" s="2"/>
      <c r="AV2253" s="2"/>
      <c r="AW2253" s="2">
        <v>30.263998143859556</v>
      </c>
      <c r="AX2253" s="15">
        <v>3.4972499999999997E-2</v>
      </c>
      <c r="AY2253" s="19">
        <f>AW2253*AX2253</f>
        <v>1.0584076750861282</v>
      </c>
      <c r="AZ2253" s="2">
        <f>AC2253+AF2253+AW2253</f>
        <v>379.73804868180832</v>
      </c>
      <c r="BA2253" s="2"/>
      <c r="BB2253" s="9">
        <f>AW2253/AZ2253</f>
        <v>7.9697039179812315E-2</v>
      </c>
      <c r="BC2253" s="19"/>
      <c r="BD2253" s="2"/>
      <c r="BE2253" s="2"/>
      <c r="BF2253" s="19"/>
      <c r="BG2253" s="19"/>
      <c r="BH2253" s="19"/>
      <c r="BI2253" s="19"/>
      <c r="BJ2253" s="9">
        <f>AC2253/AZ2253</f>
        <v>0.49826941870515784</v>
      </c>
      <c r="BK2253" s="9">
        <f>AF2253/AZ2253</f>
        <v>0.4220335421150298</v>
      </c>
      <c r="BL2253" s="9">
        <f>AW2253/AZ2253</f>
        <v>7.9697039179812315E-2</v>
      </c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9"/>
      <c r="BX2253" s="2"/>
      <c r="BY2253" s="2"/>
      <c r="BZ2253" s="9"/>
      <c r="CA2253" s="2"/>
      <c r="CB2253" s="2"/>
      <c r="CC2253" s="2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  <c r="DP2253" s="9"/>
      <c r="DQ2253" s="9"/>
      <c r="DR2253" s="9"/>
      <c r="DS2253" s="9"/>
      <c r="DT2253" s="9"/>
      <c r="DU2253" s="9"/>
      <c r="DV2253" s="9"/>
      <c r="DW2253" s="9"/>
      <c r="DX2253" s="9"/>
      <c r="DY2253" s="9"/>
      <c r="DZ2253" s="9"/>
      <c r="EA2253" s="9"/>
      <c r="EB2253" s="9"/>
      <c r="EC2253" s="9"/>
      <c r="ED2253" s="9"/>
      <c r="EE2253" s="9"/>
      <c r="EF2253" s="9"/>
      <c r="EG2253" s="9"/>
      <c r="EH2253" s="9"/>
      <c r="EI2253" s="9"/>
      <c r="EJ2253" s="9"/>
      <c r="EK2253" s="9"/>
      <c r="EL2253" s="9"/>
      <c r="EM2253" s="9"/>
      <c r="EN2253" s="9"/>
      <c r="EO2253" s="9"/>
      <c r="EP2253" s="9"/>
      <c r="EQ2253" s="9"/>
      <c r="ER2253" s="9"/>
      <c r="ES2253" s="9"/>
      <c r="ET2253" s="9"/>
      <c r="EU2253" s="9"/>
      <c r="EV2253" s="9"/>
    </row>
    <row r="2254" spans="1:152" hidden="1" x14ac:dyDescent="0.45">
      <c r="A2254" t="s">
        <v>164</v>
      </c>
      <c r="C2254" s="1">
        <v>43865</v>
      </c>
      <c r="D2254" s="2"/>
      <c r="E2254" s="1"/>
      <c r="F2254" s="1"/>
      <c r="G2254" s="2">
        <v>92</v>
      </c>
      <c r="H2254" t="s">
        <v>102</v>
      </c>
      <c r="I2254" s="19">
        <v>7</v>
      </c>
      <c r="J2254">
        <v>1000</v>
      </c>
      <c r="K2254" s="2">
        <f t="shared" si="294"/>
        <v>142.85714285714286</v>
      </c>
      <c r="L2254" s="2"/>
      <c r="M2254" s="9"/>
      <c r="N2254" s="9"/>
      <c r="O2254" s="9"/>
      <c r="P2254" s="9"/>
      <c r="Q2254" s="2"/>
      <c r="R2254" s="2"/>
      <c r="S2254" s="2"/>
      <c r="T2254" s="2"/>
      <c r="U2254" s="2"/>
      <c r="V2254" s="2"/>
      <c r="W2254" s="2"/>
      <c r="X2254" s="9"/>
      <c r="Y2254" s="9"/>
      <c r="Z2254" s="9"/>
      <c r="AA2254" s="9"/>
      <c r="AB2254" s="9"/>
      <c r="AC2254" s="2">
        <v>303.09047813953401</v>
      </c>
      <c r="AD2254" s="15">
        <v>1.3536916666666668E-2</v>
      </c>
      <c r="AE2254" s="19">
        <f>AC2254*AD2254</f>
        <v>4.1029105450350274</v>
      </c>
      <c r="AF2254" s="2">
        <v>237.44286413289245</v>
      </c>
      <c r="AG2254" s="9"/>
      <c r="AH2254" s="9"/>
      <c r="AI2254" s="9"/>
      <c r="AJ2254" s="9"/>
      <c r="AK2254" s="9"/>
      <c r="AL2254" s="9"/>
      <c r="AM2254" s="15"/>
      <c r="AN2254" s="15">
        <v>4.0490833333333337E-2</v>
      </c>
      <c r="AO2254" s="19">
        <f>AF2254*AN2254</f>
        <v>9.6142594377942601</v>
      </c>
      <c r="AP2254" s="19"/>
      <c r="AQ2254" s="2"/>
      <c r="AR2254" s="2"/>
      <c r="AS2254" s="2"/>
      <c r="AT2254" s="2"/>
      <c r="AU2254" s="2"/>
      <c r="AV2254" s="2"/>
      <c r="AW2254" s="2">
        <v>124.40831029793378</v>
      </c>
      <c r="AX2254" s="15">
        <v>3.3052499999999999E-2</v>
      </c>
      <c r="AY2254" s="19">
        <f>AW2254*AX2254</f>
        <v>4.1120056761224557</v>
      </c>
      <c r="AZ2254" s="2">
        <f>AC2254+AF2254+AW2254</f>
        <v>664.94165257036025</v>
      </c>
      <c r="BA2254" s="2"/>
      <c r="BB2254" s="9">
        <f>AW2254/AZ2254</f>
        <v>0.18709658180838598</v>
      </c>
      <c r="BC2254" s="19"/>
      <c r="BD2254" s="2"/>
      <c r="BE2254" s="2"/>
      <c r="BF2254" s="19"/>
      <c r="BG2254" s="19"/>
      <c r="BH2254" s="19"/>
      <c r="BI2254" s="19"/>
      <c r="BJ2254" s="9">
        <f>AC2254/AZ2254</f>
        <v>0.45581514854412397</v>
      </c>
      <c r="BK2254" s="9">
        <f>AF2254/AZ2254</f>
        <v>0.35708826964749008</v>
      </c>
      <c r="BL2254" s="9">
        <f>AW2254/AZ2254</f>
        <v>0.18709658180838598</v>
      </c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9"/>
      <c r="BX2254" s="2"/>
      <c r="BY2254" s="2"/>
      <c r="BZ2254" s="9"/>
      <c r="CA2254" s="2"/>
      <c r="CB2254" s="2"/>
      <c r="CC2254" s="2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  <c r="DM2254" s="9"/>
      <c r="DN2254" s="9"/>
      <c r="DO2254" s="9"/>
      <c r="DP2254" s="9"/>
      <c r="DQ2254" s="9"/>
      <c r="DR2254" s="9"/>
      <c r="DS2254" s="9"/>
      <c r="DT2254" s="9"/>
      <c r="DU2254" s="9"/>
      <c r="DV2254" s="9"/>
      <c r="DW2254" s="9"/>
      <c r="DX2254" s="9"/>
      <c r="DY2254" s="9"/>
      <c r="DZ2254" s="9"/>
      <c r="EA2254" s="9"/>
      <c r="EB2254" s="9"/>
      <c r="EC2254" s="9"/>
      <c r="ED2254" s="9"/>
      <c r="EE2254" s="9"/>
      <c r="EF2254" s="9"/>
      <c r="EG2254" s="9"/>
      <c r="EH2254" s="9"/>
      <c r="EI2254" s="9"/>
      <c r="EJ2254" s="9"/>
      <c r="EK2254" s="9"/>
      <c r="EL2254" s="9"/>
      <c r="EM2254" s="9"/>
      <c r="EN2254" s="9"/>
      <c r="EO2254" s="9"/>
      <c r="EP2254" s="9"/>
      <c r="EQ2254" s="9"/>
      <c r="ER2254" s="9"/>
      <c r="ES2254" s="9"/>
      <c r="ET2254" s="9"/>
      <c r="EU2254" s="9"/>
      <c r="EV2254" s="9"/>
    </row>
    <row r="2255" spans="1:152" hidden="1" x14ac:dyDescent="0.45">
      <c r="A2255" t="s">
        <v>164</v>
      </c>
      <c r="C2255" s="1">
        <v>43878</v>
      </c>
      <c r="D2255" s="2">
        <v>8</v>
      </c>
      <c r="E2255" t="s">
        <v>197</v>
      </c>
      <c r="F2255" s="1" t="s">
        <v>14</v>
      </c>
      <c r="G2255" s="2">
        <v>105</v>
      </c>
      <c r="H2255" t="s">
        <v>102</v>
      </c>
      <c r="I2255" s="19">
        <v>7</v>
      </c>
      <c r="J2255">
        <v>1000</v>
      </c>
      <c r="K2255" s="2">
        <f t="shared" si="294"/>
        <v>142.85714285714286</v>
      </c>
      <c r="L2255" s="2"/>
      <c r="M2255" s="9"/>
      <c r="N2255" s="9"/>
      <c r="O2255" s="9"/>
      <c r="P2255" s="9"/>
      <c r="Q2255" s="2"/>
      <c r="R2255" s="2"/>
      <c r="S2255" s="2"/>
      <c r="T2255" s="2"/>
      <c r="U2255" s="2">
        <v>105</v>
      </c>
      <c r="V2255" s="2"/>
      <c r="W2255" s="2"/>
      <c r="X2255" s="9"/>
      <c r="Y2255" s="9"/>
      <c r="Z2255" s="9"/>
      <c r="AA2255" s="9"/>
      <c r="AB2255" s="9"/>
      <c r="AC2255" s="2">
        <v>296.97826716259306</v>
      </c>
      <c r="AD2255" s="15">
        <v>1.0609333333333333E-2</v>
      </c>
      <c r="AE2255" s="19">
        <f>AC2255*AD2255</f>
        <v>3.1507414290836708</v>
      </c>
      <c r="AF2255" s="2">
        <v>215.51812888371077</v>
      </c>
      <c r="AG2255" s="9"/>
      <c r="AH2255" s="9"/>
      <c r="AI2255" s="9"/>
      <c r="AJ2255" s="9"/>
      <c r="AK2255" s="9"/>
      <c r="AL2255" s="9"/>
      <c r="AM2255" s="15"/>
      <c r="AN2255" s="15">
        <v>3.5353333333333334E-2</v>
      </c>
      <c r="AO2255" s="19">
        <f>AF2255*AN2255</f>
        <v>7.6192842498021216</v>
      </c>
      <c r="AP2255" s="19"/>
      <c r="AQ2255" s="2"/>
      <c r="AR2255" s="2"/>
      <c r="AS2255" s="2"/>
      <c r="AT2255" s="2"/>
      <c r="AU2255" s="2"/>
      <c r="AV2255" s="2"/>
      <c r="AW2255" s="2">
        <v>303.19065432760095</v>
      </c>
      <c r="AX2255" s="15">
        <v>2.3999166666666665E-2</v>
      </c>
      <c r="AY2255" s="19">
        <f>AW2255*AX2255</f>
        <v>7.2763230449838163</v>
      </c>
      <c r="AZ2255" s="2">
        <f>AC2255+AF2255+AW2255</f>
        <v>815.68705037390487</v>
      </c>
      <c r="BA2255" s="2"/>
      <c r="BB2255" s="9">
        <f>AW2255/AZ2255</f>
        <v>0.37169972747344782</v>
      </c>
      <c r="BC2255" s="19"/>
      <c r="BD2255" s="2"/>
      <c r="BE2255" s="2"/>
      <c r="BF2255" s="19"/>
      <c r="BG2255" s="19"/>
      <c r="BH2255" s="19"/>
      <c r="BI2255" s="19"/>
      <c r="BJ2255" s="9">
        <f>AC2255/AZ2255</f>
        <v>0.36408358699143306</v>
      </c>
      <c r="BK2255" s="9">
        <f>AF2255/AZ2255</f>
        <v>0.26421668553511896</v>
      </c>
      <c r="BL2255" s="9">
        <f>AW2255/AZ2255</f>
        <v>0.37169972747344782</v>
      </c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9"/>
      <c r="BX2255" s="2"/>
      <c r="BY2255" s="2"/>
      <c r="BZ2255" s="9"/>
      <c r="CA2255" s="2"/>
      <c r="CB2255" s="2"/>
      <c r="CC2255" s="2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  <c r="DM2255" s="9"/>
      <c r="DN2255" s="9"/>
      <c r="DO2255" s="9"/>
      <c r="DP2255" s="9"/>
      <c r="DQ2255" s="9"/>
      <c r="DR2255" s="9"/>
      <c r="DS2255" s="9"/>
      <c r="DT2255" s="9"/>
      <c r="DU2255" s="9"/>
      <c r="DV2255" s="9"/>
      <c r="DW2255" s="9"/>
      <c r="DX2255" s="9"/>
      <c r="DY2255" s="9"/>
      <c r="DZ2255" s="9"/>
      <c r="EA2255" s="9"/>
      <c r="EB2255" s="9"/>
      <c r="EC2255" s="9"/>
      <c r="ED2255" s="9"/>
      <c r="EE2255" s="9"/>
      <c r="EF2255" s="9"/>
      <c r="EG2255" s="9"/>
      <c r="EH2255" s="9"/>
      <c r="EI2255" s="9"/>
      <c r="EJ2255" s="9"/>
      <c r="EK2255" s="9"/>
      <c r="EL2255" s="9"/>
      <c r="EM2255" s="9"/>
      <c r="EN2255" s="9"/>
      <c r="EO2255" s="9"/>
      <c r="EP2255" s="9"/>
      <c r="EQ2255" s="9"/>
      <c r="ER2255" s="9"/>
      <c r="ES2255" s="9"/>
      <c r="ET2255" s="9"/>
      <c r="EU2255" s="9"/>
      <c r="EV2255" s="9"/>
    </row>
    <row r="2256" spans="1:152" hidden="1" x14ac:dyDescent="0.45">
      <c r="A2256" t="s">
        <v>164</v>
      </c>
      <c r="C2256" s="1">
        <v>43906</v>
      </c>
      <c r="D2256" s="2">
        <v>9</v>
      </c>
      <c r="E2256" s="1" t="s">
        <v>196</v>
      </c>
      <c r="F2256" s="1" t="s">
        <v>15</v>
      </c>
      <c r="G2256" s="2">
        <v>133</v>
      </c>
      <c r="H2256" t="s">
        <v>102</v>
      </c>
      <c r="I2256" s="19">
        <v>7</v>
      </c>
      <c r="J2256">
        <v>1000</v>
      </c>
      <c r="K2256" s="2">
        <f t="shared" si="294"/>
        <v>142.85714285714286</v>
      </c>
      <c r="L2256" s="2"/>
      <c r="M2256" s="9"/>
      <c r="N2256" s="9"/>
      <c r="O2256" s="9"/>
      <c r="P2256" s="9"/>
      <c r="Q2256" s="2"/>
      <c r="R2256" s="2"/>
      <c r="S2256" s="2"/>
      <c r="T2256" s="2"/>
      <c r="U2256" s="2"/>
      <c r="V2256" s="2">
        <v>133</v>
      </c>
      <c r="W2256" s="2"/>
      <c r="X2256" s="9"/>
      <c r="Y2256" s="9"/>
      <c r="Z2256" s="9"/>
      <c r="AA2256" s="9"/>
      <c r="AB2256" s="9"/>
      <c r="AC2256" s="2">
        <v>453.83392458014549</v>
      </c>
      <c r="AD2256" s="15">
        <v>8.9964166666666665E-3</v>
      </c>
      <c r="AE2256" s="19">
        <f>AC2256*AD2256</f>
        <v>4.082879082991564</v>
      </c>
      <c r="AF2256" s="2">
        <v>274.5970780257789</v>
      </c>
      <c r="AG2256" s="9"/>
      <c r="AH2256" s="9"/>
      <c r="AI2256" s="9"/>
      <c r="AJ2256" s="9"/>
      <c r="AK2256" s="9"/>
      <c r="AL2256" s="9"/>
      <c r="AM2256" s="15"/>
      <c r="AN2256" s="15">
        <v>3.0444166666666668E-2</v>
      </c>
      <c r="AO2256" s="19">
        <f>AF2256*AN2256</f>
        <v>8.3598792095964836</v>
      </c>
      <c r="AP2256" s="19"/>
      <c r="AQ2256" s="2"/>
      <c r="AR2256" s="2"/>
      <c r="AS2256" s="2"/>
      <c r="AT2256" s="2"/>
      <c r="AU2256" s="2"/>
      <c r="AV2256" s="2"/>
      <c r="AW2256" s="2">
        <v>711.78517793691685</v>
      </c>
      <c r="AX2256" s="15">
        <v>2.3785000000000004E-2</v>
      </c>
      <c r="AY2256" s="19">
        <f>AW2256*AX2256</f>
        <v>16.929810457229571</v>
      </c>
      <c r="AZ2256" s="2">
        <f>AC2256+AF2256+AW2256</f>
        <v>1440.2161805428414</v>
      </c>
      <c r="BA2256" s="2"/>
      <c r="BB2256" s="9">
        <f>AW2256/AZ2256</f>
        <v>0.49422106733215093</v>
      </c>
      <c r="BC2256" s="19"/>
      <c r="BD2256" s="2"/>
      <c r="BE2256" s="2"/>
      <c r="BF2256" s="19"/>
      <c r="BG2256" s="19"/>
      <c r="BH2256" s="19"/>
      <c r="BI2256" s="19"/>
      <c r="BJ2256" s="9">
        <f>AC2256/AZ2256</f>
        <v>0.31511514084579162</v>
      </c>
      <c r="BK2256" s="9">
        <f>AF2256/AZ2256</f>
        <v>0.19066379182205737</v>
      </c>
      <c r="BL2256" s="9">
        <f>AW2256/AZ2256</f>
        <v>0.49422106733215093</v>
      </c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9"/>
      <c r="BX2256" s="2"/>
      <c r="BY2256" s="2"/>
      <c r="BZ2256" s="9"/>
      <c r="CA2256" s="2"/>
      <c r="CB2256" s="2"/>
      <c r="CC2256" s="2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  <c r="DP2256" s="9"/>
      <c r="DQ2256" s="9"/>
      <c r="DR2256" s="9"/>
      <c r="DS2256" s="9"/>
      <c r="DT2256" s="9"/>
      <c r="DU2256" s="9"/>
      <c r="DV2256" s="9"/>
      <c r="DW2256" s="9"/>
      <c r="DX2256" s="9"/>
      <c r="DY2256" s="9"/>
      <c r="DZ2256" s="9"/>
      <c r="EA2256" s="9"/>
      <c r="EB2256" s="9"/>
      <c r="EC2256" s="9"/>
      <c r="ED2256" s="9"/>
      <c r="EE2256" s="9"/>
      <c r="EF2256" s="9"/>
      <c r="EG2256" s="9"/>
      <c r="EH2256" s="9"/>
      <c r="EI2256" s="9"/>
      <c r="EJ2256" s="9"/>
      <c r="EK2256" s="9"/>
      <c r="EL2256" s="9"/>
      <c r="EM2256" s="9"/>
      <c r="EN2256" s="9"/>
      <c r="EO2256" s="9"/>
      <c r="EP2256" s="9"/>
      <c r="EQ2256" s="9"/>
      <c r="ER2256" s="9"/>
      <c r="ES2256" s="9"/>
      <c r="ET2256" s="9"/>
      <c r="EU2256" s="9"/>
      <c r="EV2256" s="9"/>
    </row>
    <row r="2257" spans="1:152" hidden="1" x14ac:dyDescent="0.45">
      <c r="A2257" t="s">
        <v>164</v>
      </c>
      <c r="C2257" s="1">
        <v>43996</v>
      </c>
      <c r="D2257" s="2">
        <v>10</v>
      </c>
      <c r="E2257" t="s">
        <v>97</v>
      </c>
      <c r="F2257" s="1" t="s">
        <v>18</v>
      </c>
      <c r="G2257" s="2">
        <v>223</v>
      </c>
      <c r="H2257" t="s">
        <v>102</v>
      </c>
      <c r="I2257" s="19">
        <v>7</v>
      </c>
      <c r="J2257">
        <v>1000</v>
      </c>
      <c r="K2257" s="2">
        <f t="shared" si="294"/>
        <v>142.85714285714286</v>
      </c>
      <c r="L2257" s="2"/>
      <c r="M2257" s="9"/>
      <c r="N2257" s="9"/>
      <c r="O2257" s="9"/>
      <c r="P2257" s="9"/>
      <c r="Q2257" s="2"/>
      <c r="R2257" s="2"/>
      <c r="S2257" s="2"/>
      <c r="T2257" s="2"/>
      <c r="U2257" s="2"/>
      <c r="V2257" s="2"/>
      <c r="W2257" s="2"/>
      <c r="X2257" s="9"/>
      <c r="Y2257" s="9"/>
      <c r="Z2257" s="9"/>
      <c r="AA2257" s="9"/>
      <c r="AB2257" s="9"/>
      <c r="AC2257" s="2"/>
      <c r="AD2257" s="15"/>
      <c r="AE2257" s="9"/>
      <c r="AF2257" s="2"/>
      <c r="AG2257" s="9"/>
      <c r="AH2257" s="9"/>
      <c r="AI2257" s="9"/>
      <c r="AJ2257" s="9"/>
      <c r="AK2257" s="9"/>
      <c r="AL2257" s="9"/>
      <c r="AM2257" s="15"/>
      <c r="AN2257" s="15"/>
      <c r="AO2257" s="9"/>
      <c r="AP2257" s="9"/>
      <c r="AQ2257" s="2"/>
      <c r="AR2257" s="2"/>
      <c r="AS2257" s="2"/>
      <c r="AT2257" s="2"/>
      <c r="AU2257" s="2"/>
      <c r="AV2257" s="2"/>
      <c r="AW2257" s="2"/>
      <c r="AX2257" s="15"/>
      <c r="AY2257" s="2"/>
      <c r="AZ2257" s="2"/>
      <c r="BA2257" s="2"/>
      <c r="BB2257" s="9"/>
      <c r="BC2257" s="19">
        <v>40.782499999999999</v>
      </c>
      <c r="BD2257" s="2">
        <v>166.42500000000001</v>
      </c>
      <c r="BE2257" s="2"/>
      <c r="BF2257" s="19">
        <v>7.3314977973568292</v>
      </c>
      <c r="BG2257" s="19"/>
      <c r="BH2257" s="19"/>
      <c r="BI2257" s="19"/>
      <c r="BJ2257" s="19"/>
      <c r="BK2257" s="19"/>
      <c r="BL2257" s="19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9"/>
      <c r="BX2257" s="2"/>
      <c r="BY2257" s="2"/>
      <c r="BZ2257" s="9"/>
      <c r="CA2257" s="2"/>
      <c r="CB2257" s="2"/>
      <c r="CC2257" s="2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  <c r="DP2257" s="9"/>
      <c r="DQ2257" s="9"/>
      <c r="DR2257" s="9"/>
      <c r="DS2257" s="9"/>
      <c r="DT2257" s="9"/>
      <c r="DU2257" s="9"/>
      <c r="DV2257" s="9"/>
      <c r="DW2257" s="9"/>
      <c r="DX2257" s="9"/>
      <c r="DY2257" s="9"/>
      <c r="DZ2257" s="9"/>
      <c r="EA2257" s="9"/>
      <c r="EB2257" s="9"/>
      <c r="EC2257" s="9"/>
      <c r="ED2257" s="9"/>
      <c r="EE2257" s="9"/>
      <c r="EF2257" s="9"/>
      <c r="EG2257" s="9"/>
      <c r="EH2257" s="9"/>
      <c r="EI2257" s="9"/>
      <c r="EJ2257" s="9"/>
      <c r="EK2257" s="9"/>
      <c r="EL2257" s="9"/>
      <c r="EM2257" s="9"/>
      <c r="EN2257" s="9"/>
      <c r="EO2257" s="9"/>
      <c r="EP2257" s="9"/>
      <c r="EQ2257" s="9"/>
      <c r="ER2257" s="9"/>
      <c r="ES2257" s="9"/>
      <c r="ET2257" s="9"/>
      <c r="EU2257" s="9"/>
      <c r="EV2257" s="9"/>
    </row>
    <row r="2258" spans="1:152" hidden="1" x14ac:dyDescent="0.45">
      <c r="A2258" t="s">
        <v>165</v>
      </c>
      <c r="C2258" s="1">
        <v>43773</v>
      </c>
      <c r="D2258" s="2">
        <v>1</v>
      </c>
      <c r="E2258" s="1" t="s">
        <v>198</v>
      </c>
      <c r="F2258" t="s">
        <v>10</v>
      </c>
      <c r="G2258">
        <v>0</v>
      </c>
      <c r="H2258" t="s">
        <v>102</v>
      </c>
      <c r="I2258" s="19">
        <v>7</v>
      </c>
      <c r="J2258">
        <v>1000</v>
      </c>
      <c r="K2258" s="2">
        <f t="shared" si="294"/>
        <v>142.85714285714286</v>
      </c>
      <c r="L2258" s="2"/>
      <c r="M2258" s="9"/>
      <c r="N2258" s="9"/>
      <c r="O2258" s="9"/>
      <c r="P2258" s="9"/>
      <c r="Q2258" s="2"/>
      <c r="R2258" s="2"/>
      <c r="S2258" s="2"/>
      <c r="T2258" s="2"/>
      <c r="U2258" s="2"/>
      <c r="V2258" s="2"/>
      <c r="W2258" s="2"/>
      <c r="X2258" s="9"/>
      <c r="Y2258" s="9"/>
      <c r="Z2258" s="9"/>
      <c r="AA2258" s="9"/>
      <c r="AB2258" s="9"/>
      <c r="AC2258" s="2"/>
      <c r="AD2258" s="15"/>
      <c r="AE2258" s="9"/>
      <c r="AF2258" s="2"/>
      <c r="AG2258" s="9"/>
      <c r="AH2258" s="9"/>
      <c r="AI2258" s="9"/>
      <c r="AJ2258" s="9"/>
      <c r="AK2258" s="9"/>
      <c r="AL2258" s="9"/>
      <c r="AM2258" s="15"/>
      <c r="AN2258" s="15"/>
      <c r="AO2258" s="9"/>
      <c r="AP2258" s="9"/>
      <c r="AQ2258" s="2"/>
      <c r="AR2258" s="2"/>
      <c r="AS2258" s="2"/>
      <c r="AT2258" s="2"/>
      <c r="AU2258" s="2"/>
      <c r="AV2258" s="2"/>
      <c r="AW2258" s="2"/>
      <c r="AX2258" s="15"/>
      <c r="AY2258" s="2"/>
      <c r="AZ2258" s="2"/>
      <c r="BA2258" s="2"/>
      <c r="BB2258" s="9"/>
      <c r="BC2258" s="19"/>
      <c r="BD2258" s="2"/>
      <c r="BE2258" s="2"/>
      <c r="BF2258" s="19"/>
      <c r="BG2258" s="19"/>
      <c r="BH2258" s="19"/>
      <c r="BI2258" s="19"/>
      <c r="BJ2258" s="19"/>
      <c r="BK2258" s="19"/>
      <c r="BL2258" s="19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9"/>
      <c r="BX2258" s="2"/>
      <c r="BY2258" s="2"/>
      <c r="BZ2258" s="9"/>
      <c r="CA2258" s="2"/>
      <c r="CB2258" s="2"/>
      <c r="CC2258" s="2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  <c r="DP2258" s="9"/>
      <c r="DQ2258" s="9"/>
      <c r="DR2258" s="9"/>
      <c r="DS2258" s="9"/>
      <c r="DT2258" s="9"/>
      <c r="DU2258" s="9"/>
      <c r="DV2258" s="9"/>
      <c r="DW2258" s="9"/>
      <c r="DX2258" s="9"/>
      <c r="DY2258" s="9"/>
      <c r="DZ2258" s="9"/>
      <c r="EA2258" s="9"/>
      <c r="EB2258" s="9"/>
      <c r="EC2258" s="9"/>
      <c r="ED2258" s="9"/>
      <c r="EE2258" s="9"/>
      <c r="EF2258" s="9"/>
      <c r="EG2258" s="9"/>
      <c r="EH2258" s="9"/>
      <c r="EI2258" s="9"/>
      <c r="EJ2258" s="9"/>
      <c r="EK2258" s="9"/>
      <c r="EL2258" s="9"/>
      <c r="EM2258" s="9"/>
      <c r="EN2258" s="9"/>
      <c r="EO2258" s="9"/>
      <c r="EP2258" s="9"/>
      <c r="EQ2258" s="9"/>
      <c r="ER2258" s="9"/>
      <c r="ES2258" s="9"/>
      <c r="ET2258" s="9"/>
      <c r="EU2258" s="9"/>
      <c r="EV2258" s="9"/>
    </row>
    <row r="2259" spans="1:152" hidden="1" x14ac:dyDescent="0.45">
      <c r="A2259" t="s">
        <v>165</v>
      </c>
      <c r="C2259" s="1">
        <v>43850</v>
      </c>
      <c r="D2259" s="2">
        <v>6</v>
      </c>
      <c r="E2259" s="1" t="s">
        <v>229</v>
      </c>
      <c r="F2259" t="s">
        <v>78</v>
      </c>
      <c r="G2259" s="2">
        <v>77</v>
      </c>
      <c r="H2259" t="s">
        <v>102</v>
      </c>
      <c r="I2259" s="19">
        <v>7</v>
      </c>
      <c r="J2259">
        <v>1000</v>
      </c>
      <c r="K2259" s="2">
        <f t="shared" si="294"/>
        <v>142.85714285714286</v>
      </c>
      <c r="L2259" s="2"/>
      <c r="M2259" s="9"/>
      <c r="N2259" s="9"/>
      <c r="O2259" s="9"/>
      <c r="P2259" s="9"/>
      <c r="Q2259" s="2"/>
      <c r="R2259" s="2"/>
      <c r="S2259" s="2"/>
      <c r="T2259" s="2">
        <v>77</v>
      </c>
      <c r="U2259" s="2"/>
      <c r="V2259" s="2"/>
      <c r="W2259" s="2"/>
      <c r="X2259" s="9"/>
      <c r="Y2259" s="9"/>
      <c r="Z2259" s="9"/>
      <c r="AA2259" s="9"/>
      <c r="AB2259" s="9"/>
      <c r="AC2259" s="2">
        <v>201.73230577901347</v>
      </c>
      <c r="AD2259" s="15">
        <v>1.6362500000000002E-2</v>
      </c>
      <c r="AE2259" s="19">
        <f>AC2259*AD2259</f>
        <v>3.3008448533091084</v>
      </c>
      <c r="AF2259" s="2">
        <v>169.47859313003821</v>
      </c>
      <c r="AG2259" s="9"/>
      <c r="AH2259" s="9"/>
      <c r="AI2259" s="9"/>
      <c r="AJ2259" s="9"/>
      <c r="AK2259" s="9"/>
      <c r="AL2259" s="9"/>
      <c r="AM2259" s="15"/>
      <c r="AN2259" s="15">
        <v>3.9726666666666667E-2</v>
      </c>
      <c r="AO2259" s="19">
        <f>AF2259*AN2259</f>
        <v>6.7328195764126511</v>
      </c>
      <c r="AP2259" s="19"/>
      <c r="AQ2259" s="2"/>
      <c r="AR2259" s="2"/>
      <c r="AS2259" s="2"/>
      <c r="AT2259" s="2"/>
      <c r="AU2259" s="2"/>
      <c r="AV2259" s="2"/>
      <c r="AW2259" s="2">
        <v>30.217584132580221</v>
      </c>
      <c r="AX2259" s="15">
        <v>3.0742500000000002E-2</v>
      </c>
      <c r="AY2259" s="19">
        <f>AW2259*AX2259</f>
        <v>0.92896408019584753</v>
      </c>
      <c r="AZ2259" s="2">
        <f>AC2259+AF2259+AW2259</f>
        <v>401.42848304163192</v>
      </c>
      <c r="BA2259" s="2"/>
      <c r="BB2259" s="9">
        <f>AW2259/AZ2259</f>
        <v>7.5275137189122612E-2</v>
      </c>
      <c r="BC2259" s="19"/>
      <c r="BD2259" s="2"/>
      <c r="BE2259" s="2"/>
      <c r="BF2259" s="19"/>
      <c r="BG2259" s="19"/>
      <c r="BH2259" s="19"/>
      <c r="BI2259" s="19"/>
      <c r="BJ2259" s="9">
        <f>AC2259/AZ2259</f>
        <v>0.50253610369270163</v>
      </c>
      <c r="BK2259" s="9">
        <f>AF2259/AZ2259</f>
        <v>0.42218875911817566</v>
      </c>
      <c r="BL2259" s="9">
        <f>AW2259/AZ2259</f>
        <v>7.5275137189122612E-2</v>
      </c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9"/>
      <c r="BX2259" s="2"/>
      <c r="BY2259" s="2"/>
      <c r="BZ2259" s="9"/>
      <c r="CA2259" s="2"/>
      <c r="CB2259" s="2"/>
      <c r="CC2259" s="2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  <c r="DP2259" s="9"/>
      <c r="DQ2259" s="9"/>
      <c r="DR2259" s="9"/>
      <c r="DS2259" s="9"/>
      <c r="DT2259" s="9"/>
      <c r="DU2259" s="9"/>
      <c r="DV2259" s="9"/>
      <c r="DW2259" s="9"/>
      <c r="DX2259" s="9"/>
      <c r="DY2259" s="9"/>
      <c r="DZ2259" s="9"/>
      <c r="EA2259" s="9"/>
      <c r="EB2259" s="9"/>
      <c r="EC2259" s="9"/>
      <c r="ED2259" s="9"/>
      <c r="EE2259" s="9"/>
      <c r="EF2259" s="9"/>
      <c r="EG2259" s="9"/>
      <c r="EH2259" s="9"/>
      <c r="EI2259" s="9"/>
      <c r="EJ2259" s="9"/>
      <c r="EK2259" s="9"/>
      <c r="EL2259" s="9"/>
      <c r="EM2259" s="9"/>
      <c r="EN2259" s="9"/>
      <c r="EO2259" s="9"/>
      <c r="EP2259" s="9"/>
      <c r="EQ2259" s="9"/>
      <c r="ER2259" s="9"/>
      <c r="ES2259" s="9"/>
      <c r="ET2259" s="9"/>
      <c r="EU2259" s="9"/>
      <c r="EV2259" s="9"/>
    </row>
    <row r="2260" spans="1:152" hidden="1" x14ac:dyDescent="0.45">
      <c r="A2260" t="s">
        <v>165</v>
      </c>
      <c r="C2260" s="1">
        <v>43865</v>
      </c>
      <c r="D2260" s="2"/>
      <c r="E2260" s="1"/>
      <c r="F2260" s="1"/>
      <c r="G2260" s="2">
        <v>92</v>
      </c>
      <c r="H2260" t="s">
        <v>102</v>
      </c>
      <c r="I2260" s="19">
        <v>7</v>
      </c>
      <c r="J2260">
        <v>1000</v>
      </c>
      <c r="K2260" s="2">
        <f t="shared" si="294"/>
        <v>142.85714285714286</v>
      </c>
      <c r="L2260" s="2"/>
      <c r="M2260" s="9"/>
      <c r="N2260" s="9"/>
      <c r="O2260" s="9"/>
      <c r="P2260" s="9"/>
      <c r="Q2260" s="2"/>
      <c r="R2260" s="2"/>
      <c r="S2260" s="2"/>
      <c r="T2260" s="2"/>
      <c r="U2260" s="2"/>
      <c r="V2260" s="2"/>
      <c r="W2260" s="2"/>
      <c r="X2260" s="9"/>
      <c r="Y2260" s="9"/>
      <c r="Z2260" s="9"/>
      <c r="AA2260" s="9"/>
      <c r="AB2260" s="9"/>
      <c r="AC2260" s="2">
        <v>308.16598568193024</v>
      </c>
      <c r="AD2260" s="15">
        <v>1.4490000000000001E-2</v>
      </c>
      <c r="AE2260" s="19">
        <f>AC2260*AD2260</f>
        <v>4.4653251325311691</v>
      </c>
      <c r="AF2260" s="2">
        <v>237.03942372925977</v>
      </c>
      <c r="AG2260" s="9"/>
      <c r="AH2260" s="9"/>
      <c r="AI2260" s="9"/>
      <c r="AJ2260" s="9"/>
      <c r="AK2260" s="9"/>
      <c r="AL2260" s="9"/>
      <c r="AM2260" s="15"/>
      <c r="AN2260" s="15">
        <v>4.2009999999999999E-2</v>
      </c>
      <c r="AO2260" s="19">
        <f>AF2260*AN2260</f>
        <v>9.9580261908662031</v>
      </c>
      <c r="AP2260" s="19"/>
      <c r="AQ2260" s="2"/>
      <c r="AR2260" s="2"/>
      <c r="AS2260" s="2"/>
      <c r="AT2260" s="2"/>
      <c r="AU2260" s="2"/>
      <c r="AV2260" s="2"/>
      <c r="AW2260" s="2">
        <v>85.150829715245081</v>
      </c>
      <c r="AX2260" s="15">
        <v>3.3680833333333333E-2</v>
      </c>
      <c r="AY2260" s="19">
        <f>AW2260*AX2260</f>
        <v>2.8679509038342172</v>
      </c>
      <c r="AZ2260" s="2">
        <f>AC2260+AF2260+AW2260</f>
        <v>630.35623912643507</v>
      </c>
      <c r="BA2260" s="2"/>
      <c r="BB2260" s="9">
        <f>AW2260/AZ2260</f>
        <v>0.13508366290345508</v>
      </c>
      <c r="BC2260" s="19"/>
      <c r="BD2260" s="2"/>
      <c r="BE2260" s="2"/>
      <c r="BF2260" s="19"/>
      <c r="BG2260" s="19"/>
      <c r="BH2260" s="19"/>
      <c r="BI2260" s="19"/>
      <c r="BJ2260" s="9">
        <f>AC2260/AZ2260</f>
        <v>0.48887591897082688</v>
      </c>
      <c r="BK2260" s="9">
        <f>AF2260/AZ2260</f>
        <v>0.37604041812571809</v>
      </c>
      <c r="BL2260" s="9">
        <f>AW2260/AZ2260</f>
        <v>0.13508366290345508</v>
      </c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9"/>
      <c r="BX2260" s="2"/>
      <c r="BY2260" s="2"/>
      <c r="BZ2260" s="9"/>
      <c r="CA2260" s="2"/>
      <c r="CB2260" s="2"/>
      <c r="CC2260" s="2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  <c r="DP2260" s="9"/>
      <c r="DQ2260" s="9"/>
      <c r="DR2260" s="9"/>
      <c r="DS2260" s="9"/>
      <c r="DT2260" s="9"/>
      <c r="DU2260" s="9"/>
      <c r="DV2260" s="9"/>
      <c r="DW2260" s="9"/>
      <c r="DX2260" s="9"/>
      <c r="DY2260" s="9"/>
      <c r="DZ2260" s="9"/>
      <c r="EA2260" s="9"/>
      <c r="EB2260" s="9"/>
      <c r="EC2260" s="9"/>
      <c r="ED2260" s="9"/>
      <c r="EE2260" s="9"/>
      <c r="EF2260" s="9"/>
      <c r="EG2260" s="9"/>
      <c r="EH2260" s="9"/>
      <c r="EI2260" s="9"/>
      <c r="EJ2260" s="9"/>
      <c r="EK2260" s="9"/>
      <c r="EL2260" s="9"/>
      <c r="EM2260" s="9"/>
      <c r="EN2260" s="9"/>
      <c r="EO2260" s="9"/>
      <c r="EP2260" s="9"/>
      <c r="EQ2260" s="9"/>
      <c r="ER2260" s="9"/>
      <c r="ES2260" s="9"/>
      <c r="ET2260" s="9"/>
      <c r="EU2260" s="9"/>
      <c r="EV2260" s="9"/>
    </row>
    <row r="2261" spans="1:152" hidden="1" x14ac:dyDescent="0.45">
      <c r="A2261" t="s">
        <v>165</v>
      </c>
      <c r="C2261" s="1">
        <v>43878</v>
      </c>
      <c r="D2261" s="2">
        <v>8</v>
      </c>
      <c r="E2261" t="s">
        <v>197</v>
      </c>
      <c r="F2261" s="1" t="s">
        <v>14</v>
      </c>
      <c r="G2261" s="2">
        <v>105</v>
      </c>
      <c r="H2261" t="s">
        <v>102</v>
      </c>
      <c r="I2261" s="19">
        <v>7</v>
      </c>
      <c r="J2261">
        <v>1000</v>
      </c>
      <c r="K2261" s="2">
        <f t="shared" si="294"/>
        <v>142.85714285714286</v>
      </c>
      <c r="L2261" s="2"/>
      <c r="M2261" s="9"/>
      <c r="N2261" s="9"/>
      <c r="O2261" s="9"/>
      <c r="P2261" s="9"/>
      <c r="Q2261" s="2"/>
      <c r="R2261" s="2"/>
      <c r="S2261" s="2"/>
      <c r="T2261" s="2"/>
      <c r="U2261" s="2">
        <v>105</v>
      </c>
      <c r="V2261" s="2"/>
      <c r="W2261" s="2"/>
      <c r="X2261" s="9"/>
      <c r="Y2261" s="9"/>
      <c r="Z2261" s="9"/>
      <c r="AA2261" s="9"/>
      <c r="AB2261" s="9"/>
      <c r="AC2261" s="2">
        <v>336.41478684589816</v>
      </c>
      <c r="AD2261" s="15">
        <v>1.0361E-2</v>
      </c>
      <c r="AE2261" s="19">
        <f>AC2261*AD2261</f>
        <v>3.485593606510351</v>
      </c>
      <c r="AF2261" s="2">
        <v>238.16499663153513</v>
      </c>
      <c r="AG2261" s="9"/>
      <c r="AH2261" s="9"/>
      <c r="AI2261" s="9"/>
      <c r="AJ2261" s="9"/>
      <c r="AK2261" s="9"/>
      <c r="AL2261" s="9"/>
      <c r="AM2261" s="15"/>
      <c r="AN2261" s="15">
        <v>3.5765000000000005E-2</v>
      </c>
      <c r="AO2261" s="19">
        <f>AF2261*AN2261</f>
        <v>8.5179711045268558</v>
      </c>
      <c r="AP2261" s="19"/>
      <c r="AQ2261" s="2"/>
      <c r="AR2261" s="2"/>
      <c r="AS2261" s="2"/>
      <c r="AT2261" s="2"/>
      <c r="AU2261" s="2"/>
      <c r="AV2261" s="2"/>
      <c r="AW2261" s="2">
        <v>325.55457383878849</v>
      </c>
      <c r="AX2261" s="15">
        <v>2.0096666666666665E-2</v>
      </c>
      <c r="AY2261" s="19">
        <f>AW2261*AX2261</f>
        <v>6.5425617522468524</v>
      </c>
      <c r="AZ2261" s="2">
        <f>AC2261+AF2261+AW2261</f>
        <v>900.13435731622167</v>
      </c>
      <c r="BA2261" s="2"/>
      <c r="BB2261" s="9">
        <f>AW2261/AZ2261</f>
        <v>0.3616733115370015</v>
      </c>
      <c r="BC2261" s="19"/>
      <c r="BD2261" s="2"/>
      <c r="BE2261" s="2"/>
      <c r="BF2261" s="19"/>
      <c r="BG2261" s="19"/>
      <c r="BH2261" s="19"/>
      <c r="BI2261" s="19"/>
      <c r="BJ2261" s="9">
        <f>AC2261/AZ2261</f>
        <v>0.37373841372851185</v>
      </c>
      <c r="BK2261" s="9">
        <f>AF2261/AZ2261</f>
        <v>0.26458827473448676</v>
      </c>
      <c r="BL2261" s="9">
        <f>AW2261/AZ2261</f>
        <v>0.3616733115370015</v>
      </c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9"/>
      <c r="BX2261" s="2"/>
      <c r="BY2261" s="2"/>
      <c r="BZ2261" s="9"/>
      <c r="CA2261" s="2"/>
      <c r="CB2261" s="2"/>
      <c r="CC2261" s="2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  <c r="DP2261" s="9"/>
      <c r="DQ2261" s="9"/>
      <c r="DR2261" s="9"/>
      <c r="DS2261" s="9"/>
      <c r="DT2261" s="9"/>
      <c r="DU2261" s="9"/>
      <c r="DV2261" s="9"/>
      <c r="DW2261" s="9"/>
      <c r="DX2261" s="9"/>
      <c r="DY2261" s="9"/>
      <c r="DZ2261" s="9"/>
      <c r="EA2261" s="9"/>
      <c r="EB2261" s="9"/>
      <c r="EC2261" s="9"/>
      <c r="ED2261" s="9"/>
      <c r="EE2261" s="9"/>
      <c r="EF2261" s="9"/>
      <c r="EG2261" s="9"/>
      <c r="EH2261" s="9"/>
      <c r="EI2261" s="9"/>
      <c r="EJ2261" s="9"/>
      <c r="EK2261" s="9"/>
      <c r="EL2261" s="9"/>
      <c r="EM2261" s="9"/>
      <c r="EN2261" s="9"/>
      <c r="EO2261" s="9"/>
      <c r="EP2261" s="9"/>
      <c r="EQ2261" s="9"/>
      <c r="ER2261" s="9"/>
      <c r="ES2261" s="9"/>
      <c r="ET2261" s="9"/>
      <c r="EU2261" s="9"/>
      <c r="EV2261" s="9"/>
    </row>
    <row r="2262" spans="1:152" hidden="1" x14ac:dyDescent="0.45">
      <c r="A2262" t="s">
        <v>165</v>
      </c>
      <c r="C2262" s="1">
        <v>43906</v>
      </c>
      <c r="D2262" s="2">
        <v>9</v>
      </c>
      <c r="E2262" s="1" t="s">
        <v>196</v>
      </c>
      <c r="F2262" s="1" t="s">
        <v>15</v>
      </c>
      <c r="G2262" s="2">
        <v>133</v>
      </c>
      <c r="H2262" t="s">
        <v>102</v>
      </c>
      <c r="I2262" s="19">
        <v>7</v>
      </c>
      <c r="J2262">
        <v>1000</v>
      </c>
      <c r="K2262" s="2">
        <f t="shared" si="294"/>
        <v>142.85714285714286</v>
      </c>
      <c r="L2262" s="2"/>
      <c r="M2262" s="9"/>
      <c r="N2262" s="9"/>
      <c r="O2262" s="9"/>
      <c r="P2262" s="9"/>
      <c r="Q2262" s="2"/>
      <c r="R2262" s="2"/>
      <c r="S2262" s="2"/>
      <c r="T2262" s="2"/>
      <c r="U2262" s="2"/>
      <c r="V2262" s="2">
        <v>133</v>
      </c>
      <c r="W2262" s="2"/>
      <c r="X2262" s="9"/>
      <c r="Y2262" s="9"/>
      <c r="Z2262" s="9"/>
      <c r="AA2262" s="9"/>
      <c r="AB2262" s="9"/>
      <c r="AC2262" s="2">
        <v>389.5725017252617</v>
      </c>
      <c r="AD2262" s="15">
        <v>1.0600833333333332E-2</v>
      </c>
      <c r="AE2262" s="19">
        <f>AC2262*AD2262</f>
        <v>4.1297931620392108</v>
      </c>
      <c r="AF2262" s="2">
        <v>235.82463019951274</v>
      </c>
      <c r="AG2262" s="9"/>
      <c r="AH2262" s="9"/>
      <c r="AI2262" s="9"/>
      <c r="AJ2262" s="9"/>
      <c r="AK2262" s="9"/>
      <c r="AL2262" s="9"/>
      <c r="AM2262" s="15"/>
      <c r="AN2262" s="15">
        <v>3.3676666666666667E-2</v>
      </c>
      <c r="AO2262" s="19">
        <f>AF2262*AN2262</f>
        <v>7.9417874630189242</v>
      </c>
      <c r="AP2262" s="19"/>
      <c r="AQ2262" s="2"/>
      <c r="AR2262" s="2"/>
      <c r="AS2262" s="2"/>
      <c r="AT2262" s="2"/>
      <c r="AU2262" s="2"/>
      <c r="AV2262" s="2"/>
      <c r="AW2262" s="2">
        <v>529.88435039963804</v>
      </c>
      <c r="AX2262" s="15">
        <v>4.9153333333333327E-2</v>
      </c>
      <c r="AY2262" s="19">
        <f>AW2262*AX2262</f>
        <v>26.045582103310206</v>
      </c>
      <c r="AZ2262" s="2">
        <f>AC2262+AF2262+AW2262</f>
        <v>1155.2814823244125</v>
      </c>
      <c r="BA2262" s="2"/>
      <c r="BB2262" s="9">
        <f>AW2262/AZ2262</f>
        <v>0.45866254978268767</v>
      </c>
      <c r="BC2262" s="19"/>
      <c r="BD2262" s="2"/>
      <c r="BE2262" s="2"/>
      <c r="BF2262" s="19"/>
      <c r="BG2262" s="19"/>
      <c r="BH2262" s="19"/>
      <c r="BI2262" s="19"/>
      <c r="BJ2262" s="9">
        <f>AC2262/AZ2262</f>
        <v>0.33721002862561811</v>
      </c>
      <c r="BK2262" s="9">
        <f>AF2262/AZ2262</f>
        <v>0.20412742159169417</v>
      </c>
      <c r="BL2262" s="9">
        <f>AW2262/AZ2262</f>
        <v>0.45866254978268767</v>
      </c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9"/>
      <c r="BX2262" s="2"/>
      <c r="BY2262" s="2"/>
      <c r="BZ2262" s="9"/>
      <c r="CA2262" s="2"/>
      <c r="CB2262" s="2"/>
      <c r="CC2262" s="2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  <c r="DP2262" s="9"/>
      <c r="DQ2262" s="9"/>
      <c r="DR2262" s="9"/>
      <c r="DS2262" s="9"/>
      <c r="DT2262" s="9"/>
      <c r="DU2262" s="9"/>
      <c r="DV2262" s="9"/>
      <c r="DW2262" s="9"/>
      <c r="DX2262" s="9"/>
      <c r="DY2262" s="9"/>
      <c r="DZ2262" s="9"/>
      <c r="EA2262" s="9"/>
      <c r="EB2262" s="9"/>
      <c r="EC2262" s="9"/>
      <c r="ED2262" s="9"/>
      <c r="EE2262" s="9"/>
      <c r="EF2262" s="9"/>
      <c r="EG2262" s="9"/>
      <c r="EH2262" s="9"/>
      <c r="EI2262" s="9"/>
      <c r="EJ2262" s="9"/>
      <c r="EK2262" s="9"/>
      <c r="EL2262" s="9"/>
      <c r="EM2262" s="9"/>
      <c r="EN2262" s="9"/>
      <c r="EO2262" s="9"/>
      <c r="EP2262" s="9"/>
      <c r="EQ2262" s="9"/>
      <c r="ER2262" s="9"/>
      <c r="ES2262" s="9"/>
      <c r="ET2262" s="9"/>
      <c r="EU2262" s="9"/>
      <c r="EV2262" s="9"/>
    </row>
    <row r="2263" spans="1:152" hidden="1" x14ac:dyDescent="0.45">
      <c r="A2263" t="s">
        <v>165</v>
      </c>
      <c r="C2263" s="1">
        <v>43996</v>
      </c>
      <c r="D2263" s="2">
        <v>10</v>
      </c>
      <c r="E2263" t="s">
        <v>97</v>
      </c>
      <c r="F2263" s="1" t="s">
        <v>18</v>
      </c>
      <c r="G2263" s="2">
        <v>223</v>
      </c>
      <c r="H2263" t="s">
        <v>102</v>
      </c>
      <c r="I2263" s="19">
        <v>7</v>
      </c>
      <c r="J2263">
        <v>1000</v>
      </c>
      <c r="K2263" s="2">
        <f t="shared" si="294"/>
        <v>142.85714285714286</v>
      </c>
      <c r="L2263" s="2"/>
      <c r="M2263" s="9"/>
      <c r="N2263" s="9"/>
      <c r="O2263" s="9"/>
      <c r="P2263" s="9"/>
      <c r="Q2263" s="2"/>
      <c r="R2263" s="2"/>
      <c r="S2263" s="2"/>
      <c r="T2263" s="2"/>
      <c r="U2263" s="2"/>
      <c r="V2263" s="2"/>
      <c r="W2263" s="2"/>
      <c r="X2263" s="9"/>
      <c r="Y2263" s="9"/>
      <c r="Z2263" s="9"/>
      <c r="AA2263" s="9"/>
      <c r="AB2263" s="9"/>
      <c r="AC2263" s="2"/>
      <c r="AD2263" s="15"/>
      <c r="AE2263" s="9"/>
      <c r="AF2263" s="2"/>
      <c r="AG2263" s="9"/>
      <c r="AH2263" s="9"/>
      <c r="AI2263" s="9"/>
      <c r="AJ2263" s="9"/>
      <c r="AK2263" s="9"/>
      <c r="AL2263" s="9"/>
      <c r="AM2263" s="15"/>
      <c r="AN2263" s="15"/>
      <c r="AO2263" s="9"/>
      <c r="AP2263" s="9"/>
      <c r="AQ2263" s="2"/>
      <c r="AR2263" s="2"/>
      <c r="AS2263" s="2"/>
      <c r="AT2263" s="2"/>
      <c r="AU2263" s="2"/>
      <c r="AV2263" s="2"/>
      <c r="AW2263" s="2"/>
      <c r="AX2263" s="15"/>
      <c r="AY2263" s="2"/>
      <c r="AZ2263" s="2"/>
      <c r="BA2263" s="2"/>
      <c r="BB2263" s="9"/>
      <c r="BC2263" s="19">
        <v>40.435000000000002</v>
      </c>
      <c r="BD2263" s="2">
        <v>174.92500000000001</v>
      </c>
      <c r="BE2263" s="2"/>
      <c r="BF2263" s="19">
        <v>7.7059471365638776</v>
      </c>
      <c r="BG2263" s="19"/>
      <c r="BH2263" s="19"/>
      <c r="BI2263" s="19"/>
      <c r="BJ2263" s="19"/>
      <c r="BK2263" s="19"/>
      <c r="BL2263" s="19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9"/>
      <c r="BX2263" s="2"/>
      <c r="BY2263" s="2"/>
      <c r="BZ2263" s="9"/>
      <c r="CA2263" s="2"/>
      <c r="CB2263" s="2"/>
      <c r="CC2263" s="2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  <c r="DP2263" s="9"/>
      <c r="DQ2263" s="9"/>
      <c r="DR2263" s="9"/>
      <c r="DS2263" s="9"/>
      <c r="DT2263" s="9"/>
      <c r="DU2263" s="9"/>
      <c r="DV2263" s="9"/>
      <c r="DW2263" s="9"/>
      <c r="DX2263" s="9"/>
      <c r="DY2263" s="9"/>
      <c r="DZ2263" s="9"/>
      <c r="EA2263" s="9"/>
      <c r="EB2263" s="9"/>
      <c r="EC2263" s="9"/>
      <c r="ED2263" s="9"/>
      <c r="EE2263" s="9"/>
      <c r="EF2263" s="9"/>
      <c r="EG2263" s="9"/>
      <c r="EH2263" s="9"/>
      <c r="EI2263" s="9"/>
      <c r="EJ2263" s="9"/>
      <c r="EK2263" s="9"/>
      <c r="EL2263" s="9"/>
      <c r="EM2263" s="9"/>
      <c r="EN2263" s="9"/>
      <c r="EO2263" s="9"/>
      <c r="EP2263" s="9"/>
      <c r="EQ2263" s="9"/>
      <c r="ER2263" s="9"/>
      <c r="ES2263" s="9"/>
      <c r="ET2263" s="9"/>
      <c r="EU2263" s="9"/>
      <c r="EV2263" s="9"/>
    </row>
    <row r="2264" spans="1:152" hidden="1" x14ac:dyDescent="0.45">
      <c r="A2264" t="s">
        <v>166</v>
      </c>
      <c r="C2264" s="1">
        <v>43773</v>
      </c>
      <c r="D2264" s="2">
        <v>1</v>
      </c>
      <c r="E2264" s="1" t="s">
        <v>198</v>
      </c>
      <c r="F2264" t="s">
        <v>10</v>
      </c>
      <c r="G2264">
        <v>0</v>
      </c>
      <c r="H2264" t="s">
        <v>102</v>
      </c>
      <c r="I2264" s="19">
        <v>7</v>
      </c>
      <c r="J2264">
        <v>1000</v>
      </c>
      <c r="K2264" s="2">
        <f t="shared" si="294"/>
        <v>142.85714285714286</v>
      </c>
      <c r="L2264" s="2"/>
      <c r="M2264" s="9"/>
      <c r="N2264" s="9"/>
      <c r="O2264" s="9"/>
      <c r="P2264" s="9"/>
      <c r="Q2264" s="2"/>
      <c r="R2264" s="2"/>
      <c r="S2264" s="2"/>
      <c r="T2264" s="2"/>
      <c r="U2264" s="2"/>
      <c r="V2264" s="2"/>
      <c r="W2264" s="2"/>
      <c r="X2264" s="9"/>
      <c r="Y2264" s="9"/>
      <c r="Z2264" s="9"/>
      <c r="AA2264" s="9"/>
      <c r="AB2264" s="9"/>
      <c r="AC2264" s="2"/>
      <c r="AD2264" s="15"/>
      <c r="AE2264" s="9"/>
      <c r="AF2264" s="2"/>
      <c r="AG2264" s="9"/>
      <c r="AH2264" s="9"/>
      <c r="AI2264" s="9"/>
      <c r="AJ2264" s="9"/>
      <c r="AK2264" s="9"/>
      <c r="AL2264" s="9"/>
      <c r="AM2264" s="15"/>
      <c r="AN2264" s="15"/>
      <c r="AO2264" s="9"/>
      <c r="AP2264" s="9"/>
      <c r="AQ2264" s="2"/>
      <c r="AR2264" s="2"/>
      <c r="AS2264" s="2"/>
      <c r="AT2264" s="2"/>
      <c r="AU2264" s="2"/>
      <c r="AV2264" s="2"/>
      <c r="AW2264" s="2"/>
      <c r="AX2264" s="15"/>
      <c r="AY2264" s="2"/>
      <c r="AZ2264" s="2"/>
      <c r="BA2264" s="2"/>
      <c r="BB2264" s="9"/>
      <c r="BC2264" s="19"/>
      <c r="BD2264" s="2"/>
      <c r="BE2264" s="2"/>
      <c r="BF2264" s="19"/>
      <c r="BG2264" s="19"/>
      <c r="BH2264" s="19"/>
      <c r="BI2264" s="19"/>
      <c r="BJ2264" s="19"/>
      <c r="BK2264" s="19"/>
      <c r="BL2264" s="19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9"/>
      <c r="BX2264" s="2"/>
      <c r="BY2264" s="2"/>
      <c r="BZ2264" s="9"/>
      <c r="CA2264" s="2"/>
      <c r="CB2264" s="2"/>
      <c r="CC2264" s="2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  <c r="DP2264" s="9"/>
      <c r="DQ2264" s="9"/>
      <c r="DR2264" s="9"/>
      <c r="DS2264" s="9"/>
      <c r="DT2264" s="9"/>
      <c r="DU2264" s="9"/>
      <c r="DV2264" s="9"/>
      <c r="DW2264" s="9"/>
      <c r="DX2264" s="9"/>
      <c r="DY2264" s="9"/>
      <c r="DZ2264" s="9"/>
      <c r="EA2264" s="9"/>
      <c r="EB2264" s="9"/>
      <c r="EC2264" s="9"/>
      <c r="ED2264" s="9"/>
      <c r="EE2264" s="9"/>
      <c r="EF2264" s="9"/>
      <c r="EG2264" s="9"/>
      <c r="EH2264" s="9"/>
      <c r="EI2264" s="9"/>
      <c r="EJ2264" s="9"/>
      <c r="EK2264" s="9"/>
      <c r="EL2264" s="9"/>
      <c r="EM2264" s="9"/>
      <c r="EN2264" s="9"/>
      <c r="EO2264" s="9"/>
      <c r="EP2264" s="9"/>
      <c r="EQ2264" s="9"/>
      <c r="ER2264" s="9"/>
      <c r="ES2264" s="9"/>
      <c r="ET2264" s="9"/>
      <c r="EU2264" s="9"/>
      <c r="EV2264" s="9"/>
    </row>
    <row r="2265" spans="1:152" hidden="1" x14ac:dyDescent="0.45">
      <c r="A2265" t="s">
        <v>166</v>
      </c>
      <c r="C2265" s="1">
        <v>43850</v>
      </c>
      <c r="D2265" s="2">
        <v>6</v>
      </c>
      <c r="E2265" s="1" t="s">
        <v>229</v>
      </c>
      <c r="F2265" t="s">
        <v>78</v>
      </c>
      <c r="G2265" s="2">
        <v>77</v>
      </c>
      <c r="H2265" t="s">
        <v>102</v>
      </c>
      <c r="I2265" s="19">
        <v>7</v>
      </c>
      <c r="J2265">
        <v>1000</v>
      </c>
      <c r="K2265" s="2">
        <f t="shared" ref="K2265:K2305" si="295">1000000/I2265/J2265</f>
        <v>142.85714285714286</v>
      </c>
      <c r="L2265" s="2"/>
      <c r="M2265" s="9"/>
      <c r="N2265" s="9"/>
      <c r="O2265" s="9"/>
      <c r="P2265" s="9"/>
      <c r="Q2265" s="2"/>
      <c r="R2265" s="2"/>
      <c r="S2265" s="2"/>
      <c r="T2265" s="2">
        <v>77</v>
      </c>
      <c r="U2265" s="2"/>
      <c r="V2265" s="2"/>
      <c r="W2265" s="2"/>
      <c r="X2265" s="9"/>
      <c r="Y2265" s="9"/>
      <c r="Z2265" s="9"/>
      <c r="AA2265" s="9"/>
      <c r="AB2265" s="9"/>
      <c r="AC2265" s="2">
        <v>222.68421180389433</v>
      </c>
      <c r="AD2265" s="15">
        <v>1.6455833333333333E-2</v>
      </c>
      <c r="AE2265" s="19">
        <f>AC2265*AD2265</f>
        <v>3.6644542754095841</v>
      </c>
      <c r="AF2265" s="2">
        <v>195.06506452901047</v>
      </c>
      <c r="AG2265" s="9"/>
      <c r="AH2265" s="9"/>
      <c r="AI2265" s="9"/>
      <c r="AJ2265" s="9"/>
      <c r="AK2265" s="9"/>
      <c r="AL2265" s="9"/>
      <c r="AM2265" s="15"/>
      <c r="AN2265" s="15">
        <v>4.1011666666666668E-2</v>
      </c>
      <c r="AO2265" s="19">
        <f>AF2265*AN2265</f>
        <v>7.9999434047756015</v>
      </c>
      <c r="AP2265" s="19"/>
      <c r="AQ2265" s="2"/>
      <c r="AR2265" s="2"/>
      <c r="AS2265" s="2"/>
      <c r="AT2265" s="2"/>
      <c r="AU2265" s="2"/>
      <c r="AV2265" s="2"/>
      <c r="AW2265" s="2">
        <v>28.402775027841564</v>
      </c>
      <c r="AX2265" s="15">
        <v>3.6374999999999998E-2</v>
      </c>
      <c r="AY2265" s="19">
        <f>AW2265*AX2265</f>
        <v>1.0331509416377369</v>
      </c>
      <c r="AZ2265" s="2">
        <f>AC2265+AF2265+AW2265</f>
        <v>446.15205136074638</v>
      </c>
      <c r="BA2265" s="2"/>
      <c r="BB2265" s="9">
        <f>AW2265/AZ2265</f>
        <v>6.3661648402633594E-2</v>
      </c>
      <c r="BC2265" s="19"/>
      <c r="BD2265" s="2"/>
      <c r="BE2265" s="2"/>
      <c r="BF2265" s="19"/>
      <c r="BG2265" s="19"/>
      <c r="BH2265" s="19"/>
      <c r="BI2265" s="19"/>
      <c r="BJ2265" s="9">
        <f>AC2265/AZ2265</f>
        <v>0.49912179295089232</v>
      </c>
      <c r="BK2265" s="9">
        <f>AF2265/AZ2265</f>
        <v>0.43721655864647402</v>
      </c>
      <c r="BL2265" s="9">
        <f>AW2265/AZ2265</f>
        <v>6.3661648402633594E-2</v>
      </c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9"/>
      <c r="BX2265" s="2"/>
      <c r="BY2265" s="2"/>
      <c r="BZ2265" s="9"/>
      <c r="CA2265" s="2"/>
      <c r="CB2265" s="2"/>
      <c r="CC2265" s="2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  <c r="DP2265" s="9"/>
      <c r="DQ2265" s="9"/>
      <c r="DR2265" s="9"/>
      <c r="DS2265" s="9"/>
      <c r="DT2265" s="9"/>
      <c r="DU2265" s="9"/>
      <c r="DV2265" s="9"/>
      <c r="DW2265" s="9"/>
      <c r="DX2265" s="9"/>
      <c r="DY2265" s="9"/>
      <c r="DZ2265" s="9"/>
      <c r="EA2265" s="9"/>
      <c r="EB2265" s="9"/>
      <c r="EC2265" s="9"/>
      <c r="ED2265" s="9"/>
      <c r="EE2265" s="9"/>
      <c r="EF2265" s="9"/>
      <c r="EG2265" s="9"/>
      <c r="EH2265" s="9"/>
      <c r="EI2265" s="9"/>
      <c r="EJ2265" s="9"/>
      <c r="EK2265" s="9"/>
      <c r="EL2265" s="9"/>
      <c r="EM2265" s="9"/>
      <c r="EN2265" s="9"/>
      <c r="EO2265" s="9"/>
      <c r="EP2265" s="9"/>
      <c r="EQ2265" s="9"/>
      <c r="ER2265" s="9"/>
      <c r="ES2265" s="9"/>
      <c r="ET2265" s="9"/>
      <c r="EU2265" s="9"/>
      <c r="EV2265" s="9"/>
    </row>
    <row r="2266" spans="1:152" hidden="1" x14ac:dyDescent="0.45">
      <c r="A2266" t="s">
        <v>166</v>
      </c>
      <c r="C2266" s="1">
        <v>43865</v>
      </c>
      <c r="D2266" s="2"/>
      <c r="E2266" s="1"/>
      <c r="F2266" s="1"/>
      <c r="G2266" s="2">
        <v>92</v>
      </c>
      <c r="H2266" t="s">
        <v>102</v>
      </c>
      <c r="I2266" s="19">
        <v>7</v>
      </c>
      <c r="J2266">
        <v>1000</v>
      </c>
      <c r="K2266" s="2">
        <f t="shared" si="295"/>
        <v>142.85714285714286</v>
      </c>
      <c r="L2266" s="2"/>
      <c r="M2266" s="9"/>
      <c r="N2266" s="9"/>
      <c r="O2266" s="9"/>
      <c r="P2266" s="9"/>
      <c r="Q2266" s="2"/>
      <c r="R2266" s="2"/>
      <c r="S2266" s="2"/>
      <c r="T2266" s="2"/>
      <c r="U2266" s="2"/>
      <c r="V2266" s="2"/>
      <c r="W2266" s="2"/>
      <c r="X2266" s="9"/>
      <c r="Y2266" s="9"/>
      <c r="Z2266" s="9"/>
      <c r="AA2266" s="9"/>
      <c r="AB2266" s="9"/>
      <c r="AC2266" s="2">
        <v>312.84658006183412</v>
      </c>
      <c r="AD2266" s="15">
        <v>1.4754166666666665E-2</v>
      </c>
      <c r="AE2266" s="19">
        <f>AC2266*AD2266</f>
        <v>4.6157905833289767</v>
      </c>
      <c r="AF2266" s="2">
        <v>243.44054124064169</v>
      </c>
      <c r="AG2266" s="9"/>
      <c r="AH2266" s="9"/>
      <c r="AI2266" s="9"/>
      <c r="AJ2266" s="9"/>
      <c r="AK2266" s="9"/>
      <c r="AL2266" s="9"/>
      <c r="AM2266" s="15"/>
      <c r="AN2266" s="15">
        <v>4.1525833333333331E-2</v>
      </c>
      <c r="AO2266" s="19">
        <f>AF2266*AN2266</f>
        <v>10.109071342135346</v>
      </c>
      <c r="AP2266" s="19"/>
      <c r="AQ2266" s="2"/>
      <c r="AR2266" s="2"/>
      <c r="AS2266" s="2"/>
      <c r="AT2266" s="2"/>
      <c r="AU2266" s="2"/>
      <c r="AV2266" s="2"/>
      <c r="AW2266" s="2">
        <v>144.5253129511492</v>
      </c>
      <c r="AX2266" s="15">
        <v>3.2675833333333335E-2</v>
      </c>
      <c r="AY2266" s="19">
        <f>AW2266*AX2266</f>
        <v>4.7224850384395927</v>
      </c>
      <c r="AZ2266" s="2">
        <f>AC2266+AF2266+AW2266</f>
        <v>700.81243425362504</v>
      </c>
      <c r="BA2266" s="2"/>
      <c r="BB2266" s="9">
        <f>AW2266/AZ2266</f>
        <v>0.20622538340814495</v>
      </c>
      <c r="BC2266" s="19"/>
      <c r="BD2266" s="2"/>
      <c r="BE2266" s="2"/>
      <c r="BF2266" s="19"/>
      <c r="BG2266" s="19"/>
      <c r="BH2266" s="19"/>
      <c r="BI2266" s="19"/>
      <c r="BJ2266" s="9">
        <f>AC2266/AZ2266</f>
        <v>0.446405578398477</v>
      </c>
      <c r="BK2266" s="9">
        <f>AF2266/AZ2266</f>
        <v>0.347369038193378</v>
      </c>
      <c r="BL2266" s="9">
        <f>AW2266/AZ2266</f>
        <v>0.20622538340814495</v>
      </c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9"/>
      <c r="BX2266" s="2"/>
      <c r="BY2266" s="2"/>
      <c r="BZ2266" s="9"/>
      <c r="CA2266" s="2"/>
      <c r="CB2266" s="2"/>
      <c r="CC2266" s="2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  <c r="DP2266" s="9"/>
      <c r="DQ2266" s="9"/>
      <c r="DR2266" s="9"/>
      <c r="DS2266" s="9"/>
      <c r="DT2266" s="9"/>
      <c r="DU2266" s="9"/>
      <c r="DV2266" s="9"/>
      <c r="DW2266" s="9"/>
      <c r="DX2266" s="9"/>
      <c r="DY2266" s="9"/>
      <c r="DZ2266" s="9"/>
      <c r="EA2266" s="9"/>
      <c r="EB2266" s="9"/>
      <c r="EC2266" s="9"/>
      <c r="ED2266" s="9"/>
      <c r="EE2266" s="9"/>
      <c r="EF2266" s="9"/>
      <c r="EG2266" s="9"/>
      <c r="EH2266" s="9"/>
      <c r="EI2266" s="9"/>
      <c r="EJ2266" s="9"/>
      <c r="EK2266" s="9"/>
      <c r="EL2266" s="9"/>
      <c r="EM2266" s="9"/>
      <c r="EN2266" s="9"/>
      <c r="EO2266" s="9"/>
      <c r="EP2266" s="9"/>
      <c r="EQ2266" s="9"/>
      <c r="ER2266" s="9"/>
      <c r="ES2266" s="9"/>
      <c r="ET2266" s="9"/>
      <c r="EU2266" s="9"/>
      <c r="EV2266" s="9"/>
    </row>
    <row r="2267" spans="1:152" hidden="1" x14ac:dyDescent="0.45">
      <c r="A2267" t="s">
        <v>166</v>
      </c>
      <c r="C2267" s="1">
        <v>43878</v>
      </c>
      <c r="D2267" s="2">
        <v>8</v>
      </c>
      <c r="E2267" t="s">
        <v>197</v>
      </c>
      <c r="F2267" s="1" t="s">
        <v>14</v>
      </c>
      <c r="G2267" s="2">
        <v>105</v>
      </c>
      <c r="H2267" t="s">
        <v>102</v>
      </c>
      <c r="I2267" s="19">
        <v>7</v>
      </c>
      <c r="J2267">
        <v>1000</v>
      </c>
      <c r="K2267" s="2">
        <f t="shared" si="295"/>
        <v>142.85714285714286</v>
      </c>
      <c r="L2267" s="2"/>
      <c r="M2267" s="9"/>
      <c r="N2267" s="9"/>
      <c r="O2267" s="9"/>
      <c r="P2267" s="9"/>
      <c r="Q2267" s="2"/>
      <c r="R2267" s="2"/>
      <c r="S2267" s="2"/>
      <c r="T2267" s="2"/>
      <c r="U2267" s="2">
        <v>105</v>
      </c>
      <c r="V2267" s="2"/>
      <c r="W2267" s="2"/>
      <c r="X2267" s="9"/>
      <c r="Y2267" s="9"/>
      <c r="Z2267" s="9"/>
      <c r="AA2267" s="9"/>
      <c r="AB2267" s="9"/>
      <c r="AC2267" s="2">
        <v>411.00970639516845</v>
      </c>
      <c r="AD2267" s="15">
        <v>1.0676916666666668E-2</v>
      </c>
      <c r="AE2267" s="19">
        <f>AC2267*AD2267</f>
        <v>4.3883163843723478</v>
      </c>
      <c r="AF2267" s="2">
        <v>272.67452861231158</v>
      </c>
      <c r="AG2267" s="9"/>
      <c r="AH2267" s="9"/>
      <c r="AI2267" s="9"/>
      <c r="AJ2267" s="9"/>
      <c r="AK2267" s="9"/>
      <c r="AL2267" s="9"/>
      <c r="AM2267" s="15"/>
      <c r="AN2267" s="15">
        <v>3.5805833333333335E-2</v>
      </c>
      <c r="AO2267" s="19">
        <f>AF2267*AN2267</f>
        <v>9.7633387257376594</v>
      </c>
      <c r="AP2267" s="19"/>
      <c r="AQ2267" s="2"/>
      <c r="AR2267" s="2"/>
      <c r="AS2267" s="2"/>
      <c r="AT2267" s="2"/>
      <c r="AU2267" s="2"/>
      <c r="AV2267" s="2"/>
      <c r="AW2267" s="2">
        <v>275.96715067258862</v>
      </c>
      <c r="AX2267" s="15">
        <v>2.4478333333333331E-2</v>
      </c>
      <c r="AY2267" s="19">
        <f>AW2267*AX2267</f>
        <v>6.7552159032138475</v>
      </c>
      <c r="AZ2267" s="2">
        <f>AC2267+AF2267+AW2267</f>
        <v>959.65138568006864</v>
      </c>
      <c r="BA2267" s="2"/>
      <c r="BB2267" s="9">
        <f>AW2267/AZ2267</f>
        <v>0.28757021017275053</v>
      </c>
      <c r="BC2267" s="19"/>
      <c r="BD2267" s="2"/>
      <c r="BE2267" s="2"/>
      <c r="BF2267" s="19"/>
      <c r="BG2267" s="19"/>
      <c r="BH2267" s="19"/>
      <c r="BI2267" s="19"/>
      <c r="BJ2267" s="9">
        <f>AC2267/AZ2267</f>
        <v>0.42829064025568142</v>
      </c>
      <c r="BK2267" s="9">
        <f>AF2267/AZ2267</f>
        <v>0.28413914957156805</v>
      </c>
      <c r="BL2267" s="9">
        <f>AW2267/AZ2267</f>
        <v>0.28757021017275053</v>
      </c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9"/>
      <c r="BX2267" s="2"/>
      <c r="BY2267" s="2"/>
      <c r="BZ2267" s="9"/>
      <c r="CA2267" s="2"/>
      <c r="CB2267" s="2"/>
      <c r="CC2267" s="2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  <c r="DP2267" s="9"/>
      <c r="DQ2267" s="9"/>
      <c r="DR2267" s="9"/>
      <c r="DS2267" s="9"/>
      <c r="DT2267" s="9"/>
      <c r="DU2267" s="9"/>
      <c r="DV2267" s="9"/>
      <c r="DW2267" s="9"/>
      <c r="DX2267" s="9"/>
      <c r="DY2267" s="9"/>
      <c r="DZ2267" s="9"/>
      <c r="EA2267" s="9"/>
      <c r="EB2267" s="9"/>
      <c r="EC2267" s="9"/>
      <c r="ED2267" s="9"/>
      <c r="EE2267" s="9"/>
      <c r="EF2267" s="9"/>
      <c r="EG2267" s="9"/>
      <c r="EH2267" s="9"/>
      <c r="EI2267" s="9"/>
      <c r="EJ2267" s="9"/>
      <c r="EK2267" s="9"/>
      <c r="EL2267" s="9"/>
      <c r="EM2267" s="9"/>
      <c r="EN2267" s="9"/>
      <c r="EO2267" s="9"/>
      <c r="EP2267" s="9"/>
      <c r="EQ2267" s="9"/>
      <c r="ER2267" s="9"/>
      <c r="ES2267" s="9"/>
      <c r="ET2267" s="9"/>
      <c r="EU2267" s="9"/>
      <c r="EV2267" s="9"/>
    </row>
    <row r="2268" spans="1:152" hidden="1" x14ac:dyDescent="0.45">
      <c r="A2268" t="s">
        <v>166</v>
      </c>
      <c r="C2268" s="1">
        <v>43906</v>
      </c>
      <c r="D2268" s="2">
        <v>9</v>
      </c>
      <c r="E2268" s="1" t="s">
        <v>196</v>
      </c>
      <c r="F2268" s="1" t="s">
        <v>15</v>
      </c>
      <c r="G2268" s="2">
        <v>133</v>
      </c>
      <c r="H2268" t="s">
        <v>102</v>
      </c>
      <c r="I2268" s="19">
        <v>7</v>
      </c>
      <c r="J2268">
        <v>1000</v>
      </c>
      <c r="K2268" s="2">
        <f t="shared" si="295"/>
        <v>142.85714285714286</v>
      </c>
      <c r="L2268" s="2"/>
      <c r="M2268" s="9"/>
      <c r="N2268" s="9"/>
      <c r="O2268" s="9"/>
      <c r="P2268" s="9"/>
      <c r="Q2268" s="2"/>
      <c r="R2268" s="2"/>
      <c r="S2268" s="2"/>
      <c r="T2268" s="2"/>
      <c r="U2268" s="2"/>
      <c r="V2268" s="2">
        <v>133</v>
      </c>
      <c r="W2268" s="2"/>
      <c r="X2268" s="9"/>
      <c r="Y2268" s="9"/>
      <c r="Z2268" s="9"/>
      <c r="AA2268" s="9"/>
      <c r="AB2268" s="9"/>
      <c r="AC2268" s="2">
        <v>404.18925494080747</v>
      </c>
      <c r="AD2268" s="15">
        <v>9.3333333333333341E-3</v>
      </c>
      <c r="AE2268" s="19">
        <f>AC2268*AD2268</f>
        <v>3.7724330461142035</v>
      </c>
      <c r="AF2268" s="2">
        <v>237.05630337255607</v>
      </c>
      <c r="AG2268" s="9"/>
      <c r="AH2268" s="9"/>
      <c r="AI2268" s="9"/>
      <c r="AJ2268" s="9"/>
      <c r="AK2268" s="9"/>
      <c r="AL2268" s="9"/>
      <c r="AM2268" s="15"/>
      <c r="AN2268" s="15">
        <v>3.283833333333333E-2</v>
      </c>
      <c r="AO2268" s="19">
        <f>AF2268*AN2268</f>
        <v>7.7845339089157868</v>
      </c>
      <c r="AP2268" s="19"/>
      <c r="AQ2268" s="2"/>
      <c r="AR2268" s="2"/>
      <c r="AS2268" s="2"/>
      <c r="AT2268" s="2"/>
      <c r="AU2268" s="2"/>
      <c r="AV2268" s="2"/>
      <c r="AW2268" s="2">
        <v>639.95065086120098</v>
      </c>
      <c r="AX2268" s="15">
        <v>2.400583333333333E-2</v>
      </c>
      <c r="AY2268" s="19">
        <f>AW2268*AX2268</f>
        <v>15.362548666132179</v>
      </c>
      <c r="AZ2268" s="2">
        <f>AC2268+AF2268+AW2268</f>
        <v>1281.1962091745645</v>
      </c>
      <c r="BA2268" s="2"/>
      <c r="BB2268" s="9">
        <f>AW2268/AZ2268</f>
        <v>0.49949464904637958</v>
      </c>
      <c r="BC2268" s="19"/>
      <c r="BD2268" s="2"/>
      <c r="BE2268" s="2"/>
      <c r="BF2268" s="19"/>
      <c r="BG2268" s="19"/>
      <c r="BH2268" s="19"/>
      <c r="BI2268" s="19"/>
      <c r="BJ2268" s="9">
        <f>AC2268/AZ2268</f>
        <v>0.31547802908440875</v>
      </c>
      <c r="BK2268" s="9">
        <f>AF2268/AZ2268</f>
        <v>0.18502732186921172</v>
      </c>
      <c r="BL2268" s="9">
        <f>AW2268/AZ2268</f>
        <v>0.49949464904637958</v>
      </c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9"/>
      <c r="BX2268" s="2"/>
      <c r="BY2268" s="2"/>
      <c r="BZ2268" s="9"/>
      <c r="CA2268" s="2"/>
      <c r="CB2268" s="2"/>
      <c r="CC2268" s="2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  <c r="DP2268" s="9"/>
      <c r="DQ2268" s="9"/>
      <c r="DR2268" s="9"/>
      <c r="DS2268" s="9"/>
      <c r="DT2268" s="9"/>
      <c r="DU2268" s="9"/>
      <c r="DV2268" s="9"/>
      <c r="DW2268" s="9"/>
      <c r="DX2268" s="9"/>
      <c r="DY2268" s="9"/>
      <c r="DZ2268" s="9"/>
      <c r="EA2268" s="9"/>
      <c r="EB2268" s="9"/>
      <c r="EC2268" s="9"/>
      <c r="ED2268" s="9"/>
      <c r="EE2268" s="9"/>
      <c r="EF2268" s="9"/>
      <c r="EG2268" s="9"/>
      <c r="EH2268" s="9"/>
      <c r="EI2268" s="9"/>
      <c r="EJ2268" s="9"/>
      <c r="EK2268" s="9"/>
      <c r="EL2268" s="9"/>
      <c r="EM2268" s="9"/>
      <c r="EN2268" s="9"/>
      <c r="EO2268" s="9"/>
      <c r="EP2268" s="9"/>
      <c r="EQ2268" s="9"/>
      <c r="ER2268" s="9"/>
      <c r="ES2268" s="9"/>
      <c r="ET2268" s="9"/>
      <c r="EU2268" s="9"/>
      <c r="EV2268" s="9"/>
    </row>
    <row r="2269" spans="1:152" hidden="1" x14ac:dyDescent="0.45">
      <c r="A2269" t="s">
        <v>166</v>
      </c>
      <c r="C2269" s="1">
        <v>43996</v>
      </c>
      <c r="D2269" s="2">
        <v>10</v>
      </c>
      <c r="E2269" t="s">
        <v>97</v>
      </c>
      <c r="F2269" s="1" t="s">
        <v>18</v>
      </c>
      <c r="G2269" s="2">
        <v>223</v>
      </c>
      <c r="H2269" t="s">
        <v>102</v>
      </c>
      <c r="I2269" s="19">
        <v>7</v>
      </c>
      <c r="J2269">
        <v>1000</v>
      </c>
      <c r="K2269" s="2">
        <f t="shared" si="295"/>
        <v>142.85714285714286</v>
      </c>
      <c r="L2269" s="2"/>
      <c r="M2269" s="9"/>
      <c r="N2269" s="9"/>
      <c r="O2269" s="9"/>
      <c r="P2269" s="9"/>
      <c r="Q2269" s="2"/>
      <c r="R2269" s="2"/>
      <c r="S2269" s="2"/>
      <c r="T2269" s="2"/>
      <c r="U2269" s="2"/>
      <c r="V2269" s="2"/>
      <c r="W2269" s="2"/>
      <c r="X2269" s="9"/>
      <c r="Y2269" s="9"/>
      <c r="Z2269" s="9"/>
      <c r="AA2269" s="9"/>
      <c r="AB2269" s="9"/>
      <c r="AC2269" s="2"/>
      <c r="AD2269" s="9"/>
      <c r="AE2269" s="9"/>
      <c r="AF2269" s="2"/>
      <c r="AG2269" s="9"/>
      <c r="AH2269" s="9"/>
      <c r="AI2269" s="9"/>
      <c r="AJ2269" s="9"/>
      <c r="AK2269" s="9"/>
      <c r="AL2269" s="9"/>
      <c r="AM2269" s="15"/>
      <c r="AN2269" s="9"/>
      <c r="AO2269" s="9"/>
      <c r="AP2269" s="9"/>
      <c r="AQ2269" s="2"/>
      <c r="AR2269" s="2"/>
      <c r="AS2269" s="2"/>
      <c r="AT2269" s="2"/>
      <c r="AU2269" s="2"/>
      <c r="AV2269" s="2"/>
      <c r="AW2269" s="2"/>
      <c r="AX2269" s="15"/>
      <c r="AY2269" s="2"/>
      <c r="AZ2269" s="2"/>
      <c r="BA2269" s="2"/>
      <c r="BB2269" s="9"/>
      <c r="BC2269" s="19">
        <v>40.11</v>
      </c>
      <c r="BD2269" s="2">
        <v>153.02500000000001</v>
      </c>
      <c r="BE2269" s="2"/>
      <c r="BF2269" s="19">
        <v>6.7411894273127757</v>
      </c>
      <c r="BG2269" s="19"/>
      <c r="BH2269" s="19"/>
      <c r="BI2269" s="19"/>
      <c r="BJ2269" s="19"/>
      <c r="BK2269" s="19"/>
      <c r="BL2269" s="19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9"/>
      <c r="BX2269" s="2"/>
      <c r="BY2269" s="2"/>
      <c r="BZ2269" s="9"/>
      <c r="CA2269" s="2"/>
      <c r="CB2269" s="2"/>
      <c r="CC2269" s="2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  <c r="DP2269" s="9"/>
      <c r="DQ2269" s="9"/>
      <c r="DR2269" s="9"/>
      <c r="DS2269" s="9"/>
      <c r="DT2269" s="9"/>
      <c r="DU2269" s="9"/>
      <c r="DV2269" s="9"/>
      <c r="DW2269" s="9"/>
      <c r="DX2269" s="9"/>
      <c r="DY2269" s="9"/>
      <c r="DZ2269" s="9"/>
      <c r="EA2269" s="9"/>
      <c r="EB2269" s="9"/>
      <c r="EC2269" s="9"/>
      <c r="ED2269" s="9"/>
      <c r="EE2269" s="9"/>
      <c r="EF2269" s="9"/>
      <c r="EG2269" s="9"/>
      <c r="EH2269" s="9"/>
      <c r="EI2269" s="9"/>
      <c r="EJ2269" s="9"/>
      <c r="EK2269" s="9"/>
      <c r="EL2269" s="9"/>
      <c r="EM2269" s="9"/>
      <c r="EN2269" s="9"/>
      <c r="EO2269" s="9"/>
      <c r="EP2269" s="9"/>
      <c r="EQ2269" s="9"/>
      <c r="ER2269" s="9"/>
      <c r="ES2269" s="9"/>
      <c r="ET2269" s="9"/>
      <c r="EU2269" s="9"/>
      <c r="EV2269" s="9"/>
    </row>
    <row r="2270" spans="1:152" hidden="1" x14ac:dyDescent="0.45">
      <c r="A2270" t="s">
        <v>155</v>
      </c>
      <c r="C2270" s="8">
        <v>43773</v>
      </c>
      <c r="D2270" s="2">
        <v>1</v>
      </c>
      <c r="E2270" s="1" t="s">
        <v>198</v>
      </c>
      <c r="F2270" s="3" t="s">
        <v>10</v>
      </c>
      <c r="G2270">
        <v>0</v>
      </c>
      <c r="H2270" t="s">
        <v>25</v>
      </c>
      <c r="I2270" s="19">
        <v>7</v>
      </c>
      <c r="J2270">
        <v>1000</v>
      </c>
      <c r="K2270" s="2">
        <f t="shared" si="295"/>
        <v>142.85714285714286</v>
      </c>
      <c r="L2270" s="2"/>
      <c r="M2270" s="9"/>
      <c r="N2270" s="9"/>
      <c r="O2270" s="9"/>
      <c r="P2270" s="9"/>
      <c r="Q2270" s="2"/>
      <c r="R2270" s="2"/>
      <c r="S2270" s="2"/>
      <c r="T2270" s="2"/>
      <c r="U2270" s="2"/>
      <c r="V2270" s="2"/>
      <c r="W2270" s="2"/>
      <c r="X2270" s="9"/>
      <c r="Y2270" s="9"/>
      <c r="Z2270" s="9"/>
      <c r="AA2270" s="9"/>
      <c r="AB2270" s="9"/>
      <c r="AC2270" s="2"/>
      <c r="AD2270" s="9"/>
      <c r="AE2270" s="9"/>
      <c r="AF2270" s="2"/>
      <c r="AG2270" s="9"/>
      <c r="AH2270" s="9"/>
      <c r="AI2270" s="9"/>
      <c r="AJ2270" s="9"/>
      <c r="AK2270" s="9"/>
      <c r="AL2270" s="9"/>
      <c r="AM2270" s="15"/>
      <c r="AN2270" s="9"/>
      <c r="AO2270" s="9"/>
      <c r="AP2270" s="9"/>
      <c r="AQ2270" s="2"/>
      <c r="AR2270" s="2"/>
      <c r="AS2270" s="2"/>
      <c r="AT2270" s="2"/>
      <c r="AU2270" s="2"/>
      <c r="AV2270" s="2"/>
      <c r="AW2270" s="2"/>
      <c r="AX2270" s="15"/>
      <c r="AY2270" s="2"/>
      <c r="AZ2270" s="2"/>
      <c r="BA2270" s="2"/>
      <c r="BB2270" s="9"/>
      <c r="BC2270" s="19"/>
      <c r="BD2270" s="2"/>
      <c r="BE2270" s="2"/>
      <c r="BF2270" s="19"/>
      <c r="BG2270" s="19"/>
      <c r="BH2270" s="19"/>
      <c r="BI2270" s="19"/>
      <c r="BJ2270" s="19"/>
      <c r="BK2270" s="19"/>
      <c r="BL2270" s="19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9"/>
      <c r="BX2270" s="2"/>
      <c r="BY2270" s="2"/>
      <c r="BZ2270" s="9"/>
      <c r="CA2270" s="2"/>
      <c r="CB2270" s="2"/>
      <c r="CC2270" s="2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  <c r="DP2270" s="9"/>
      <c r="DQ2270" s="9"/>
      <c r="DR2270" s="9"/>
      <c r="DS2270" s="9"/>
      <c r="DT2270" s="9"/>
      <c r="DU2270" s="9"/>
      <c r="DV2270" s="9"/>
      <c r="DW2270" s="9"/>
      <c r="DX2270" s="9"/>
      <c r="DY2270" s="9"/>
      <c r="DZ2270" s="9"/>
      <c r="EA2270" s="9"/>
      <c r="EB2270" s="9"/>
      <c r="EC2270" s="9"/>
      <c r="ED2270" s="9"/>
      <c r="EE2270" s="9"/>
      <c r="EF2270" s="9"/>
      <c r="EG2270" s="9"/>
      <c r="EH2270" s="9"/>
      <c r="EI2270" s="9"/>
      <c r="EJ2270" s="9"/>
      <c r="EK2270" s="9"/>
      <c r="EL2270" s="9"/>
      <c r="EM2270" s="9"/>
      <c r="EN2270" s="9"/>
      <c r="EO2270" s="9"/>
      <c r="EP2270" s="9"/>
      <c r="EQ2270" s="9"/>
      <c r="ER2270" s="9"/>
      <c r="ES2270" s="9"/>
      <c r="ET2270" s="9"/>
      <c r="EU2270" s="9"/>
      <c r="EV2270" s="9"/>
    </row>
    <row r="2271" spans="1:152" hidden="1" x14ac:dyDescent="0.45">
      <c r="A2271" t="s">
        <v>155</v>
      </c>
      <c r="C2271" s="1">
        <v>43906</v>
      </c>
      <c r="D2271" s="2">
        <v>9</v>
      </c>
      <c r="E2271" s="1" t="s">
        <v>196</v>
      </c>
      <c r="F2271" s="1" t="s">
        <v>15</v>
      </c>
      <c r="G2271" s="2">
        <v>133</v>
      </c>
      <c r="H2271" t="s">
        <v>25</v>
      </c>
      <c r="I2271" s="19">
        <v>7</v>
      </c>
      <c r="J2271">
        <v>1000</v>
      </c>
      <c r="K2271" s="2">
        <f t="shared" si="295"/>
        <v>142.85714285714286</v>
      </c>
      <c r="L2271" s="2"/>
      <c r="M2271" s="9"/>
      <c r="N2271" s="9"/>
      <c r="O2271" s="9"/>
      <c r="P2271" s="9"/>
      <c r="Q2271" s="2"/>
      <c r="R2271" s="2"/>
      <c r="S2271" s="2"/>
      <c r="T2271" s="2"/>
      <c r="U2271" s="2"/>
      <c r="V2271" s="2">
        <v>133</v>
      </c>
      <c r="W2271" s="2"/>
      <c r="X2271" s="9"/>
      <c r="Y2271" s="9"/>
      <c r="Z2271" s="9"/>
      <c r="AA2271" s="9"/>
      <c r="AB2271" s="9"/>
      <c r="AC2271" s="2">
        <v>317.6083439365284</v>
      </c>
      <c r="AD2271" s="15">
        <v>8.5662499999999992E-3</v>
      </c>
      <c r="AE2271" s="19">
        <f>AC2271*AD2271</f>
        <v>2.7207124762462862</v>
      </c>
      <c r="AF2271" s="2">
        <v>213.64785766967444</v>
      </c>
      <c r="AG2271" s="9"/>
      <c r="AH2271" s="9"/>
      <c r="AI2271" s="9"/>
      <c r="AJ2271" s="9"/>
      <c r="AK2271" s="9"/>
      <c r="AL2271" s="9"/>
      <c r="AM2271" s="15"/>
      <c r="AN2271" s="15">
        <v>2.5565000000000001E-2</v>
      </c>
      <c r="AO2271" s="19">
        <f>AF2271*AN2271</f>
        <v>5.4619074813252269</v>
      </c>
      <c r="AP2271" s="19"/>
      <c r="AQ2271" s="2"/>
      <c r="AR2271" s="2"/>
      <c r="AS2271" s="2"/>
      <c r="AT2271" s="2"/>
      <c r="AU2271" s="2"/>
      <c r="AV2271" s="2"/>
      <c r="AW2271" s="2">
        <v>664.29957976806213</v>
      </c>
      <c r="AX2271" s="15">
        <v>2.1749999999999999E-2</v>
      </c>
      <c r="AY2271" s="19">
        <f>AW2271*AX2271</f>
        <v>14.44851585995535</v>
      </c>
      <c r="AZ2271" s="2">
        <f>AC2271+AF2271+AW2271</f>
        <v>1195.5557813742648</v>
      </c>
      <c r="BA2271" s="2"/>
      <c r="BB2271" s="9">
        <f>AW2271/AZ2271</f>
        <v>0.55564080749495814</v>
      </c>
      <c r="BC2271" s="19"/>
      <c r="BD2271" s="2"/>
      <c r="BE2271" s="2"/>
      <c r="BF2271" s="19"/>
      <c r="BG2271" s="19"/>
      <c r="BH2271" s="19"/>
      <c r="BI2271" s="19"/>
      <c r="BJ2271" s="9">
        <f>AC2271/AZ2271</f>
        <v>0.26565748657201477</v>
      </c>
      <c r="BK2271" s="9">
        <f>AF2271/AZ2271</f>
        <v>0.1787017059330272</v>
      </c>
      <c r="BL2271" s="9">
        <f>AW2271/AZ2271</f>
        <v>0.55564080749495814</v>
      </c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9"/>
      <c r="BX2271" s="2"/>
      <c r="BY2271" s="2"/>
      <c r="BZ2271" s="9"/>
      <c r="CA2271" s="2"/>
      <c r="CB2271" s="2"/>
      <c r="CC2271" s="2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  <c r="DP2271" s="9"/>
      <c r="DQ2271" s="9"/>
      <c r="DR2271" s="9"/>
      <c r="DS2271" s="9"/>
      <c r="DT2271" s="9"/>
      <c r="DU2271" s="9"/>
      <c r="DV2271" s="9"/>
      <c r="DW2271" s="9"/>
      <c r="DX2271" s="9"/>
      <c r="DY2271" s="9"/>
      <c r="DZ2271" s="9"/>
      <c r="EA2271" s="9"/>
      <c r="EB2271" s="9"/>
      <c r="EC2271" s="9"/>
      <c r="ED2271" s="9"/>
      <c r="EE2271" s="9"/>
      <c r="EF2271" s="9"/>
      <c r="EG2271" s="9"/>
      <c r="EH2271" s="9"/>
      <c r="EI2271" s="9"/>
      <c r="EJ2271" s="9"/>
      <c r="EK2271" s="9"/>
      <c r="EL2271" s="9"/>
      <c r="EM2271" s="9"/>
      <c r="EN2271" s="9"/>
      <c r="EO2271" s="9"/>
      <c r="EP2271" s="9"/>
      <c r="EQ2271" s="9"/>
      <c r="ER2271" s="9"/>
      <c r="ES2271" s="9"/>
      <c r="ET2271" s="9"/>
      <c r="EU2271" s="9"/>
      <c r="EV2271" s="9"/>
    </row>
    <row r="2272" spans="1:152" hidden="1" x14ac:dyDescent="0.45">
      <c r="A2272" t="s">
        <v>155</v>
      </c>
      <c r="C2272" s="1">
        <v>43996</v>
      </c>
      <c r="D2272" s="2">
        <v>10</v>
      </c>
      <c r="E2272" t="s">
        <v>97</v>
      </c>
      <c r="F2272" s="1" t="s">
        <v>18</v>
      </c>
      <c r="G2272" s="2">
        <v>223</v>
      </c>
      <c r="H2272" t="s">
        <v>25</v>
      </c>
      <c r="I2272" s="19">
        <v>7</v>
      </c>
      <c r="J2272">
        <v>1000</v>
      </c>
      <c r="K2272" s="2">
        <f t="shared" si="295"/>
        <v>142.85714285714286</v>
      </c>
      <c r="L2272" s="2"/>
      <c r="M2272" s="9"/>
      <c r="N2272" s="9"/>
      <c r="O2272" s="9"/>
      <c r="P2272" s="9"/>
      <c r="Q2272" s="2"/>
      <c r="R2272" s="2"/>
      <c r="S2272" s="2"/>
      <c r="T2272" s="2"/>
      <c r="U2272" s="2"/>
      <c r="V2272" s="2"/>
      <c r="W2272" s="2"/>
      <c r="X2272" s="9"/>
      <c r="Y2272" s="9"/>
      <c r="Z2272" s="9"/>
      <c r="AA2272" s="9"/>
      <c r="AB2272" s="9"/>
      <c r="AC2272" s="2"/>
      <c r="AD2272" s="15"/>
      <c r="AE2272" s="9"/>
      <c r="AF2272" s="2"/>
      <c r="AG2272" s="9"/>
      <c r="AH2272" s="9"/>
      <c r="AI2272" s="9"/>
      <c r="AJ2272" s="9"/>
      <c r="AK2272" s="9"/>
      <c r="AL2272" s="9"/>
      <c r="AM2272" s="15"/>
      <c r="AN2272" s="15"/>
      <c r="AO2272" s="9"/>
      <c r="AP2272" s="9"/>
      <c r="AQ2272" s="2"/>
      <c r="AR2272" s="2"/>
      <c r="AS2272" s="2"/>
      <c r="AT2272" s="2"/>
      <c r="AU2272" s="2"/>
      <c r="AV2272" s="2"/>
      <c r="AW2272" s="2"/>
      <c r="AX2272" s="15"/>
      <c r="AY2272" s="2"/>
      <c r="AZ2272" s="2"/>
      <c r="BA2272" s="2"/>
      <c r="BB2272" s="9"/>
      <c r="BC2272" s="19">
        <v>43.982500000000002</v>
      </c>
      <c r="BD2272" s="2">
        <v>207.34999999999997</v>
      </c>
      <c r="BE2272" s="2"/>
      <c r="BF2272" s="19">
        <v>9.1343612334801758</v>
      </c>
      <c r="BG2272" s="19"/>
      <c r="BH2272" s="19"/>
      <c r="BI2272" s="19"/>
      <c r="BJ2272" s="19"/>
      <c r="BK2272" s="19"/>
      <c r="BL2272" s="19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9"/>
      <c r="BX2272" s="2"/>
      <c r="BY2272" s="2"/>
      <c r="BZ2272" s="9"/>
      <c r="CA2272" s="2"/>
      <c r="CB2272" s="2"/>
      <c r="CC2272" s="2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  <c r="DP2272" s="9"/>
      <c r="DQ2272" s="9"/>
      <c r="DR2272" s="9"/>
      <c r="DS2272" s="9"/>
      <c r="DT2272" s="9"/>
      <c r="DU2272" s="9"/>
      <c r="DV2272" s="9"/>
      <c r="DW2272" s="9"/>
      <c r="DX2272" s="9"/>
      <c r="DY2272" s="9"/>
      <c r="DZ2272" s="9"/>
      <c r="EA2272" s="9"/>
      <c r="EB2272" s="9"/>
      <c r="EC2272" s="9"/>
      <c r="ED2272" s="9"/>
      <c r="EE2272" s="9"/>
      <c r="EF2272" s="9"/>
      <c r="EG2272" s="9"/>
      <c r="EH2272" s="9"/>
      <c r="EI2272" s="9"/>
      <c r="EJ2272" s="9"/>
      <c r="EK2272" s="9"/>
      <c r="EL2272" s="9"/>
      <c r="EM2272" s="9"/>
      <c r="EN2272" s="9"/>
      <c r="EO2272" s="9"/>
      <c r="EP2272" s="9"/>
      <c r="EQ2272" s="9"/>
      <c r="ER2272" s="9"/>
      <c r="ES2272" s="9"/>
      <c r="ET2272" s="9"/>
      <c r="EU2272" s="9"/>
      <c r="EV2272" s="9"/>
    </row>
    <row r="2273" spans="1:152" hidden="1" x14ac:dyDescent="0.45">
      <c r="A2273" t="s">
        <v>156</v>
      </c>
      <c r="C2273" s="1">
        <v>43773</v>
      </c>
      <c r="D2273" s="2">
        <v>1</v>
      </c>
      <c r="E2273" s="1" t="s">
        <v>198</v>
      </c>
      <c r="F2273" t="s">
        <v>10</v>
      </c>
      <c r="G2273">
        <v>0</v>
      </c>
      <c r="H2273" t="s">
        <v>25</v>
      </c>
      <c r="I2273" s="19">
        <v>7</v>
      </c>
      <c r="J2273">
        <v>1000</v>
      </c>
      <c r="K2273" s="2">
        <f t="shared" si="295"/>
        <v>142.85714285714286</v>
      </c>
      <c r="L2273" s="2"/>
      <c r="M2273" s="9"/>
      <c r="N2273" s="9"/>
      <c r="O2273" s="9"/>
      <c r="P2273" s="9"/>
      <c r="Q2273" s="2"/>
      <c r="R2273" s="2"/>
      <c r="S2273" s="2"/>
      <c r="T2273" s="2"/>
      <c r="U2273" s="2"/>
      <c r="V2273" s="2"/>
      <c r="W2273" s="2"/>
      <c r="X2273" s="9"/>
      <c r="Y2273" s="9"/>
      <c r="Z2273" s="9"/>
      <c r="AA2273" s="9"/>
      <c r="AB2273" s="9"/>
      <c r="AC2273" s="2"/>
      <c r="AD2273" s="15"/>
      <c r="AE2273" s="9"/>
      <c r="AF2273" s="2"/>
      <c r="AG2273" s="9"/>
      <c r="AH2273" s="9"/>
      <c r="AI2273" s="9"/>
      <c r="AJ2273" s="9"/>
      <c r="AK2273" s="9"/>
      <c r="AL2273" s="9"/>
      <c r="AM2273" s="15"/>
      <c r="AN2273" s="15"/>
      <c r="AO2273" s="9"/>
      <c r="AP2273" s="9"/>
      <c r="AQ2273" s="2"/>
      <c r="AR2273" s="2"/>
      <c r="AS2273" s="2"/>
      <c r="AT2273" s="2"/>
      <c r="AU2273" s="2"/>
      <c r="AV2273" s="2"/>
      <c r="AW2273" s="2"/>
      <c r="AX2273" s="15"/>
      <c r="AY2273" s="2"/>
      <c r="AZ2273" s="2"/>
      <c r="BA2273" s="2"/>
      <c r="BB2273" s="9"/>
      <c r="BC2273" s="19"/>
      <c r="BD2273" s="2"/>
      <c r="BE2273" s="2"/>
      <c r="BF2273" s="19"/>
      <c r="BG2273" s="19"/>
      <c r="BH2273" s="19"/>
      <c r="BI2273" s="19"/>
      <c r="BJ2273" s="19"/>
      <c r="BK2273" s="19"/>
      <c r="BL2273" s="19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9"/>
      <c r="BX2273" s="2"/>
      <c r="BY2273" s="2"/>
      <c r="BZ2273" s="9"/>
      <c r="CA2273" s="2"/>
      <c r="CB2273" s="2"/>
      <c r="CC2273" s="2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  <c r="DP2273" s="9"/>
      <c r="DQ2273" s="9"/>
      <c r="DR2273" s="9"/>
      <c r="DS2273" s="9"/>
      <c r="DT2273" s="9"/>
      <c r="DU2273" s="9"/>
      <c r="DV2273" s="9"/>
      <c r="DW2273" s="9"/>
      <c r="DX2273" s="9"/>
      <c r="DY2273" s="9"/>
      <c r="DZ2273" s="9"/>
      <c r="EA2273" s="9"/>
      <c r="EB2273" s="9"/>
      <c r="EC2273" s="9"/>
      <c r="ED2273" s="9"/>
      <c r="EE2273" s="9"/>
      <c r="EF2273" s="9"/>
      <c r="EG2273" s="9"/>
      <c r="EH2273" s="9"/>
      <c r="EI2273" s="9"/>
      <c r="EJ2273" s="9"/>
      <c r="EK2273" s="9"/>
      <c r="EL2273" s="9"/>
      <c r="EM2273" s="9"/>
      <c r="EN2273" s="9"/>
      <c r="EO2273" s="9"/>
      <c r="EP2273" s="9"/>
      <c r="EQ2273" s="9"/>
      <c r="ER2273" s="9"/>
      <c r="ES2273" s="9"/>
      <c r="ET2273" s="9"/>
      <c r="EU2273" s="9"/>
      <c r="EV2273" s="9"/>
    </row>
    <row r="2274" spans="1:152" hidden="1" x14ac:dyDescent="0.45">
      <c r="A2274" t="s">
        <v>156</v>
      </c>
      <c r="C2274" s="1">
        <v>43906</v>
      </c>
      <c r="D2274" s="2">
        <v>9</v>
      </c>
      <c r="E2274" s="1" t="s">
        <v>196</v>
      </c>
      <c r="F2274" s="1" t="s">
        <v>15</v>
      </c>
      <c r="G2274" s="2">
        <v>133</v>
      </c>
      <c r="H2274" t="s">
        <v>25</v>
      </c>
      <c r="I2274" s="19">
        <v>7</v>
      </c>
      <c r="J2274">
        <v>1000</v>
      </c>
      <c r="K2274" s="2">
        <f t="shared" si="295"/>
        <v>142.85714285714286</v>
      </c>
      <c r="L2274" s="2"/>
      <c r="M2274" s="9"/>
      <c r="N2274" s="9"/>
      <c r="O2274" s="9"/>
      <c r="P2274" s="9"/>
      <c r="Q2274" s="2"/>
      <c r="R2274" s="2"/>
      <c r="S2274" s="2"/>
      <c r="T2274" s="2"/>
      <c r="U2274" s="2"/>
      <c r="V2274" s="2">
        <v>133</v>
      </c>
      <c r="W2274" s="2"/>
      <c r="X2274" s="9"/>
      <c r="Y2274" s="9"/>
      <c r="Z2274" s="9"/>
      <c r="AA2274" s="9"/>
      <c r="AB2274" s="9"/>
      <c r="AC2274" s="2">
        <v>328.29801370686198</v>
      </c>
      <c r="AD2274" s="15">
        <v>8.9001666666666673E-3</v>
      </c>
      <c r="AE2274" s="19">
        <f>AC2274*AD2274</f>
        <v>2.9219070383266899</v>
      </c>
      <c r="AF2274" s="2">
        <v>208.74840902790476</v>
      </c>
      <c r="AG2274" s="9"/>
      <c r="AH2274" s="9"/>
      <c r="AI2274" s="9"/>
      <c r="AJ2274" s="9"/>
      <c r="AK2274" s="9"/>
      <c r="AL2274" s="9"/>
      <c r="AM2274" s="15"/>
      <c r="AN2274" s="15">
        <v>2.9233333333333333E-2</v>
      </c>
      <c r="AO2274" s="19">
        <f>AF2274*AN2274</f>
        <v>6.102411823915749</v>
      </c>
      <c r="AP2274" s="19"/>
      <c r="AQ2274" s="2"/>
      <c r="AR2274" s="2"/>
      <c r="AS2274" s="2"/>
      <c r="AT2274" s="2"/>
      <c r="AU2274" s="2"/>
      <c r="AV2274" s="2"/>
      <c r="AW2274" s="2">
        <v>743.95502236800655</v>
      </c>
      <c r="AX2274" s="15">
        <v>2.2343333333333333E-2</v>
      </c>
      <c r="AY2274" s="19">
        <f>AW2274*AX2274</f>
        <v>16.622435049775827</v>
      </c>
      <c r="AZ2274" s="2">
        <f>AC2274+AF2274+AW2274</f>
        <v>1281.0014451027732</v>
      </c>
      <c r="BA2274" s="2"/>
      <c r="BB2274" s="9">
        <f>AW2274/AZ2274</f>
        <v>0.58076048642421318</v>
      </c>
      <c r="BC2274" s="19"/>
      <c r="BD2274" s="2"/>
      <c r="BE2274" s="2"/>
      <c r="BF2274" s="19"/>
      <c r="BG2274" s="19"/>
      <c r="BH2274" s="19"/>
      <c r="BI2274" s="19"/>
      <c r="BJ2274" s="9">
        <f>AC2274/AZ2274</f>
        <v>0.25628231331192841</v>
      </c>
      <c r="BK2274" s="9">
        <f>AF2274/AZ2274</f>
        <v>0.16295720026385849</v>
      </c>
      <c r="BL2274" s="9">
        <f>AW2274/AZ2274</f>
        <v>0.58076048642421318</v>
      </c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9"/>
      <c r="BX2274" s="2"/>
      <c r="BY2274" s="2"/>
      <c r="BZ2274" s="9"/>
      <c r="CA2274" s="2"/>
      <c r="CB2274" s="2"/>
      <c r="CC2274" s="2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  <c r="DP2274" s="9"/>
      <c r="DQ2274" s="9"/>
      <c r="DR2274" s="9"/>
      <c r="DS2274" s="9"/>
      <c r="DT2274" s="9"/>
      <c r="DU2274" s="9"/>
      <c r="DV2274" s="9"/>
      <c r="DW2274" s="9"/>
      <c r="DX2274" s="9"/>
      <c r="DY2274" s="9"/>
      <c r="DZ2274" s="9"/>
      <c r="EA2274" s="9"/>
      <c r="EB2274" s="9"/>
      <c r="EC2274" s="9"/>
      <c r="ED2274" s="9"/>
      <c r="EE2274" s="9"/>
      <c r="EF2274" s="9"/>
      <c r="EG2274" s="9"/>
      <c r="EH2274" s="9"/>
      <c r="EI2274" s="9"/>
      <c r="EJ2274" s="9"/>
      <c r="EK2274" s="9"/>
      <c r="EL2274" s="9"/>
      <c r="EM2274" s="9"/>
      <c r="EN2274" s="9"/>
      <c r="EO2274" s="9"/>
      <c r="EP2274" s="9"/>
      <c r="EQ2274" s="9"/>
      <c r="ER2274" s="9"/>
      <c r="ES2274" s="9"/>
      <c r="ET2274" s="9"/>
      <c r="EU2274" s="9"/>
      <c r="EV2274" s="9"/>
    </row>
    <row r="2275" spans="1:152" hidden="1" x14ac:dyDescent="0.45">
      <c r="A2275" t="s">
        <v>156</v>
      </c>
      <c r="C2275" s="1">
        <v>43996</v>
      </c>
      <c r="D2275" s="2">
        <v>10</v>
      </c>
      <c r="E2275" t="s">
        <v>97</v>
      </c>
      <c r="F2275" s="1" t="s">
        <v>18</v>
      </c>
      <c r="G2275" s="2">
        <v>223</v>
      </c>
      <c r="H2275" t="s">
        <v>25</v>
      </c>
      <c r="I2275" s="19">
        <v>7</v>
      </c>
      <c r="J2275">
        <v>1000</v>
      </c>
      <c r="K2275" s="2">
        <f t="shared" si="295"/>
        <v>142.85714285714286</v>
      </c>
      <c r="L2275" s="2"/>
      <c r="M2275" s="9"/>
      <c r="N2275" s="9"/>
      <c r="O2275" s="9"/>
      <c r="P2275" s="9"/>
      <c r="Q2275" s="2"/>
      <c r="R2275" s="2"/>
      <c r="S2275" s="2"/>
      <c r="T2275" s="2"/>
      <c r="U2275" s="2"/>
      <c r="V2275" s="2"/>
      <c r="W2275" s="2"/>
      <c r="X2275" s="9"/>
      <c r="Y2275" s="9"/>
      <c r="Z2275" s="9"/>
      <c r="AA2275" s="9"/>
      <c r="AB2275" s="9"/>
      <c r="AC2275" s="2"/>
      <c r="AD2275" s="15"/>
      <c r="AE2275" s="9"/>
      <c r="AF2275" s="2"/>
      <c r="AG2275" s="9"/>
      <c r="AH2275" s="9"/>
      <c r="AI2275" s="9"/>
      <c r="AJ2275" s="9"/>
      <c r="AK2275" s="9"/>
      <c r="AL2275" s="9"/>
      <c r="AM2275" s="15"/>
      <c r="AN2275" s="15"/>
      <c r="AO2275" s="9"/>
      <c r="AP2275" s="9"/>
      <c r="AQ2275" s="2"/>
      <c r="AR2275" s="2"/>
      <c r="AS2275" s="2"/>
      <c r="AT2275" s="2"/>
      <c r="AU2275" s="2"/>
      <c r="AV2275" s="2"/>
      <c r="AW2275" s="2"/>
      <c r="AX2275" s="15"/>
      <c r="AY2275" s="2"/>
      <c r="AZ2275" s="2"/>
      <c r="BA2275" s="2"/>
      <c r="BB2275" s="9"/>
      <c r="BC2275" s="19">
        <v>44.05</v>
      </c>
      <c r="BD2275" s="2">
        <v>254.625</v>
      </c>
      <c r="BE2275" s="2"/>
      <c r="BF2275" s="19">
        <v>11.216960352422907</v>
      </c>
      <c r="BG2275" s="19"/>
      <c r="BH2275" s="19"/>
      <c r="BI2275" s="19"/>
      <c r="BJ2275" s="19"/>
      <c r="BK2275" s="19"/>
      <c r="BL2275" s="19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9"/>
      <c r="BX2275" s="2"/>
      <c r="BY2275" s="2"/>
      <c r="BZ2275" s="9"/>
      <c r="CA2275" s="2"/>
      <c r="CB2275" s="2"/>
      <c r="CC2275" s="2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  <c r="DP2275" s="9"/>
      <c r="DQ2275" s="9"/>
      <c r="DR2275" s="9"/>
      <c r="DS2275" s="9"/>
      <c r="DT2275" s="9"/>
      <c r="DU2275" s="9"/>
      <c r="DV2275" s="9"/>
      <c r="DW2275" s="9"/>
      <c r="DX2275" s="9"/>
      <c r="DY2275" s="9"/>
      <c r="DZ2275" s="9"/>
      <c r="EA2275" s="9"/>
      <c r="EB2275" s="9"/>
      <c r="EC2275" s="9"/>
      <c r="ED2275" s="9"/>
      <c r="EE2275" s="9"/>
      <c r="EF2275" s="9"/>
      <c r="EG2275" s="9"/>
      <c r="EH2275" s="9"/>
      <c r="EI2275" s="9"/>
      <c r="EJ2275" s="9"/>
      <c r="EK2275" s="9"/>
      <c r="EL2275" s="9"/>
      <c r="EM2275" s="9"/>
      <c r="EN2275" s="9"/>
      <c r="EO2275" s="9"/>
      <c r="EP2275" s="9"/>
      <c r="EQ2275" s="9"/>
      <c r="ER2275" s="9"/>
      <c r="ES2275" s="9"/>
      <c r="ET2275" s="9"/>
      <c r="EU2275" s="9"/>
      <c r="EV2275" s="9"/>
    </row>
    <row r="2276" spans="1:152" hidden="1" x14ac:dyDescent="0.45">
      <c r="A2276" t="s">
        <v>157</v>
      </c>
      <c r="C2276" s="1">
        <v>43773</v>
      </c>
      <c r="D2276" s="2">
        <v>1</v>
      </c>
      <c r="E2276" s="1" t="s">
        <v>198</v>
      </c>
      <c r="F2276" t="s">
        <v>10</v>
      </c>
      <c r="G2276">
        <v>0</v>
      </c>
      <c r="H2276" t="s">
        <v>25</v>
      </c>
      <c r="I2276" s="19">
        <v>7</v>
      </c>
      <c r="J2276">
        <v>1000</v>
      </c>
      <c r="K2276" s="2">
        <f t="shared" si="295"/>
        <v>142.85714285714286</v>
      </c>
      <c r="L2276" s="2"/>
      <c r="M2276" s="9"/>
      <c r="N2276" s="9"/>
      <c r="O2276" s="9"/>
      <c r="P2276" s="9"/>
      <c r="Q2276" s="2"/>
      <c r="R2276" s="2"/>
      <c r="S2276" s="2"/>
      <c r="T2276" s="2"/>
      <c r="U2276" s="2"/>
      <c r="V2276" s="2"/>
      <c r="W2276" s="2"/>
      <c r="X2276" s="9"/>
      <c r="Y2276" s="9"/>
      <c r="Z2276" s="9"/>
      <c r="AA2276" s="9"/>
      <c r="AB2276" s="9"/>
      <c r="AC2276" s="2"/>
      <c r="AD2276" s="15"/>
      <c r="AE2276" s="9"/>
      <c r="AF2276" s="2"/>
      <c r="AG2276" s="9"/>
      <c r="AH2276" s="9"/>
      <c r="AI2276" s="9"/>
      <c r="AJ2276" s="9"/>
      <c r="AK2276" s="9"/>
      <c r="AL2276" s="9"/>
      <c r="AM2276" s="15"/>
      <c r="AN2276" s="15"/>
      <c r="AO2276" s="9"/>
      <c r="AP2276" s="9"/>
      <c r="AQ2276" s="2"/>
      <c r="AR2276" s="2"/>
      <c r="AS2276" s="2"/>
      <c r="AT2276" s="2"/>
      <c r="AU2276" s="2"/>
      <c r="AV2276" s="2"/>
      <c r="AW2276" s="2"/>
      <c r="AX2276" s="15"/>
      <c r="AY2276" s="2"/>
      <c r="AZ2276" s="2"/>
      <c r="BA2276" s="2"/>
      <c r="BB2276" s="9"/>
      <c r="BC2276" s="19"/>
      <c r="BD2276" s="2"/>
      <c r="BE2276" s="2"/>
      <c r="BF2276" s="19"/>
      <c r="BG2276" s="19"/>
      <c r="BH2276" s="19"/>
      <c r="BI2276" s="19"/>
      <c r="BJ2276" s="19"/>
      <c r="BK2276" s="19"/>
      <c r="BL2276" s="19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9"/>
      <c r="BX2276" s="2"/>
      <c r="BY2276" s="2"/>
      <c r="BZ2276" s="9"/>
      <c r="CA2276" s="2"/>
      <c r="CB2276" s="2"/>
      <c r="CC2276" s="2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  <c r="DP2276" s="9"/>
      <c r="DQ2276" s="9"/>
      <c r="DR2276" s="9"/>
      <c r="DS2276" s="9"/>
      <c r="DT2276" s="9"/>
      <c r="DU2276" s="9"/>
      <c r="DV2276" s="9"/>
      <c r="DW2276" s="9"/>
      <c r="DX2276" s="9"/>
      <c r="DY2276" s="9"/>
      <c r="DZ2276" s="9"/>
      <c r="EA2276" s="9"/>
      <c r="EB2276" s="9"/>
      <c r="EC2276" s="9"/>
      <c r="ED2276" s="9"/>
      <c r="EE2276" s="9"/>
      <c r="EF2276" s="9"/>
      <c r="EG2276" s="9"/>
      <c r="EH2276" s="9"/>
      <c r="EI2276" s="9"/>
      <c r="EJ2276" s="9"/>
      <c r="EK2276" s="9"/>
      <c r="EL2276" s="9"/>
      <c r="EM2276" s="9"/>
      <c r="EN2276" s="9"/>
      <c r="EO2276" s="9"/>
      <c r="EP2276" s="9"/>
      <c r="EQ2276" s="9"/>
      <c r="ER2276" s="9"/>
      <c r="ES2276" s="9"/>
      <c r="ET2276" s="9"/>
      <c r="EU2276" s="9"/>
      <c r="EV2276" s="9"/>
    </row>
    <row r="2277" spans="1:152" hidden="1" x14ac:dyDescent="0.45">
      <c r="A2277" t="s">
        <v>157</v>
      </c>
      <c r="C2277" s="1">
        <v>43906</v>
      </c>
      <c r="D2277" s="2">
        <v>9</v>
      </c>
      <c r="E2277" s="1" t="s">
        <v>196</v>
      </c>
      <c r="F2277" s="1" t="s">
        <v>15</v>
      </c>
      <c r="G2277" s="2">
        <v>133</v>
      </c>
      <c r="H2277" t="s">
        <v>25</v>
      </c>
      <c r="I2277" s="19">
        <v>7</v>
      </c>
      <c r="J2277">
        <v>1000</v>
      </c>
      <c r="K2277" s="2">
        <f t="shared" si="295"/>
        <v>142.85714285714286</v>
      </c>
      <c r="L2277" s="2"/>
      <c r="M2277" s="9"/>
      <c r="N2277" s="9"/>
      <c r="O2277" s="9"/>
      <c r="P2277" s="9"/>
      <c r="Q2277" s="2"/>
      <c r="R2277" s="2"/>
      <c r="S2277" s="2"/>
      <c r="T2277" s="2"/>
      <c r="U2277" s="2"/>
      <c r="V2277" s="2">
        <v>133</v>
      </c>
      <c r="W2277" s="2"/>
      <c r="X2277" s="9"/>
      <c r="Y2277" s="9"/>
      <c r="Z2277" s="9"/>
      <c r="AA2277" s="9"/>
      <c r="AB2277" s="9"/>
      <c r="AC2277" s="2">
        <v>328.77098809370614</v>
      </c>
      <c r="AD2277" s="15">
        <v>9.3639166666666662E-3</v>
      </c>
      <c r="AE2277" s="19">
        <f>AC2277*AD2277</f>
        <v>3.078584134927123</v>
      </c>
      <c r="AF2277" s="2">
        <v>219.6435474803846</v>
      </c>
      <c r="AG2277" s="9"/>
      <c r="AH2277" s="9"/>
      <c r="AI2277" s="9"/>
      <c r="AJ2277" s="9"/>
      <c r="AK2277" s="9"/>
      <c r="AL2277" s="9"/>
      <c r="AM2277" s="15"/>
      <c r="AN2277" s="15">
        <v>3.1551666666666665E-2</v>
      </c>
      <c r="AO2277" s="19">
        <f>AF2277*AN2277</f>
        <v>6.9301199955852679</v>
      </c>
      <c r="AP2277" s="19"/>
      <c r="AQ2277" s="2"/>
      <c r="AR2277" s="2"/>
      <c r="AS2277" s="2"/>
      <c r="AT2277" s="2"/>
      <c r="AU2277" s="2"/>
      <c r="AV2277" s="2"/>
      <c r="AW2277" s="2">
        <v>728.90475319421364</v>
      </c>
      <c r="AX2277" s="15">
        <v>2.3459999999999995E-2</v>
      </c>
      <c r="AY2277" s="19">
        <f>AW2277*AX2277</f>
        <v>17.100105509936249</v>
      </c>
      <c r="AZ2277" s="2">
        <f>AC2277+AF2277+AW2277</f>
        <v>1277.3192887683044</v>
      </c>
      <c r="BA2277" s="2"/>
      <c r="BB2277" s="9">
        <f>AW2277/AZ2277</f>
        <v>0.57065195805277713</v>
      </c>
      <c r="BC2277" s="19"/>
      <c r="BD2277" s="2"/>
      <c r="BE2277" s="2"/>
      <c r="BF2277" s="19"/>
      <c r="BG2277" s="19"/>
      <c r="BH2277" s="19"/>
      <c r="BI2277" s="19"/>
      <c r="BJ2277" s="9">
        <f>AC2277/AZ2277</f>
        <v>0.25739139069193417</v>
      </c>
      <c r="BK2277" s="9">
        <f>AF2277/AZ2277</f>
        <v>0.17195665125528861</v>
      </c>
      <c r="BL2277" s="9">
        <f>AW2277/AZ2277</f>
        <v>0.57065195805277713</v>
      </c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9"/>
      <c r="BX2277" s="2"/>
      <c r="BY2277" s="2"/>
      <c r="BZ2277" s="9"/>
      <c r="CA2277" s="2"/>
      <c r="CB2277" s="2"/>
      <c r="CC2277" s="2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  <c r="DP2277" s="9"/>
      <c r="DQ2277" s="9"/>
      <c r="DR2277" s="9"/>
      <c r="DS2277" s="9"/>
      <c r="DT2277" s="9"/>
      <c r="DU2277" s="9"/>
      <c r="DV2277" s="9"/>
      <c r="DW2277" s="9"/>
      <c r="DX2277" s="9"/>
      <c r="DY2277" s="9"/>
      <c r="DZ2277" s="9"/>
      <c r="EA2277" s="9"/>
      <c r="EB2277" s="9"/>
      <c r="EC2277" s="9"/>
      <c r="ED2277" s="9"/>
      <c r="EE2277" s="9"/>
      <c r="EF2277" s="9"/>
      <c r="EG2277" s="9"/>
      <c r="EH2277" s="9"/>
      <c r="EI2277" s="9"/>
      <c r="EJ2277" s="9"/>
      <c r="EK2277" s="9"/>
      <c r="EL2277" s="9"/>
      <c r="EM2277" s="9"/>
      <c r="EN2277" s="9"/>
      <c r="EO2277" s="9"/>
      <c r="EP2277" s="9"/>
      <c r="EQ2277" s="9"/>
      <c r="ER2277" s="9"/>
      <c r="ES2277" s="9"/>
      <c r="ET2277" s="9"/>
      <c r="EU2277" s="9"/>
      <c r="EV2277" s="9"/>
    </row>
    <row r="2278" spans="1:152" hidden="1" x14ac:dyDescent="0.45">
      <c r="A2278" t="s">
        <v>157</v>
      </c>
      <c r="C2278" s="1">
        <v>43996</v>
      </c>
      <c r="D2278" s="2">
        <v>10</v>
      </c>
      <c r="E2278" t="s">
        <v>97</v>
      </c>
      <c r="F2278" s="1" t="s">
        <v>18</v>
      </c>
      <c r="G2278" s="2">
        <v>223</v>
      </c>
      <c r="H2278" t="s">
        <v>25</v>
      </c>
      <c r="I2278" s="19">
        <v>7</v>
      </c>
      <c r="J2278">
        <v>1000</v>
      </c>
      <c r="K2278" s="2">
        <f t="shared" si="295"/>
        <v>142.85714285714286</v>
      </c>
      <c r="L2278" s="2"/>
      <c r="M2278" s="9"/>
      <c r="N2278" s="9"/>
      <c r="O2278" s="9"/>
      <c r="P2278" s="9"/>
      <c r="Q2278" s="2"/>
      <c r="R2278" s="2"/>
      <c r="S2278" s="2"/>
      <c r="T2278" s="2"/>
      <c r="U2278" s="2"/>
      <c r="V2278" s="2"/>
      <c r="W2278" s="2"/>
      <c r="X2278" s="9"/>
      <c r="Y2278" s="9"/>
      <c r="Z2278" s="9"/>
      <c r="AA2278" s="9"/>
      <c r="AB2278" s="9"/>
      <c r="AC2278" s="2"/>
      <c r="AD2278" s="15"/>
      <c r="AE2278" s="9"/>
      <c r="AF2278" s="2"/>
      <c r="AG2278" s="9"/>
      <c r="AH2278" s="9"/>
      <c r="AI2278" s="9"/>
      <c r="AJ2278" s="9"/>
      <c r="AK2278" s="9"/>
      <c r="AL2278" s="9"/>
      <c r="AM2278" s="15"/>
      <c r="AN2278" s="15"/>
      <c r="AO2278" s="9"/>
      <c r="AP2278" s="9"/>
      <c r="AQ2278" s="2"/>
      <c r="AR2278" s="2"/>
      <c r="AS2278" s="2"/>
      <c r="AT2278" s="2"/>
      <c r="AU2278" s="2"/>
      <c r="AV2278" s="2"/>
      <c r="AW2278" s="2"/>
      <c r="AX2278" s="15"/>
      <c r="AY2278" s="2"/>
      <c r="AZ2278" s="2"/>
      <c r="BA2278" s="2"/>
      <c r="BB2278" s="9"/>
      <c r="BC2278" s="19">
        <v>43.835000000000001</v>
      </c>
      <c r="BD2278" s="2">
        <v>262.39999999999998</v>
      </c>
      <c r="BE2278" s="2"/>
      <c r="BF2278" s="19">
        <v>11.559471365638766</v>
      </c>
      <c r="BG2278" s="19"/>
      <c r="BH2278" s="19"/>
      <c r="BI2278" s="19"/>
      <c r="BJ2278" s="19"/>
      <c r="BK2278" s="19"/>
      <c r="BL2278" s="19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9"/>
      <c r="BX2278" s="2"/>
      <c r="BY2278" s="2"/>
      <c r="BZ2278" s="9"/>
      <c r="CA2278" s="2"/>
      <c r="CB2278" s="2"/>
      <c r="CC2278" s="2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  <c r="DP2278" s="9"/>
      <c r="DQ2278" s="9"/>
      <c r="DR2278" s="9"/>
      <c r="DS2278" s="9"/>
      <c r="DT2278" s="9"/>
      <c r="DU2278" s="9"/>
      <c r="DV2278" s="9"/>
      <c r="DW2278" s="9"/>
      <c r="DX2278" s="9"/>
      <c r="DY2278" s="9"/>
      <c r="DZ2278" s="9"/>
      <c r="EA2278" s="9"/>
      <c r="EB2278" s="9"/>
      <c r="EC2278" s="9"/>
      <c r="ED2278" s="9"/>
      <c r="EE2278" s="9"/>
      <c r="EF2278" s="9"/>
      <c r="EG2278" s="9"/>
      <c r="EH2278" s="9"/>
      <c r="EI2278" s="9"/>
      <c r="EJ2278" s="9"/>
      <c r="EK2278" s="9"/>
      <c r="EL2278" s="9"/>
      <c r="EM2278" s="9"/>
      <c r="EN2278" s="9"/>
      <c r="EO2278" s="9"/>
      <c r="EP2278" s="9"/>
      <c r="EQ2278" s="9"/>
      <c r="ER2278" s="9"/>
      <c r="ES2278" s="9"/>
      <c r="ET2278" s="9"/>
      <c r="EU2278" s="9"/>
      <c r="EV2278" s="9"/>
    </row>
    <row r="2279" spans="1:152" hidden="1" x14ac:dyDescent="0.45">
      <c r="A2279" t="s">
        <v>158</v>
      </c>
      <c r="C2279" s="1">
        <v>43773</v>
      </c>
      <c r="D2279" s="2">
        <v>1</v>
      </c>
      <c r="E2279" s="1" t="s">
        <v>198</v>
      </c>
      <c r="F2279" t="s">
        <v>10</v>
      </c>
      <c r="G2279">
        <v>0</v>
      </c>
      <c r="H2279" t="s">
        <v>25</v>
      </c>
      <c r="I2279" s="19">
        <v>7</v>
      </c>
      <c r="J2279">
        <v>1000</v>
      </c>
      <c r="K2279" s="2">
        <f t="shared" si="295"/>
        <v>142.85714285714286</v>
      </c>
      <c r="L2279" s="2"/>
      <c r="M2279" s="9"/>
      <c r="N2279" s="9"/>
      <c r="O2279" s="9"/>
      <c r="P2279" s="9"/>
      <c r="Q2279" s="2"/>
      <c r="R2279" s="2"/>
      <c r="S2279" s="2"/>
      <c r="T2279" s="2"/>
      <c r="U2279" s="2"/>
      <c r="V2279" s="2"/>
      <c r="W2279" s="2"/>
      <c r="X2279" s="9"/>
      <c r="Y2279" s="9"/>
      <c r="Z2279" s="9"/>
      <c r="AA2279" s="9"/>
      <c r="AB2279" s="9"/>
      <c r="AC2279" s="2"/>
      <c r="AD2279" s="15"/>
      <c r="AE2279" s="9"/>
      <c r="AF2279" s="2"/>
      <c r="AG2279" s="9"/>
      <c r="AH2279" s="9"/>
      <c r="AI2279" s="9"/>
      <c r="AJ2279" s="9"/>
      <c r="AK2279" s="9"/>
      <c r="AL2279" s="9"/>
      <c r="AM2279" s="15"/>
      <c r="AN2279" s="15"/>
      <c r="AO2279" s="9"/>
      <c r="AP2279" s="9"/>
      <c r="AQ2279" s="2"/>
      <c r="AR2279" s="2"/>
      <c r="AS2279" s="2"/>
      <c r="AT2279" s="2"/>
      <c r="AU2279" s="2"/>
      <c r="AV2279" s="2"/>
      <c r="AW2279" s="2"/>
      <c r="AX2279" s="15"/>
      <c r="AY2279" s="2"/>
      <c r="AZ2279" s="2"/>
      <c r="BA2279" s="2"/>
      <c r="BB2279" s="9"/>
      <c r="BC2279" s="19"/>
      <c r="BD2279" s="2"/>
      <c r="BE2279" s="2"/>
      <c r="BF2279" s="19"/>
      <c r="BG2279" s="19"/>
      <c r="BH2279" s="19"/>
      <c r="BI2279" s="19"/>
      <c r="BJ2279" s="19"/>
      <c r="BK2279" s="19"/>
      <c r="BL2279" s="19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9"/>
      <c r="BX2279" s="2"/>
      <c r="BY2279" s="2"/>
      <c r="BZ2279" s="9"/>
      <c r="CA2279" s="2"/>
      <c r="CB2279" s="2"/>
      <c r="CC2279" s="2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  <c r="DP2279" s="9"/>
      <c r="DQ2279" s="9"/>
      <c r="DR2279" s="9"/>
      <c r="DS2279" s="9"/>
      <c r="DT2279" s="9"/>
      <c r="DU2279" s="9"/>
      <c r="DV2279" s="9"/>
      <c r="DW2279" s="9"/>
      <c r="DX2279" s="9"/>
      <c r="DY2279" s="9"/>
      <c r="DZ2279" s="9"/>
      <c r="EA2279" s="9"/>
      <c r="EB2279" s="9"/>
      <c r="EC2279" s="9"/>
      <c r="ED2279" s="9"/>
      <c r="EE2279" s="9"/>
      <c r="EF2279" s="9"/>
      <c r="EG2279" s="9"/>
      <c r="EH2279" s="9"/>
      <c r="EI2279" s="9"/>
      <c r="EJ2279" s="9"/>
      <c r="EK2279" s="9"/>
      <c r="EL2279" s="9"/>
      <c r="EM2279" s="9"/>
      <c r="EN2279" s="9"/>
      <c r="EO2279" s="9"/>
      <c r="EP2279" s="9"/>
      <c r="EQ2279" s="9"/>
      <c r="ER2279" s="9"/>
      <c r="ES2279" s="9"/>
      <c r="ET2279" s="9"/>
      <c r="EU2279" s="9"/>
      <c r="EV2279" s="9"/>
    </row>
    <row r="2280" spans="1:152" hidden="1" x14ac:dyDescent="0.45">
      <c r="A2280" t="s">
        <v>158</v>
      </c>
      <c r="C2280" s="1">
        <v>43906</v>
      </c>
      <c r="D2280" s="2">
        <v>9</v>
      </c>
      <c r="E2280" s="1" t="s">
        <v>196</v>
      </c>
      <c r="F2280" s="1" t="s">
        <v>15</v>
      </c>
      <c r="G2280" s="2">
        <v>133</v>
      </c>
      <c r="H2280" t="s">
        <v>25</v>
      </c>
      <c r="I2280" s="19">
        <v>7</v>
      </c>
      <c r="J2280">
        <v>1000</v>
      </c>
      <c r="K2280" s="2">
        <f t="shared" si="295"/>
        <v>142.85714285714286</v>
      </c>
      <c r="L2280" s="2"/>
      <c r="M2280" s="9"/>
      <c r="N2280" s="9"/>
      <c r="O2280" s="9"/>
      <c r="P2280" s="9"/>
      <c r="Q2280" s="2"/>
      <c r="R2280" s="2"/>
      <c r="S2280" s="2"/>
      <c r="T2280" s="2"/>
      <c r="U2280" s="2"/>
      <c r="V2280" s="2">
        <v>133</v>
      </c>
      <c r="W2280" s="2"/>
      <c r="X2280" s="9"/>
      <c r="Y2280" s="9"/>
      <c r="Z2280" s="9"/>
      <c r="AA2280" s="9"/>
      <c r="AB2280" s="9"/>
      <c r="AC2280" s="2">
        <v>360.00856945745267</v>
      </c>
      <c r="AD2280" s="15">
        <v>9.7079999999999996E-3</v>
      </c>
      <c r="AE2280" s="19">
        <f>AC2280*AD2280</f>
        <v>3.4949631922929503</v>
      </c>
      <c r="AF2280" s="2">
        <v>232.32877794607595</v>
      </c>
      <c r="AG2280" s="9"/>
      <c r="AH2280" s="9"/>
      <c r="AI2280" s="9"/>
      <c r="AJ2280" s="9"/>
      <c r="AK2280" s="9"/>
      <c r="AL2280" s="9"/>
      <c r="AM2280" s="15"/>
      <c r="AN2280" s="15">
        <v>3.2664166666666668E-2</v>
      </c>
      <c r="AO2280" s="19">
        <f>AF2280*AN2280</f>
        <v>7.5888259242936158</v>
      </c>
      <c r="AP2280" s="19"/>
      <c r="AQ2280" s="2"/>
      <c r="AR2280" s="2"/>
      <c r="AS2280" s="2"/>
      <c r="AT2280" s="2"/>
      <c r="AU2280" s="2"/>
      <c r="AV2280" s="2"/>
      <c r="AW2280" s="2">
        <v>732.31399581316032</v>
      </c>
      <c r="AX2280" s="15">
        <v>2.8747500000000002E-2</v>
      </c>
      <c r="AY2280" s="19">
        <f>AW2280*AX2280</f>
        <v>21.052196594638829</v>
      </c>
      <c r="AZ2280" s="2">
        <f>AC2280+AF2280+AW2280</f>
        <v>1324.6513432166889</v>
      </c>
      <c r="BA2280" s="2"/>
      <c r="BB2280" s="9">
        <f>AW2280/AZ2280</f>
        <v>0.55283527968564261</v>
      </c>
      <c r="BC2280" s="19"/>
      <c r="BD2280" s="2"/>
      <c r="BE2280" s="2"/>
      <c r="BF2280" s="19"/>
      <c r="BG2280" s="19"/>
      <c r="BH2280" s="19"/>
      <c r="BI2280" s="19"/>
      <c r="BJ2280" s="9">
        <f>AC2280/AZ2280</f>
        <v>0.27177609512193113</v>
      </c>
      <c r="BK2280" s="9">
        <f>AF2280/AZ2280</f>
        <v>0.17538862519242632</v>
      </c>
      <c r="BL2280" s="9">
        <f>AW2280/AZ2280</f>
        <v>0.55283527968564261</v>
      </c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9"/>
      <c r="BX2280" s="2"/>
      <c r="BY2280" s="2"/>
      <c r="BZ2280" s="9"/>
      <c r="CA2280" s="2"/>
      <c r="CB2280" s="2"/>
      <c r="CC2280" s="2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  <c r="DP2280" s="9"/>
      <c r="DQ2280" s="9"/>
      <c r="DR2280" s="9"/>
      <c r="DS2280" s="9"/>
      <c r="DT2280" s="9"/>
      <c r="DU2280" s="9"/>
      <c r="DV2280" s="9"/>
      <c r="DW2280" s="9"/>
      <c r="DX2280" s="9"/>
      <c r="DY2280" s="9"/>
      <c r="DZ2280" s="9"/>
      <c r="EA2280" s="9"/>
      <c r="EB2280" s="9"/>
      <c r="EC2280" s="9"/>
      <c r="ED2280" s="9"/>
      <c r="EE2280" s="9"/>
      <c r="EF2280" s="9"/>
      <c r="EG2280" s="9"/>
      <c r="EH2280" s="9"/>
      <c r="EI2280" s="9"/>
      <c r="EJ2280" s="9"/>
      <c r="EK2280" s="9"/>
      <c r="EL2280" s="9"/>
      <c r="EM2280" s="9"/>
      <c r="EN2280" s="9"/>
      <c r="EO2280" s="9"/>
      <c r="EP2280" s="9"/>
      <c r="EQ2280" s="9"/>
      <c r="ER2280" s="9"/>
      <c r="ES2280" s="9"/>
      <c r="ET2280" s="9"/>
      <c r="EU2280" s="9"/>
      <c r="EV2280" s="9"/>
    </row>
    <row r="2281" spans="1:152" hidden="1" x14ac:dyDescent="0.45">
      <c r="A2281" t="s">
        <v>158</v>
      </c>
      <c r="C2281" s="1">
        <v>43996</v>
      </c>
      <c r="D2281" s="2">
        <v>10</v>
      </c>
      <c r="E2281" t="s">
        <v>97</v>
      </c>
      <c r="F2281" s="1" t="s">
        <v>18</v>
      </c>
      <c r="G2281" s="2">
        <v>223</v>
      </c>
      <c r="H2281" t="s">
        <v>25</v>
      </c>
      <c r="I2281" s="19">
        <v>7</v>
      </c>
      <c r="J2281">
        <v>1000</v>
      </c>
      <c r="K2281" s="2">
        <f t="shared" si="295"/>
        <v>142.85714285714286</v>
      </c>
      <c r="L2281" s="2"/>
      <c r="M2281" s="9"/>
      <c r="N2281" s="9"/>
      <c r="O2281" s="9"/>
      <c r="P2281" s="9"/>
      <c r="Q2281" s="2"/>
      <c r="R2281" s="2"/>
      <c r="S2281" s="2"/>
      <c r="T2281" s="2"/>
      <c r="U2281" s="2"/>
      <c r="V2281" s="2"/>
      <c r="W2281" s="2"/>
      <c r="X2281" s="9"/>
      <c r="Y2281" s="9"/>
      <c r="Z2281" s="9"/>
      <c r="AA2281" s="9"/>
      <c r="AB2281" s="9"/>
      <c r="AC2281" s="2"/>
      <c r="AE2281" s="9"/>
      <c r="AF2281" s="2"/>
      <c r="AG2281" s="9"/>
      <c r="AH2281" s="9"/>
      <c r="AI2281" s="9"/>
      <c r="AJ2281" s="9"/>
      <c r="AK2281" s="9"/>
      <c r="AL2281" s="9"/>
      <c r="AM2281" s="15"/>
      <c r="AO2281" s="9"/>
      <c r="AP2281" s="9"/>
      <c r="AQ2281" s="2"/>
      <c r="AR2281" s="2"/>
      <c r="AS2281" s="2"/>
      <c r="AT2281" s="2"/>
      <c r="AU2281" s="2"/>
      <c r="AV2281" s="2"/>
      <c r="AW2281" s="2"/>
      <c r="AY2281" s="2"/>
      <c r="AZ2281" s="2"/>
      <c r="BA2281" s="2"/>
      <c r="BB2281" s="9"/>
      <c r="BC2281" s="19">
        <v>43.525000000000006</v>
      </c>
      <c r="BD2281" s="2">
        <v>229.65</v>
      </c>
      <c r="BE2281" s="2"/>
      <c r="BF2281" s="19">
        <v>10.116740088105727</v>
      </c>
      <c r="BG2281" s="19"/>
      <c r="BH2281" s="19"/>
      <c r="BI2281" s="19"/>
      <c r="BJ2281" s="19"/>
      <c r="BK2281" s="19"/>
      <c r="BL2281" s="19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9"/>
      <c r="BX2281" s="2"/>
      <c r="BY2281" s="2"/>
      <c r="BZ2281" s="9"/>
      <c r="CA2281" s="2"/>
      <c r="CB2281" s="2"/>
      <c r="CC2281" s="2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  <c r="DP2281" s="9"/>
      <c r="DQ2281" s="9"/>
      <c r="DR2281" s="9"/>
      <c r="DS2281" s="9"/>
      <c r="DT2281" s="9"/>
      <c r="DU2281" s="9"/>
      <c r="DV2281" s="9"/>
      <c r="DW2281" s="9"/>
      <c r="DX2281" s="9"/>
      <c r="DY2281" s="9"/>
      <c r="DZ2281" s="9"/>
      <c r="EA2281" s="9"/>
      <c r="EB2281" s="9"/>
      <c r="EC2281" s="9"/>
      <c r="ED2281" s="9"/>
      <c r="EE2281" s="9"/>
      <c r="EF2281" s="9"/>
      <c r="EG2281" s="9"/>
      <c r="EH2281" s="9"/>
      <c r="EI2281" s="9"/>
      <c r="EJ2281" s="9"/>
      <c r="EK2281" s="9"/>
      <c r="EL2281" s="9"/>
      <c r="EM2281" s="9"/>
      <c r="EN2281" s="9"/>
      <c r="EO2281" s="9"/>
      <c r="EP2281" s="9"/>
      <c r="EQ2281" s="9"/>
      <c r="ER2281" s="9"/>
      <c r="ES2281" s="9"/>
      <c r="ET2281" s="9"/>
      <c r="EU2281" s="9"/>
      <c r="EV2281" s="9"/>
    </row>
    <row r="2282" spans="1:152" hidden="1" x14ac:dyDescent="0.45">
      <c r="A2282" t="s">
        <v>288</v>
      </c>
      <c r="B2282" t="s">
        <v>159</v>
      </c>
      <c r="C2282" s="1">
        <v>43773</v>
      </c>
      <c r="D2282" s="2">
        <v>1</v>
      </c>
      <c r="E2282" s="1" t="s">
        <v>198</v>
      </c>
      <c r="F2282" t="s">
        <v>10</v>
      </c>
      <c r="G2282">
        <v>0</v>
      </c>
      <c r="H2282" t="s">
        <v>26</v>
      </c>
      <c r="I2282" s="19">
        <v>7</v>
      </c>
      <c r="J2282">
        <v>1000</v>
      </c>
      <c r="K2282" s="2">
        <f t="shared" si="295"/>
        <v>142.85714285714286</v>
      </c>
      <c r="L2282" s="2"/>
      <c r="M2282" s="9"/>
      <c r="N2282" s="9"/>
      <c r="O2282" s="9"/>
      <c r="P2282" s="9"/>
      <c r="Q2282" s="2"/>
      <c r="R2282" s="2"/>
      <c r="S2282" s="2"/>
      <c r="T2282" s="2"/>
      <c r="U2282" s="2"/>
      <c r="V2282" s="2"/>
      <c r="W2282" s="2"/>
      <c r="X2282" s="9"/>
      <c r="Y2282" s="9"/>
      <c r="Z2282" s="9"/>
      <c r="AA2282" s="9"/>
      <c r="AB2282" s="9"/>
      <c r="AC2282" s="2"/>
      <c r="AE2282" s="9"/>
      <c r="AF2282" s="2"/>
      <c r="AG2282" s="9"/>
      <c r="AH2282" s="9"/>
      <c r="AI2282" s="9"/>
      <c r="AJ2282" s="9"/>
      <c r="AK2282" s="9"/>
      <c r="AL2282" s="9"/>
      <c r="AM2282" s="15"/>
      <c r="AO2282" s="9"/>
      <c r="AP2282" s="9"/>
      <c r="AQ2282" s="2"/>
      <c r="AR2282" s="2"/>
      <c r="AS2282" s="2"/>
      <c r="AT2282" s="2"/>
      <c r="AU2282" s="2"/>
      <c r="AV2282" s="2"/>
      <c r="AW2282" s="2"/>
      <c r="AY2282" s="2"/>
      <c r="AZ2282" s="2"/>
      <c r="BA2282" s="2"/>
      <c r="BB2282" s="9"/>
      <c r="BC2282" s="19"/>
      <c r="BD2282" s="2"/>
      <c r="BE2282" s="2"/>
      <c r="BF2282" s="19"/>
      <c r="BG2282" s="19"/>
      <c r="BH2282" s="19"/>
      <c r="BI2282" s="19"/>
      <c r="BJ2282" s="19"/>
      <c r="BK2282" s="19"/>
      <c r="BL2282" s="19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9"/>
      <c r="BX2282" s="2"/>
      <c r="BY2282" s="2"/>
      <c r="BZ2282" s="9"/>
      <c r="CA2282" s="2"/>
      <c r="CB2282" s="2"/>
      <c r="CC2282" s="2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  <c r="DP2282" s="9"/>
      <c r="DQ2282" s="9"/>
      <c r="DR2282" s="9"/>
      <c r="DS2282" s="9"/>
      <c r="DT2282" s="9"/>
      <c r="DU2282" s="9"/>
      <c r="DV2282" s="9"/>
      <c r="DW2282" s="9"/>
      <c r="DX2282" s="9"/>
      <c r="DY2282" s="9"/>
      <c r="DZ2282" s="9"/>
      <c r="EA2282" s="9"/>
      <c r="EB2282" s="9"/>
      <c r="EC2282" s="9"/>
      <c r="ED2282" s="9"/>
      <c r="EE2282" s="9"/>
      <c r="EF2282" s="9"/>
      <c r="EG2282" s="9"/>
      <c r="EH2282" s="9"/>
      <c r="EI2282" s="9"/>
      <c r="EJ2282" s="9"/>
      <c r="EK2282" s="9"/>
      <c r="EL2282" s="9"/>
      <c r="EM2282" s="9"/>
      <c r="EN2282" s="9"/>
      <c r="EO2282" s="9"/>
      <c r="EP2282" s="9"/>
      <c r="EQ2282" s="9"/>
      <c r="ER2282" s="9"/>
      <c r="ES2282" s="9"/>
      <c r="ET2282" s="9"/>
      <c r="EU2282" s="9"/>
      <c r="EV2282" s="9"/>
    </row>
    <row r="2283" spans="1:152" hidden="1" x14ac:dyDescent="0.45">
      <c r="A2283" t="s">
        <v>288</v>
      </c>
      <c r="B2283" t="s">
        <v>159</v>
      </c>
      <c r="C2283" s="1">
        <v>43850</v>
      </c>
      <c r="D2283" s="2">
        <v>6</v>
      </c>
      <c r="E2283" s="1" t="s">
        <v>229</v>
      </c>
      <c r="F2283" t="s">
        <v>78</v>
      </c>
      <c r="G2283" s="2">
        <v>77</v>
      </c>
      <c r="H2283" t="s">
        <v>26</v>
      </c>
      <c r="I2283" s="19">
        <v>7</v>
      </c>
      <c r="J2283">
        <v>1000</v>
      </c>
      <c r="K2283" s="2">
        <f t="shared" si="295"/>
        <v>142.85714285714286</v>
      </c>
      <c r="L2283" s="2"/>
      <c r="M2283" s="2">
        <v>678.33333333333326</v>
      </c>
      <c r="N2283" s="2">
        <v>18.333333333333332</v>
      </c>
      <c r="O2283" s="2"/>
      <c r="P2283" s="2"/>
      <c r="Q2283" s="2"/>
      <c r="R2283" s="2"/>
      <c r="S2283" s="2"/>
      <c r="T2283" s="2">
        <v>77</v>
      </c>
      <c r="U2283" s="2"/>
      <c r="V2283" s="2"/>
      <c r="W2283" s="2"/>
      <c r="X2283" s="9"/>
      <c r="Y2283" s="9"/>
      <c r="Z2283" s="9"/>
      <c r="AA2283" s="9"/>
      <c r="AB2283" s="9"/>
      <c r="AC2283" s="2">
        <v>164.29929763881839</v>
      </c>
      <c r="AD2283" s="15">
        <v>1.3568916666666668E-2</v>
      </c>
      <c r="AE2283" s="19">
        <f>AC2283*AD2283</f>
        <v>2.2293634780529903</v>
      </c>
      <c r="AF2283" s="2">
        <v>139.74094083779801</v>
      </c>
      <c r="AG2283" s="9"/>
      <c r="AH2283" s="9"/>
      <c r="AI2283" s="9"/>
      <c r="AJ2283" s="9"/>
      <c r="AK2283" s="9"/>
      <c r="AL2283" s="9"/>
      <c r="AM2283" s="15"/>
      <c r="AN2283" s="15">
        <v>3.8434166666666672E-2</v>
      </c>
      <c r="AO2283" s="19">
        <f>AF2283*AN2283</f>
        <v>5.3708266103167359</v>
      </c>
      <c r="AP2283" s="19"/>
      <c r="AQ2283" s="2"/>
      <c r="AR2283" s="2"/>
      <c r="AS2283" s="2"/>
      <c r="AT2283" s="2"/>
      <c r="AU2283" s="2"/>
      <c r="AV2283" s="2"/>
      <c r="AW2283" s="2">
        <v>40.329771574847712</v>
      </c>
      <c r="AX2283" s="15">
        <v>3.6574999999999996E-2</v>
      </c>
      <c r="AY2283" s="19">
        <f>AW2283*AX2283</f>
        <v>1.4750613953500549</v>
      </c>
      <c r="AZ2283" s="2">
        <f>AC2283+AF2283+AW2283</f>
        <v>344.37001005146413</v>
      </c>
      <c r="BA2283" s="2">
        <f>AE2283+AO2283+AY2283</f>
        <v>9.0752514837197804</v>
      </c>
      <c r="BB2283" s="9">
        <f>AW2283/AZ2283</f>
        <v>0.11711174143422262</v>
      </c>
      <c r="BC2283" s="19"/>
      <c r="BD2283" s="2"/>
      <c r="BE2283" s="2"/>
      <c r="BF2283" s="19"/>
      <c r="BG2283" s="19"/>
      <c r="BH2283" s="19"/>
      <c r="BI2283" s="19"/>
      <c r="BJ2283" s="9">
        <f>AC2283/AZ2283</f>
        <v>0.4771010623551824</v>
      </c>
      <c r="BK2283" s="9">
        <f>AF2283/AZ2283</f>
        <v>0.40578719621059489</v>
      </c>
      <c r="BL2283" s="9">
        <f>AW2283/AZ2283</f>
        <v>0.11711174143422262</v>
      </c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9"/>
      <c r="BX2283" s="2"/>
      <c r="BY2283" s="2"/>
      <c r="BZ2283" s="9"/>
      <c r="CA2283" s="2"/>
      <c r="CB2283" s="2"/>
      <c r="CC2283" s="2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  <c r="DP2283" s="9"/>
      <c r="DQ2283" s="9"/>
      <c r="DR2283" s="9"/>
      <c r="DS2283" s="9"/>
      <c r="DT2283" s="9"/>
      <c r="DU2283" s="9"/>
      <c r="DV2283" s="9"/>
      <c r="DW2283" s="9"/>
      <c r="DX2283" s="9"/>
      <c r="DY2283" s="9"/>
      <c r="DZ2283" s="9"/>
      <c r="EA2283" s="9"/>
      <c r="EB2283" s="9"/>
      <c r="EC2283" s="9"/>
      <c r="ED2283" s="9"/>
      <c r="EE2283" s="9"/>
      <c r="EF2283" s="9"/>
      <c r="EG2283" s="9"/>
      <c r="EH2283" s="9"/>
      <c r="EI2283" s="9"/>
      <c r="EJ2283" s="9"/>
      <c r="EK2283" s="9"/>
      <c r="EL2283" s="9"/>
      <c r="EM2283" s="9"/>
      <c r="EN2283" s="9"/>
      <c r="EO2283" s="9"/>
      <c r="EP2283" s="9"/>
      <c r="EQ2283" s="9"/>
      <c r="ER2283" s="9"/>
      <c r="ES2283" s="9"/>
      <c r="ET2283" s="9"/>
      <c r="EU2283" s="9"/>
      <c r="EV2283" s="9"/>
    </row>
    <row r="2284" spans="1:152" hidden="1" x14ac:dyDescent="0.45">
      <c r="A2284" t="s">
        <v>288</v>
      </c>
      <c r="B2284" t="s">
        <v>159</v>
      </c>
      <c r="C2284" s="1">
        <v>43865</v>
      </c>
      <c r="D2284" s="2"/>
      <c r="E2284" s="1"/>
      <c r="F2284" s="1"/>
      <c r="G2284" s="2">
        <v>92</v>
      </c>
      <c r="H2284" t="s">
        <v>26</v>
      </c>
      <c r="I2284" s="19">
        <v>7</v>
      </c>
      <c r="J2284">
        <v>1000</v>
      </c>
      <c r="K2284" s="2">
        <f t="shared" si="295"/>
        <v>142.85714285714286</v>
      </c>
      <c r="L2284" s="2"/>
      <c r="M2284" s="2">
        <v>782.5</v>
      </c>
      <c r="N2284" s="2">
        <v>22.916666666666668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9"/>
      <c r="Y2284" s="9"/>
      <c r="Z2284" s="9"/>
      <c r="AA2284" s="9"/>
      <c r="AB2284" s="9"/>
      <c r="AC2284" s="2">
        <v>234.68582860383395</v>
      </c>
      <c r="AD2284" s="15">
        <v>1.22635E-2</v>
      </c>
      <c r="AE2284" s="19">
        <f>AC2284*AD2284</f>
        <v>2.8780696590831178</v>
      </c>
      <c r="AF2284" s="2">
        <v>180.91109851748308</v>
      </c>
      <c r="AG2284" s="9"/>
      <c r="AH2284" s="9"/>
      <c r="AI2284" s="9"/>
      <c r="AJ2284" s="9"/>
      <c r="AK2284" s="9"/>
      <c r="AL2284" s="9"/>
      <c r="AM2284" s="15"/>
      <c r="AN2284" s="15">
        <v>3.8344166666666665E-2</v>
      </c>
      <c r="AO2284" s="19">
        <f>AF2284*AN2284</f>
        <v>6.9368853134041242</v>
      </c>
      <c r="AP2284" s="19"/>
      <c r="AQ2284" s="2"/>
      <c r="AR2284" s="2"/>
      <c r="AS2284" s="2"/>
      <c r="AT2284" s="2"/>
      <c r="AU2284" s="2"/>
      <c r="AV2284" s="2"/>
      <c r="AW2284" s="2">
        <v>126.64452998233305</v>
      </c>
      <c r="AX2284" s="15">
        <v>3.2755000000000006E-2</v>
      </c>
      <c r="AY2284" s="19">
        <f>AW2284*AX2284</f>
        <v>4.1482415795713203</v>
      </c>
      <c r="AZ2284" s="2">
        <f>AC2284+AF2284+AW2284</f>
        <v>542.24145710365008</v>
      </c>
      <c r="BA2284" s="2">
        <f>AE2284+AO2284+AY2284</f>
        <v>13.963196552058562</v>
      </c>
      <c r="BB2284" s="9">
        <f>AW2284/AZ2284</f>
        <v>0.23355744626904248</v>
      </c>
      <c r="BC2284" s="19"/>
      <c r="BD2284" s="2"/>
      <c r="BE2284" s="2"/>
      <c r="BF2284" s="19"/>
      <c r="BG2284" s="19"/>
      <c r="BH2284" s="19"/>
      <c r="BI2284" s="19"/>
      <c r="BJ2284" s="9">
        <f>AC2284/AZ2284</f>
        <v>0.43280687142107155</v>
      </c>
      <c r="BK2284" s="9">
        <f>AF2284/AZ2284</f>
        <v>0.33363568230988599</v>
      </c>
      <c r="BL2284" s="9">
        <f>AW2284/AZ2284</f>
        <v>0.23355744626904248</v>
      </c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9"/>
      <c r="BX2284" s="2"/>
      <c r="BY2284" s="2"/>
      <c r="BZ2284" s="9"/>
      <c r="CA2284" s="2"/>
      <c r="CB2284" s="2"/>
      <c r="CC2284" s="2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  <c r="DP2284" s="9"/>
      <c r="DQ2284" s="9"/>
      <c r="DR2284" s="9"/>
      <c r="DS2284" s="9"/>
      <c r="DT2284" s="9"/>
      <c r="DU2284" s="9"/>
      <c r="DV2284" s="9"/>
      <c r="DW2284" s="9"/>
      <c r="DX2284" s="9"/>
      <c r="DY2284" s="9"/>
      <c r="DZ2284" s="9"/>
      <c r="EA2284" s="9"/>
      <c r="EB2284" s="9"/>
      <c r="EC2284" s="9"/>
      <c r="ED2284" s="9"/>
      <c r="EE2284" s="9"/>
      <c r="EF2284" s="9"/>
      <c r="EG2284" s="9"/>
      <c r="EH2284" s="9"/>
      <c r="EI2284" s="9"/>
      <c r="EJ2284" s="9"/>
      <c r="EK2284" s="9"/>
      <c r="EL2284" s="9"/>
      <c r="EM2284" s="9"/>
      <c r="EN2284" s="9"/>
      <c r="EO2284" s="9"/>
      <c r="EP2284" s="9"/>
      <c r="EQ2284" s="9"/>
      <c r="ER2284" s="9"/>
      <c r="ES2284" s="9"/>
      <c r="ET2284" s="9"/>
      <c r="EU2284" s="9"/>
      <c r="EV2284" s="9"/>
    </row>
    <row r="2285" spans="1:152" hidden="1" x14ac:dyDescent="0.45">
      <c r="A2285" t="s">
        <v>288</v>
      </c>
      <c r="B2285" t="s">
        <v>159</v>
      </c>
      <c r="C2285" s="1">
        <v>43878</v>
      </c>
      <c r="D2285" s="2">
        <v>8</v>
      </c>
      <c r="E2285" t="s">
        <v>197</v>
      </c>
      <c r="F2285" s="1" t="s">
        <v>14</v>
      </c>
      <c r="G2285" s="2">
        <v>105</v>
      </c>
      <c r="H2285" t="s">
        <v>26</v>
      </c>
      <c r="I2285" s="19">
        <v>7</v>
      </c>
      <c r="J2285">
        <v>1000</v>
      </c>
      <c r="K2285" s="2">
        <f t="shared" si="295"/>
        <v>142.85714285714286</v>
      </c>
      <c r="L2285" s="2"/>
      <c r="M2285" s="2">
        <v>824.58333333333326</v>
      </c>
      <c r="N2285" s="2">
        <v>23.333333333333332</v>
      </c>
      <c r="O2285" s="2"/>
      <c r="P2285" s="2"/>
      <c r="Q2285" s="2"/>
      <c r="R2285" s="2"/>
      <c r="S2285" s="2"/>
      <c r="T2285" s="2"/>
      <c r="U2285" s="2">
        <v>105</v>
      </c>
      <c r="V2285" s="2"/>
      <c r="W2285" s="2"/>
      <c r="X2285" s="9"/>
      <c r="Y2285" s="9"/>
      <c r="Z2285" s="9"/>
      <c r="AA2285" s="9"/>
      <c r="AB2285" s="9"/>
      <c r="AC2285" s="2">
        <v>285.29911712053882</v>
      </c>
      <c r="AD2285" s="15">
        <v>1.0891666666666668E-2</v>
      </c>
      <c r="AE2285" s="19">
        <f>AC2285*AD2285</f>
        <v>3.1073828839712023</v>
      </c>
      <c r="AF2285" s="2">
        <v>204.47568135349528</v>
      </c>
      <c r="AG2285" s="9"/>
      <c r="AH2285" s="9"/>
      <c r="AI2285" s="9"/>
      <c r="AJ2285" s="9"/>
      <c r="AK2285" s="9"/>
      <c r="AL2285" s="9"/>
      <c r="AM2285" s="15"/>
      <c r="AN2285" s="15">
        <v>3.1345833333333337E-2</v>
      </c>
      <c r="AO2285" s="19">
        <f>AF2285*AN2285</f>
        <v>6.4094606284264382</v>
      </c>
      <c r="AP2285" s="19"/>
      <c r="AQ2285" s="2"/>
      <c r="AR2285" s="2"/>
      <c r="AS2285" s="2"/>
      <c r="AT2285" s="2"/>
      <c r="AU2285" s="2"/>
      <c r="AV2285" s="2"/>
      <c r="AW2285" s="2">
        <v>280.55256466990875</v>
      </c>
      <c r="AX2285" s="15">
        <v>2.0781666666666667E-2</v>
      </c>
      <c r="AY2285" s="19">
        <f>AW2285*AX2285</f>
        <v>5.8303498814484866</v>
      </c>
      <c r="AZ2285" s="2">
        <f>AC2285+AF2285+AW2285</f>
        <v>770.32736314394288</v>
      </c>
      <c r="BA2285" s="2">
        <f>AE2285+AO2285+AY2285</f>
        <v>15.347193393846126</v>
      </c>
      <c r="BB2285" s="9">
        <f>AW2285/AZ2285</f>
        <v>0.3641991419399766</v>
      </c>
      <c r="BC2285" s="19"/>
      <c r="BD2285" s="2"/>
      <c r="BE2285" s="2"/>
      <c r="BF2285" s="19"/>
      <c r="BG2285" s="19"/>
      <c r="BH2285" s="19"/>
      <c r="BI2285" s="19"/>
      <c r="BJ2285" s="9">
        <f>AC2285/AZ2285</f>
        <v>0.37036087612952678</v>
      </c>
      <c r="BK2285" s="9">
        <f>AF2285/AZ2285</f>
        <v>0.26543998193049656</v>
      </c>
      <c r="BL2285" s="9">
        <f>AW2285/AZ2285</f>
        <v>0.3641991419399766</v>
      </c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9"/>
      <c r="BX2285" s="2"/>
      <c r="BY2285" s="2"/>
      <c r="BZ2285" s="9"/>
      <c r="CA2285" s="2"/>
      <c r="CB2285" s="2"/>
      <c r="CC2285" s="2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  <c r="DP2285" s="9"/>
      <c r="DQ2285" s="9"/>
      <c r="DR2285" s="9"/>
      <c r="DS2285" s="9"/>
      <c r="DT2285" s="9"/>
      <c r="DU2285" s="9"/>
      <c r="DV2285" s="9"/>
      <c r="DW2285" s="9"/>
      <c r="DX2285" s="9"/>
      <c r="DY2285" s="9"/>
      <c r="DZ2285" s="9"/>
      <c r="EA2285" s="9"/>
      <c r="EB2285" s="9"/>
      <c r="EC2285" s="9"/>
      <c r="ED2285" s="9"/>
      <c r="EE2285" s="9"/>
      <c r="EF2285" s="9"/>
      <c r="EG2285" s="9"/>
      <c r="EH2285" s="9"/>
      <c r="EI2285" s="9"/>
      <c r="EJ2285" s="9"/>
      <c r="EK2285" s="9"/>
      <c r="EL2285" s="9"/>
      <c r="EM2285" s="9"/>
      <c r="EN2285" s="9"/>
      <c r="EO2285" s="9"/>
      <c r="EP2285" s="9"/>
      <c r="EQ2285" s="9"/>
      <c r="ER2285" s="9"/>
      <c r="ES2285" s="9"/>
      <c r="ET2285" s="9"/>
      <c r="EU2285" s="9"/>
      <c r="EV2285" s="9"/>
    </row>
    <row r="2286" spans="1:152" hidden="1" x14ac:dyDescent="0.45">
      <c r="A2286" t="s">
        <v>288</v>
      </c>
      <c r="B2286" t="s">
        <v>159</v>
      </c>
      <c r="C2286" s="1">
        <v>43906</v>
      </c>
      <c r="D2286" s="2">
        <v>9</v>
      </c>
      <c r="E2286" s="1" t="s">
        <v>196</v>
      </c>
      <c r="F2286" s="1" t="s">
        <v>15</v>
      </c>
      <c r="G2286" s="2">
        <v>133</v>
      </c>
      <c r="H2286" t="s">
        <v>26</v>
      </c>
      <c r="I2286" s="19">
        <v>7</v>
      </c>
      <c r="J2286">
        <v>1000</v>
      </c>
      <c r="K2286" s="2">
        <f t="shared" si="295"/>
        <v>142.85714285714286</v>
      </c>
      <c r="L2286" s="2"/>
      <c r="M2286" s="2">
        <v>804.58333333333326</v>
      </c>
      <c r="N2286" s="2">
        <v>25.083333333333332</v>
      </c>
      <c r="O2286" s="2"/>
      <c r="P2286" s="2"/>
      <c r="Q2286" s="2"/>
      <c r="R2286" s="2"/>
      <c r="S2286" s="2"/>
      <c r="T2286" s="2"/>
      <c r="U2286" s="2"/>
      <c r="V2286" s="2">
        <v>133</v>
      </c>
      <c r="W2286" s="2"/>
      <c r="X2286" s="9"/>
      <c r="Y2286" s="9"/>
      <c r="Z2286" s="9"/>
      <c r="AA2286" s="9"/>
      <c r="AB2286" s="9"/>
      <c r="AC2286" s="2">
        <v>353.52257447329066</v>
      </c>
      <c r="AD2286" s="15">
        <v>7.3710833333333328E-3</v>
      </c>
      <c r="AE2286" s="19">
        <f>AC2286*AD2286</f>
        <v>2.6058443566571645</v>
      </c>
      <c r="AF2286" s="2">
        <v>224.9500018611603</v>
      </c>
      <c r="AG2286" s="9"/>
      <c r="AH2286" s="9"/>
      <c r="AI2286" s="9"/>
      <c r="AJ2286" s="9"/>
      <c r="AK2286" s="9"/>
      <c r="AL2286" s="9"/>
      <c r="AM2286" s="15"/>
      <c r="AN2286" s="15">
        <v>2.3654999999999999E-2</v>
      </c>
      <c r="AO2286" s="19">
        <f>AF2286*AN2286</f>
        <v>5.3211922940257468</v>
      </c>
      <c r="AP2286" s="19"/>
      <c r="AQ2286" s="2"/>
      <c r="AR2286" s="2"/>
      <c r="AS2286" s="2"/>
      <c r="AT2286" s="2"/>
      <c r="AU2286" s="2"/>
      <c r="AV2286" s="2"/>
      <c r="AW2286" s="2">
        <v>610.20837237869216</v>
      </c>
      <c r="AX2286" s="15">
        <v>2.123916666666667E-2</v>
      </c>
      <c r="AY2286" s="19">
        <f>AW2286*AX2286</f>
        <v>12.960317322346441</v>
      </c>
      <c r="AZ2286" s="2">
        <f>AC2286+AF2286+AW2286</f>
        <v>1188.6809487131432</v>
      </c>
      <c r="BA2286" s="2">
        <f>AE2286+AO2286+AY2286</f>
        <v>20.887353973029352</v>
      </c>
      <c r="BB2286" s="9">
        <f>AW2286/AZ2286</f>
        <v>0.5133491649204095</v>
      </c>
      <c r="BC2286" s="19"/>
      <c r="BD2286" s="2"/>
      <c r="BE2286" s="2"/>
      <c r="BF2286" s="19"/>
      <c r="BG2286" s="19"/>
      <c r="BH2286" s="19"/>
      <c r="BI2286" s="19"/>
      <c r="BJ2286" s="9">
        <f>AC2286/AZ2286</f>
        <v>0.2974074539143674</v>
      </c>
      <c r="BK2286" s="9">
        <f>AF2286/AZ2286</f>
        <v>0.18924338116522305</v>
      </c>
      <c r="BL2286" s="9">
        <f>AW2286/AZ2286</f>
        <v>0.5133491649204095</v>
      </c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9"/>
      <c r="BX2286" s="2"/>
      <c r="BY2286" s="2"/>
      <c r="BZ2286" s="9"/>
      <c r="CA2286" s="2"/>
      <c r="CB2286" s="2"/>
      <c r="CC2286" s="2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  <c r="DP2286" s="9"/>
      <c r="DQ2286" s="9"/>
      <c r="DR2286" s="9"/>
      <c r="DS2286" s="9"/>
      <c r="DT2286" s="9"/>
      <c r="DU2286" s="9"/>
      <c r="DV2286" s="9"/>
      <c r="DW2286" s="9"/>
      <c r="DX2286" s="9"/>
      <c r="DY2286" s="9"/>
      <c r="DZ2286" s="9"/>
      <c r="EA2286" s="9"/>
      <c r="EB2286" s="9"/>
      <c r="EC2286" s="9"/>
      <c r="ED2286" s="9"/>
      <c r="EE2286" s="9"/>
      <c r="EF2286" s="9"/>
      <c r="EG2286" s="9"/>
      <c r="EH2286" s="9"/>
      <c r="EI2286" s="9"/>
      <c r="EJ2286" s="9"/>
      <c r="EK2286" s="9"/>
      <c r="EL2286" s="9"/>
      <c r="EM2286" s="9"/>
      <c r="EN2286" s="9"/>
      <c r="EO2286" s="9"/>
      <c r="EP2286" s="9"/>
      <c r="EQ2286" s="9"/>
      <c r="ER2286" s="9"/>
      <c r="ES2286" s="9"/>
      <c r="ET2286" s="9"/>
      <c r="EU2286" s="9"/>
      <c r="EV2286" s="9"/>
    </row>
    <row r="2287" spans="1:152" hidden="1" x14ac:dyDescent="0.45">
      <c r="A2287" t="s">
        <v>288</v>
      </c>
      <c r="B2287" t="s">
        <v>159</v>
      </c>
      <c r="C2287" s="1">
        <v>43996</v>
      </c>
      <c r="D2287" s="2">
        <v>10</v>
      </c>
      <c r="E2287" t="s">
        <v>97</v>
      </c>
      <c r="F2287" s="1" t="s">
        <v>18</v>
      </c>
      <c r="G2287" s="2">
        <v>223</v>
      </c>
      <c r="H2287" t="s">
        <v>26</v>
      </c>
      <c r="I2287" s="19">
        <v>7</v>
      </c>
      <c r="J2287">
        <v>1000</v>
      </c>
      <c r="K2287" s="2">
        <f t="shared" si="295"/>
        <v>142.85714285714286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9"/>
      <c r="Y2287" s="9"/>
      <c r="Z2287" s="9"/>
      <c r="AA2287" s="9"/>
      <c r="AB2287" s="9"/>
      <c r="AC2287" s="2"/>
      <c r="AD2287" s="15"/>
      <c r="AE2287" s="9"/>
      <c r="AF2287" s="2"/>
      <c r="AG2287" s="9"/>
      <c r="AH2287" s="9"/>
      <c r="AI2287" s="9"/>
      <c r="AJ2287" s="9"/>
      <c r="AK2287" s="9"/>
      <c r="AL2287" s="9"/>
      <c r="AM2287" s="15"/>
      <c r="AN2287" s="15"/>
      <c r="AO2287" s="9"/>
      <c r="AP2287" s="9"/>
      <c r="AQ2287" s="2"/>
      <c r="AR2287" s="2"/>
      <c r="AS2287" s="2"/>
      <c r="AT2287" s="2"/>
      <c r="AU2287" s="2"/>
      <c r="AV2287" s="2"/>
      <c r="AW2287" s="2"/>
      <c r="AX2287" s="15"/>
      <c r="AY2287" s="2"/>
      <c r="AZ2287" s="2"/>
      <c r="BA2287" s="2"/>
      <c r="BB2287" s="9"/>
      <c r="BC2287" s="19">
        <v>46.662499999999994</v>
      </c>
      <c r="BD2287" s="2">
        <v>199.9</v>
      </c>
      <c r="BE2287" s="2"/>
      <c r="BF2287" s="19">
        <v>8.8061674008810584</v>
      </c>
      <c r="BG2287" s="19"/>
      <c r="BH2287" s="19"/>
      <c r="BI2287" s="19"/>
      <c r="BJ2287" s="19"/>
      <c r="BK2287" s="19"/>
      <c r="BL2287" s="19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9"/>
      <c r="BX2287" s="2"/>
      <c r="BY2287" s="2"/>
      <c r="BZ2287" s="9"/>
      <c r="CA2287" s="2"/>
      <c r="CB2287" s="2"/>
      <c r="CC2287" s="2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  <c r="DP2287" s="9"/>
      <c r="DQ2287" s="9"/>
      <c r="DR2287" s="9"/>
      <c r="DS2287" s="9"/>
      <c r="DT2287" s="9"/>
      <c r="DU2287" s="9"/>
      <c r="DV2287" s="9"/>
      <c r="DW2287" s="9"/>
      <c r="DX2287" s="9"/>
      <c r="DY2287" s="9"/>
      <c r="DZ2287" s="9"/>
      <c r="EA2287" s="9"/>
      <c r="EB2287" s="9"/>
      <c r="EC2287" s="9"/>
      <c r="ED2287" s="9"/>
      <c r="EE2287" s="9"/>
      <c r="EF2287" s="9"/>
      <c r="EG2287" s="9"/>
      <c r="EH2287" s="9"/>
      <c r="EI2287" s="9"/>
      <c r="EJ2287" s="9"/>
      <c r="EK2287" s="9"/>
      <c r="EL2287" s="9"/>
      <c r="EM2287" s="9"/>
      <c r="EN2287" s="9"/>
      <c r="EO2287" s="9"/>
      <c r="EP2287" s="9"/>
      <c r="EQ2287" s="9"/>
      <c r="ER2287" s="9"/>
      <c r="ES2287" s="9"/>
      <c r="ET2287" s="9"/>
      <c r="EU2287" s="9"/>
      <c r="EV2287" s="9"/>
    </row>
    <row r="2288" spans="1:152" hidden="1" x14ac:dyDescent="0.45">
      <c r="A2288" t="s">
        <v>289</v>
      </c>
      <c r="B2288" t="s">
        <v>160</v>
      </c>
      <c r="C2288" s="1">
        <v>43773</v>
      </c>
      <c r="D2288" s="2">
        <v>1</v>
      </c>
      <c r="E2288" s="1" t="s">
        <v>198</v>
      </c>
      <c r="F2288" t="s">
        <v>10</v>
      </c>
      <c r="G2288">
        <v>0</v>
      </c>
      <c r="H2288" t="s">
        <v>26</v>
      </c>
      <c r="I2288" s="19">
        <v>7</v>
      </c>
      <c r="J2288">
        <v>1000</v>
      </c>
      <c r="K2288" s="2">
        <f t="shared" si="295"/>
        <v>142.85714285714286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9"/>
      <c r="Y2288" s="9"/>
      <c r="Z2288" s="9"/>
      <c r="AA2288" s="9"/>
      <c r="AB2288" s="9"/>
      <c r="AC2288" s="2"/>
      <c r="AD2288" s="15"/>
      <c r="AE2288" s="9"/>
      <c r="AF2288" s="2"/>
      <c r="AG2288" s="9"/>
      <c r="AH2288" s="9"/>
      <c r="AI2288" s="9"/>
      <c r="AJ2288" s="9"/>
      <c r="AK2288" s="9"/>
      <c r="AL2288" s="9"/>
      <c r="AM2288" s="15"/>
      <c r="AN2288" s="15"/>
      <c r="AO2288" s="9"/>
      <c r="AP2288" s="9"/>
      <c r="AQ2288" s="2"/>
      <c r="AR2288" s="2"/>
      <c r="AS2288" s="2"/>
      <c r="AT2288" s="2"/>
      <c r="AU2288" s="2"/>
      <c r="AV2288" s="2"/>
      <c r="AW2288" s="2"/>
      <c r="AX2288" s="15"/>
      <c r="AY2288" s="2"/>
      <c r="AZ2288" s="2"/>
      <c r="BA2288" s="2"/>
      <c r="BB2288" s="9"/>
      <c r="BC2288" s="19"/>
      <c r="BD2288" s="2"/>
      <c r="BE2288" s="2"/>
      <c r="BF2288" s="19"/>
      <c r="BG2288" s="19"/>
      <c r="BH2288" s="19"/>
      <c r="BI2288" s="19"/>
      <c r="BJ2288" s="19"/>
      <c r="BK2288" s="19"/>
      <c r="BL2288" s="19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9"/>
      <c r="BX2288" s="2"/>
      <c r="BY2288" s="2"/>
      <c r="BZ2288" s="9"/>
      <c r="CA2288" s="2"/>
      <c r="CB2288" s="2"/>
      <c r="CC2288" s="2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  <c r="DP2288" s="9"/>
      <c r="DQ2288" s="9"/>
      <c r="DR2288" s="9"/>
      <c r="DS2288" s="9"/>
      <c r="DT2288" s="9"/>
      <c r="DU2288" s="9"/>
      <c r="DV2288" s="9"/>
      <c r="DW2288" s="9"/>
      <c r="DX2288" s="9"/>
      <c r="DY2288" s="9"/>
      <c r="DZ2288" s="9"/>
      <c r="EA2288" s="9"/>
      <c r="EB2288" s="9"/>
      <c r="EC2288" s="9"/>
      <c r="ED2288" s="9"/>
      <c r="EE2288" s="9"/>
      <c r="EF2288" s="9"/>
      <c r="EG2288" s="9"/>
      <c r="EH2288" s="9"/>
      <c r="EI2288" s="9"/>
      <c r="EJ2288" s="9"/>
      <c r="EK2288" s="9"/>
      <c r="EL2288" s="9"/>
      <c r="EM2288" s="9"/>
      <c r="EN2288" s="9"/>
      <c r="EO2288" s="9"/>
      <c r="EP2288" s="9"/>
      <c r="EQ2288" s="9"/>
      <c r="ER2288" s="9"/>
      <c r="ES2288" s="9"/>
      <c r="ET2288" s="9"/>
      <c r="EU2288" s="9"/>
      <c r="EV2288" s="9"/>
    </row>
    <row r="2289" spans="1:152" hidden="1" x14ac:dyDescent="0.45">
      <c r="A2289" t="s">
        <v>289</v>
      </c>
      <c r="B2289" t="s">
        <v>160</v>
      </c>
      <c r="C2289" s="1">
        <v>43850</v>
      </c>
      <c r="D2289" s="2">
        <v>6</v>
      </c>
      <c r="E2289" s="1" t="s">
        <v>229</v>
      </c>
      <c r="F2289" t="s">
        <v>78</v>
      </c>
      <c r="G2289" s="2">
        <v>77</v>
      </c>
      <c r="H2289" t="s">
        <v>26</v>
      </c>
      <c r="I2289" s="19">
        <v>7</v>
      </c>
      <c r="J2289">
        <v>1000</v>
      </c>
      <c r="K2289" s="2">
        <f t="shared" si="295"/>
        <v>142.85714285714286</v>
      </c>
      <c r="L2289" s="2"/>
      <c r="M2289" s="2">
        <v>685.83333333333326</v>
      </c>
      <c r="N2289" s="2">
        <v>19.5</v>
      </c>
      <c r="O2289" s="2"/>
      <c r="P2289" s="2"/>
      <c r="Q2289" s="2"/>
      <c r="R2289" s="2"/>
      <c r="S2289" s="2"/>
      <c r="T2289" s="2">
        <v>77</v>
      </c>
      <c r="U2289" s="2"/>
      <c r="V2289" s="2"/>
      <c r="W2289" s="2"/>
      <c r="X2289" s="9"/>
      <c r="Y2289" s="9"/>
      <c r="Z2289" s="9"/>
      <c r="AA2289" s="9"/>
      <c r="AB2289" s="9"/>
      <c r="AC2289" s="2">
        <v>173.39425842336109</v>
      </c>
      <c r="AD2289" s="15">
        <v>1.3606583333333333E-2</v>
      </c>
      <c r="AE2289" s="19">
        <f>AC2289*AD2289</f>
        <v>2.3593034267589981</v>
      </c>
      <c r="AF2289" s="2">
        <v>141.19790912250053</v>
      </c>
      <c r="AG2289" s="9"/>
      <c r="AH2289" s="9"/>
      <c r="AI2289" s="9"/>
      <c r="AJ2289" s="9"/>
      <c r="AK2289" s="9"/>
      <c r="AL2289" s="9"/>
      <c r="AM2289" s="15"/>
      <c r="AN2289" s="15">
        <v>3.7303333333333327E-2</v>
      </c>
      <c r="AO2289" s="19">
        <f>AF2289*AN2289</f>
        <v>5.267152669966344</v>
      </c>
      <c r="AP2289" s="19"/>
      <c r="AQ2289" s="2"/>
      <c r="AR2289" s="2"/>
      <c r="AS2289" s="2"/>
      <c r="AT2289" s="2"/>
      <c r="AU2289" s="2"/>
      <c r="AV2289" s="2"/>
      <c r="AW2289" s="2">
        <v>36.544488804904788</v>
      </c>
      <c r="AX2289" s="15">
        <v>3.1725000000000003E-2</v>
      </c>
      <c r="AY2289" s="19">
        <f>AW2289*AX2289</f>
        <v>1.1593739073356044</v>
      </c>
      <c r="AZ2289" s="2">
        <f>AC2289+AF2289+AW2289</f>
        <v>351.13665635076643</v>
      </c>
      <c r="BA2289" s="2">
        <f>AE2289+AO2289+AY2289</f>
        <v>8.7858300040609461</v>
      </c>
      <c r="BB2289" s="9">
        <f>AW2289/AZ2289</f>
        <v>0.10407483281494494</v>
      </c>
      <c r="BC2289" s="19"/>
      <c r="BD2289" s="2"/>
      <c r="BE2289" s="2"/>
      <c r="BF2289" s="19"/>
      <c r="BG2289" s="19"/>
      <c r="BH2289" s="19"/>
      <c r="BI2289" s="19"/>
      <c r="BJ2289" s="9">
        <f>AC2289/AZ2289</f>
        <v>0.49380847965400015</v>
      </c>
      <c r="BK2289" s="9">
        <f>AF2289/AZ2289</f>
        <v>0.40211668753105484</v>
      </c>
      <c r="BL2289" s="9">
        <f>AW2289/AZ2289</f>
        <v>0.10407483281494494</v>
      </c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9"/>
      <c r="BX2289" s="2"/>
      <c r="BY2289" s="2"/>
      <c r="BZ2289" s="9"/>
      <c r="CA2289" s="2"/>
      <c r="CB2289" s="2"/>
      <c r="CC2289" s="2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  <c r="DP2289" s="9"/>
      <c r="DQ2289" s="9"/>
      <c r="DR2289" s="9"/>
      <c r="DS2289" s="9"/>
      <c r="DT2289" s="9"/>
      <c r="DU2289" s="9"/>
      <c r="DV2289" s="9"/>
      <c r="DW2289" s="9"/>
      <c r="DX2289" s="9"/>
      <c r="DY2289" s="9"/>
      <c r="DZ2289" s="9"/>
      <c r="EA2289" s="9"/>
      <c r="EB2289" s="9"/>
      <c r="EC2289" s="9"/>
      <c r="ED2289" s="9"/>
      <c r="EE2289" s="9"/>
      <c r="EF2289" s="9"/>
      <c r="EG2289" s="9"/>
      <c r="EH2289" s="9"/>
      <c r="EI2289" s="9"/>
      <c r="EJ2289" s="9"/>
      <c r="EK2289" s="9"/>
      <c r="EL2289" s="9"/>
      <c r="EM2289" s="9"/>
      <c r="EN2289" s="9"/>
      <c r="EO2289" s="9"/>
      <c r="EP2289" s="9"/>
      <c r="EQ2289" s="9"/>
      <c r="ER2289" s="9"/>
      <c r="ES2289" s="9"/>
      <c r="ET2289" s="9"/>
      <c r="EU2289" s="9"/>
      <c r="EV2289" s="9"/>
    </row>
    <row r="2290" spans="1:152" hidden="1" x14ac:dyDescent="0.45">
      <c r="A2290" t="s">
        <v>289</v>
      </c>
      <c r="B2290" t="s">
        <v>160</v>
      </c>
      <c r="C2290" s="1">
        <v>43865</v>
      </c>
      <c r="D2290" s="2"/>
      <c r="E2290" s="1"/>
      <c r="F2290" s="1"/>
      <c r="G2290" s="2">
        <v>92</v>
      </c>
      <c r="H2290" t="s">
        <v>26</v>
      </c>
      <c r="I2290" s="19">
        <v>7</v>
      </c>
      <c r="J2290">
        <v>1000</v>
      </c>
      <c r="K2290" s="2">
        <f t="shared" si="295"/>
        <v>142.85714285714286</v>
      </c>
      <c r="L2290" s="2"/>
      <c r="M2290" s="2">
        <v>755.83333333333326</v>
      </c>
      <c r="N2290" s="2">
        <v>22.666666666666668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9"/>
      <c r="Y2290" s="9"/>
      <c r="Z2290" s="9"/>
      <c r="AA2290" s="9"/>
      <c r="AB2290" s="9"/>
      <c r="AC2290" s="2">
        <v>255.22431470152952</v>
      </c>
      <c r="AD2290" s="15">
        <v>1.3309E-2</v>
      </c>
      <c r="AE2290" s="19">
        <f>AC2290*AD2290</f>
        <v>3.3967804043626564</v>
      </c>
      <c r="AF2290" s="2">
        <v>201.63328266341196</v>
      </c>
      <c r="AG2290" s="9"/>
      <c r="AH2290" s="9"/>
      <c r="AI2290" s="9"/>
      <c r="AJ2290" s="9"/>
      <c r="AK2290" s="9"/>
      <c r="AL2290" s="9"/>
      <c r="AM2290" s="15"/>
      <c r="AN2290" s="15">
        <v>4.0631666666666663E-2</v>
      </c>
      <c r="AO2290" s="19">
        <f>AF2290*AN2290</f>
        <v>8.1926963300855338</v>
      </c>
      <c r="AP2290" s="19"/>
      <c r="AQ2290" s="2"/>
      <c r="AR2290" s="2"/>
      <c r="AS2290" s="2"/>
      <c r="AT2290" s="2"/>
      <c r="AU2290" s="2"/>
      <c r="AV2290" s="2"/>
      <c r="AW2290" s="2">
        <v>151.72853743661832</v>
      </c>
      <c r="AX2290" s="15">
        <v>3.3561666666666663E-2</v>
      </c>
      <c r="AY2290" s="19">
        <f>AW2290*AX2290</f>
        <v>5.0922625972686379</v>
      </c>
      <c r="AZ2290" s="2">
        <f>AC2290+AF2290+AW2290</f>
        <v>608.58613480155987</v>
      </c>
      <c r="BA2290" s="2">
        <f>AE2290+AO2290+AY2290</f>
        <v>16.681739331716827</v>
      </c>
      <c r="BB2290" s="9">
        <f>AW2290/AZ2290</f>
        <v>0.2493131682766517</v>
      </c>
      <c r="BC2290" s="19"/>
      <c r="BD2290" s="2"/>
      <c r="BE2290" s="2"/>
      <c r="BF2290" s="19"/>
      <c r="BG2290" s="19"/>
      <c r="BH2290" s="19"/>
      <c r="BI2290" s="19"/>
      <c r="BJ2290" s="9">
        <f>AC2290/AZ2290</f>
        <v>0.4193725425321263</v>
      </c>
      <c r="BK2290" s="9">
        <f>AF2290/AZ2290</f>
        <v>0.33131428919122191</v>
      </c>
      <c r="BL2290" s="9">
        <f>AW2290/AZ2290</f>
        <v>0.2493131682766517</v>
      </c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9"/>
      <c r="BX2290" s="2"/>
      <c r="BY2290" s="2"/>
      <c r="BZ2290" s="9"/>
      <c r="CA2290" s="2"/>
      <c r="CB2290" s="2"/>
      <c r="CC2290" s="2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  <c r="DP2290" s="9"/>
      <c r="DQ2290" s="9"/>
      <c r="DR2290" s="9"/>
      <c r="DS2290" s="9"/>
      <c r="DT2290" s="9"/>
      <c r="DU2290" s="9"/>
      <c r="DV2290" s="9"/>
      <c r="DW2290" s="9"/>
      <c r="DX2290" s="9"/>
      <c r="DY2290" s="9"/>
      <c r="DZ2290" s="9"/>
      <c r="EA2290" s="9"/>
      <c r="EB2290" s="9"/>
      <c r="EC2290" s="9"/>
      <c r="ED2290" s="9"/>
      <c r="EE2290" s="9"/>
      <c r="EF2290" s="9"/>
      <c r="EG2290" s="9"/>
      <c r="EH2290" s="9"/>
      <c r="EI2290" s="9"/>
      <c r="EJ2290" s="9"/>
      <c r="EK2290" s="9"/>
      <c r="EL2290" s="9"/>
      <c r="EM2290" s="9"/>
      <c r="EN2290" s="9"/>
      <c r="EO2290" s="9"/>
      <c r="EP2290" s="9"/>
      <c r="EQ2290" s="9"/>
      <c r="ER2290" s="9"/>
      <c r="ES2290" s="9"/>
      <c r="ET2290" s="9"/>
      <c r="EU2290" s="9"/>
      <c r="EV2290" s="9"/>
    </row>
    <row r="2291" spans="1:152" hidden="1" x14ac:dyDescent="0.45">
      <c r="A2291" t="s">
        <v>289</v>
      </c>
      <c r="B2291" t="s">
        <v>160</v>
      </c>
      <c r="C2291" s="1">
        <v>43878</v>
      </c>
      <c r="D2291" s="2">
        <v>8</v>
      </c>
      <c r="E2291" t="s">
        <v>197</v>
      </c>
      <c r="F2291" s="1" t="s">
        <v>14</v>
      </c>
      <c r="G2291" s="2">
        <v>105</v>
      </c>
      <c r="H2291" t="s">
        <v>26</v>
      </c>
      <c r="I2291" s="19">
        <v>7</v>
      </c>
      <c r="J2291">
        <v>1000</v>
      </c>
      <c r="K2291" s="2">
        <f t="shared" si="295"/>
        <v>142.85714285714286</v>
      </c>
      <c r="L2291" s="2"/>
      <c r="M2291" s="2">
        <v>816.66666666666674</v>
      </c>
      <c r="N2291" s="2">
        <v>24</v>
      </c>
      <c r="O2291" s="2"/>
      <c r="P2291" s="2"/>
      <c r="Q2291" s="2"/>
      <c r="R2291" s="2"/>
      <c r="S2291" s="2"/>
      <c r="T2291" s="2"/>
      <c r="U2291" s="2">
        <v>105</v>
      </c>
      <c r="V2291" s="2"/>
      <c r="W2291" s="2"/>
      <c r="X2291" s="9"/>
      <c r="Y2291" s="9"/>
      <c r="Z2291" s="9"/>
      <c r="AA2291" s="9"/>
      <c r="AB2291" s="9"/>
      <c r="AC2291" s="2">
        <v>248.80223337704373</v>
      </c>
      <c r="AD2291" s="15">
        <v>9.9161666666666686E-3</v>
      </c>
      <c r="AE2291" s="19">
        <f>AC2291*AD2291</f>
        <v>2.4671644132056625</v>
      </c>
      <c r="AF2291" s="2">
        <v>191.51982347877924</v>
      </c>
      <c r="AG2291" s="9"/>
      <c r="AH2291" s="9"/>
      <c r="AI2291" s="9"/>
      <c r="AJ2291" s="9"/>
      <c r="AK2291" s="9"/>
      <c r="AL2291" s="9"/>
      <c r="AM2291" s="15"/>
      <c r="AN2291" s="15">
        <v>3.3662499999999998E-2</v>
      </c>
      <c r="AO2291" s="19">
        <f>AF2291*AN2291</f>
        <v>6.4470360578544064</v>
      </c>
      <c r="AP2291" s="19"/>
      <c r="AQ2291" s="2"/>
      <c r="AR2291" s="2"/>
      <c r="AS2291" s="2"/>
      <c r="AT2291" s="2"/>
      <c r="AU2291" s="2"/>
      <c r="AV2291" s="2"/>
      <c r="AW2291" s="2">
        <v>347.36364903764638</v>
      </c>
      <c r="AX2291" s="15">
        <v>2.262833333333333E-2</v>
      </c>
      <c r="AY2291" s="19">
        <f>AW2291*AX2291</f>
        <v>7.8602604383068737</v>
      </c>
      <c r="AZ2291" s="2">
        <f>AC2291+AF2291+AW2291</f>
        <v>787.68570589346939</v>
      </c>
      <c r="BA2291" s="2">
        <f>AE2291+AO2291+AY2291</f>
        <v>16.774460909366944</v>
      </c>
      <c r="BB2291" s="9">
        <f>AW2291/AZ2291</f>
        <v>0.44099270361093185</v>
      </c>
      <c r="BC2291" s="19"/>
      <c r="BD2291" s="2"/>
      <c r="BE2291" s="2"/>
      <c r="BF2291" s="19"/>
      <c r="BG2291" s="19"/>
      <c r="BH2291" s="19"/>
      <c r="BI2291" s="19"/>
      <c r="BJ2291" s="9">
        <f>AC2291/AZ2291</f>
        <v>0.3158648576653148</v>
      </c>
      <c r="BK2291" s="9">
        <f>AF2291/AZ2291</f>
        <v>0.2431424387237533</v>
      </c>
      <c r="BL2291" s="9">
        <f>AW2291/AZ2291</f>
        <v>0.44099270361093185</v>
      </c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9"/>
      <c r="BX2291" s="2"/>
      <c r="BY2291" s="2"/>
      <c r="BZ2291" s="9"/>
      <c r="CA2291" s="2"/>
      <c r="CB2291" s="2"/>
      <c r="CC2291" s="2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  <c r="DP2291" s="9"/>
      <c r="DQ2291" s="9"/>
      <c r="DR2291" s="9"/>
      <c r="DS2291" s="9"/>
      <c r="DT2291" s="9"/>
      <c r="DU2291" s="9"/>
      <c r="DV2291" s="9"/>
      <c r="DW2291" s="9"/>
      <c r="DX2291" s="9"/>
      <c r="DY2291" s="9"/>
      <c r="DZ2291" s="9"/>
      <c r="EA2291" s="9"/>
      <c r="EB2291" s="9"/>
      <c r="EC2291" s="9"/>
      <c r="ED2291" s="9"/>
      <c r="EE2291" s="9"/>
      <c r="EF2291" s="9"/>
      <c r="EG2291" s="9"/>
      <c r="EH2291" s="9"/>
      <c r="EI2291" s="9"/>
      <c r="EJ2291" s="9"/>
      <c r="EK2291" s="9"/>
      <c r="EL2291" s="9"/>
      <c r="EM2291" s="9"/>
      <c r="EN2291" s="9"/>
      <c r="EO2291" s="9"/>
      <c r="EP2291" s="9"/>
      <c r="EQ2291" s="9"/>
      <c r="ER2291" s="9"/>
      <c r="ES2291" s="9"/>
      <c r="ET2291" s="9"/>
      <c r="EU2291" s="9"/>
      <c r="EV2291" s="9"/>
    </row>
    <row r="2292" spans="1:152" hidden="1" x14ac:dyDescent="0.45">
      <c r="A2292" t="s">
        <v>289</v>
      </c>
      <c r="B2292" t="s">
        <v>160</v>
      </c>
      <c r="C2292" s="1">
        <v>43906</v>
      </c>
      <c r="D2292" s="2">
        <v>9</v>
      </c>
      <c r="E2292" s="1" t="s">
        <v>196</v>
      </c>
      <c r="F2292" s="1" t="s">
        <v>15</v>
      </c>
      <c r="G2292" s="2">
        <v>133</v>
      </c>
      <c r="H2292" t="s">
        <v>26</v>
      </c>
      <c r="I2292" s="19">
        <v>7</v>
      </c>
      <c r="J2292">
        <v>1000</v>
      </c>
      <c r="K2292" s="2">
        <f t="shared" si="295"/>
        <v>142.85714285714286</v>
      </c>
      <c r="L2292" s="2"/>
      <c r="M2292" s="2">
        <v>817.91666666666674</v>
      </c>
      <c r="N2292" s="2">
        <v>25.083333333333332</v>
      </c>
      <c r="O2292" s="2"/>
      <c r="P2292" s="2"/>
      <c r="Q2292" s="2"/>
      <c r="R2292" s="2"/>
      <c r="S2292" s="2"/>
      <c r="T2292" s="2"/>
      <c r="U2292" s="2"/>
      <c r="V2292" s="2">
        <v>133</v>
      </c>
      <c r="W2292" s="2"/>
      <c r="X2292" s="9"/>
      <c r="Y2292" s="9"/>
      <c r="Z2292" s="9"/>
      <c r="AA2292" s="9"/>
      <c r="AB2292" s="9"/>
      <c r="AC2292" s="2">
        <v>311.13182155538721</v>
      </c>
      <c r="AD2292" s="15">
        <v>8.5549166666666673E-3</v>
      </c>
      <c r="AE2292" s="19">
        <f>AC2292*AD2292</f>
        <v>2.6617068057545414</v>
      </c>
      <c r="AF2292" s="2">
        <v>214.39284048536791</v>
      </c>
      <c r="AG2292" s="9"/>
      <c r="AH2292" s="9"/>
      <c r="AI2292" s="9"/>
      <c r="AJ2292" s="9"/>
      <c r="AK2292" s="9"/>
      <c r="AL2292" s="9"/>
      <c r="AM2292" s="15"/>
      <c r="AN2292" s="15">
        <v>2.8489166666666666E-2</v>
      </c>
      <c r="AO2292" s="19">
        <f>AF2292*AN2292</f>
        <v>6.1078733647277268</v>
      </c>
      <c r="AP2292" s="19"/>
      <c r="AQ2292" s="2"/>
      <c r="AR2292" s="2"/>
      <c r="AS2292" s="2"/>
      <c r="AT2292" s="2"/>
      <c r="AU2292" s="2"/>
      <c r="AV2292" s="2"/>
      <c r="AW2292" s="2">
        <v>573.44304978638593</v>
      </c>
      <c r="AX2292" s="15">
        <v>2.5520000000000004E-2</v>
      </c>
      <c r="AY2292" s="19">
        <f>AW2292*AX2292</f>
        <v>14.634266630548572</v>
      </c>
      <c r="AZ2292" s="2">
        <f>AC2292+AF2292+AW2292</f>
        <v>1098.9677118271411</v>
      </c>
      <c r="BA2292" s="2">
        <f>AE2292+AO2292+AY2292</f>
        <v>23.403846801030838</v>
      </c>
      <c r="BB2292" s="9">
        <f>AW2292/AZ2292</f>
        <v>0.52180154486338903</v>
      </c>
      <c r="BC2292" s="19"/>
      <c r="BD2292" s="2"/>
      <c r="BE2292" s="2"/>
      <c r="BF2292" s="19"/>
      <c r="BG2292" s="19"/>
      <c r="BH2292" s="19"/>
      <c r="BI2292" s="19"/>
      <c r="BJ2292" s="9">
        <f>AC2292/AZ2292</f>
        <v>0.28311279595112049</v>
      </c>
      <c r="BK2292" s="9">
        <f>AF2292/AZ2292</f>
        <v>0.19508565918549042</v>
      </c>
      <c r="BL2292" s="9">
        <f>AW2292/AZ2292</f>
        <v>0.52180154486338903</v>
      </c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9"/>
      <c r="BX2292" s="2"/>
      <c r="BY2292" s="2"/>
      <c r="BZ2292" s="9"/>
      <c r="CA2292" s="2"/>
      <c r="CB2292" s="2"/>
      <c r="CC2292" s="2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  <c r="DP2292" s="9"/>
      <c r="DQ2292" s="9"/>
      <c r="DR2292" s="9"/>
      <c r="DS2292" s="9"/>
      <c r="DT2292" s="9"/>
      <c r="DU2292" s="9"/>
      <c r="DV2292" s="9"/>
      <c r="DW2292" s="9"/>
      <c r="DX2292" s="9"/>
      <c r="DY2292" s="9"/>
      <c r="DZ2292" s="9"/>
      <c r="EA2292" s="9"/>
      <c r="EB2292" s="9"/>
      <c r="EC2292" s="9"/>
      <c r="ED2292" s="9"/>
      <c r="EE2292" s="9"/>
      <c r="EF2292" s="9"/>
      <c r="EG2292" s="9"/>
      <c r="EH2292" s="9"/>
      <c r="EI2292" s="9"/>
      <c r="EJ2292" s="9"/>
      <c r="EK2292" s="9"/>
      <c r="EL2292" s="9"/>
      <c r="EM2292" s="9"/>
      <c r="EN2292" s="9"/>
      <c r="EO2292" s="9"/>
      <c r="EP2292" s="9"/>
      <c r="EQ2292" s="9"/>
      <c r="ER2292" s="9"/>
      <c r="ES2292" s="9"/>
      <c r="ET2292" s="9"/>
      <c r="EU2292" s="9"/>
      <c r="EV2292" s="9"/>
    </row>
    <row r="2293" spans="1:152" hidden="1" x14ac:dyDescent="0.45">
      <c r="A2293" t="s">
        <v>289</v>
      </c>
      <c r="B2293" t="s">
        <v>160</v>
      </c>
      <c r="C2293" s="1">
        <v>43996</v>
      </c>
      <c r="D2293" s="2">
        <v>10</v>
      </c>
      <c r="E2293" t="s">
        <v>97</v>
      </c>
      <c r="F2293" s="1" t="s">
        <v>18</v>
      </c>
      <c r="G2293" s="2">
        <v>223</v>
      </c>
      <c r="H2293" t="s">
        <v>26</v>
      </c>
      <c r="I2293" s="19">
        <v>7</v>
      </c>
      <c r="J2293">
        <v>1000</v>
      </c>
      <c r="K2293" s="2">
        <f t="shared" si="295"/>
        <v>142.85714285714286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9"/>
      <c r="Y2293" s="9"/>
      <c r="Z2293" s="9"/>
      <c r="AA2293" s="9"/>
      <c r="AB2293" s="9"/>
      <c r="AC2293" s="2"/>
      <c r="AD2293" s="15"/>
      <c r="AE2293" s="9"/>
      <c r="AF2293" s="2"/>
      <c r="AG2293" s="9"/>
      <c r="AH2293" s="9"/>
      <c r="AI2293" s="9"/>
      <c r="AJ2293" s="9"/>
      <c r="AK2293" s="9"/>
      <c r="AL2293" s="9"/>
      <c r="AM2293" s="15"/>
      <c r="AN2293" s="15"/>
      <c r="AO2293" s="9"/>
      <c r="AP2293" s="9"/>
      <c r="AQ2293" s="2"/>
      <c r="AR2293" s="2"/>
      <c r="AS2293" s="2"/>
      <c r="AT2293" s="2"/>
      <c r="AU2293" s="2"/>
      <c r="AV2293" s="2"/>
      <c r="AW2293" s="2"/>
      <c r="AX2293" s="15"/>
      <c r="AY2293" s="2"/>
      <c r="AZ2293" s="2"/>
      <c r="BA2293" s="2"/>
      <c r="BB2293" s="9"/>
      <c r="BC2293" s="19">
        <v>46.152500000000003</v>
      </c>
      <c r="BD2293" s="2">
        <v>240.22499999999999</v>
      </c>
      <c r="BE2293" s="2"/>
      <c r="BF2293" s="19">
        <v>10.582599118942731</v>
      </c>
      <c r="BG2293" s="19"/>
      <c r="BH2293" s="19"/>
      <c r="BI2293" s="19"/>
      <c r="BJ2293" s="19"/>
      <c r="BK2293" s="19"/>
      <c r="BL2293" s="19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9"/>
      <c r="BX2293" s="2"/>
      <c r="BY2293" s="2"/>
      <c r="BZ2293" s="9"/>
      <c r="CA2293" s="2"/>
      <c r="CB2293" s="2"/>
      <c r="CC2293" s="2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  <c r="DP2293" s="9"/>
      <c r="DQ2293" s="9"/>
      <c r="DR2293" s="9"/>
      <c r="DS2293" s="9"/>
      <c r="DT2293" s="9"/>
      <c r="DU2293" s="9"/>
      <c r="DV2293" s="9"/>
      <c r="DW2293" s="9"/>
      <c r="DX2293" s="9"/>
      <c r="DY2293" s="9"/>
      <c r="DZ2293" s="9"/>
      <c r="EA2293" s="9"/>
      <c r="EB2293" s="9"/>
      <c r="EC2293" s="9"/>
      <c r="ED2293" s="9"/>
      <c r="EE2293" s="9"/>
      <c r="EF2293" s="9"/>
      <c r="EG2293" s="9"/>
      <c r="EH2293" s="9"/>
      <c r="EI2293" s="9"/>
      <c r="EJ2293" s="9"/>
      <c r="EK2293" s="9"/>
      <c r="EL2293" s="9"/>
      <c r="EM2293" s="9"/>
      <c r="EN2293" s="9"/>
      <c r="EO2293" s="9"/>
      <c r="EP2293" s="9"/>
      <c r="EQ2293" s="9"/>
      <c r="ER2293" s="9"/>
      <c r="ES2293" s="9"/>
      <c r="ET2293" s="9"/>
      <c r="EU2293" s="9"/>
      <c r="EV2293" s="9"/>
    </row>
    <row r="2294" spans="1:152" hidden="1" x14ac:dyDescent="0.45">
      <c r="A2294" t="s">
        <v>290</v>
      </c>
      <c r="B2294" t="s">
        <v>161</v>
      </c>
      <c r="C2294" s="1">
        <v>43773</v>
      </c>
      <c r="D2294" s="2">
        <v>1</v>
      </c>
      <c r="E2294" s="1" t="s">
        <v>198</v>
      </c>
      <c r="F2294" t="s">
        <v>10</v>
      </c>
      <c r="G2294">
        <v>0</v>
      </c>
      <c r="H2294" t="s">
        <v>26</v>
      </c>
      <c r="I2294" s="19">
        <v>7</v>
      </c>
      <c r="J2294">
        <v>1000</v>
      </c>
      <c r="K2294" s="2">
        <f t="shared" si="295"/>
        <v>142.85714285714286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9"/>
      <c r="Y2294" s="9"/>
      <c r="Z2294" s="9"/>
      <c r="AA2294" s="9"/>
      <c r="AB2294" s="9"/>
      <c r="AC2294" s="2"/>
      <c r="AD2294" s="15"/>
      <c r="AE2294" s="9"/>
      <c r="AF2294" s="2"/>
      <c r="AG2294" s="9"/>
      <c r="AH2294" s="9"/>
      <c r="AI2294" s="9"/>
      <c r="AJ2294" s="9"/>
      <c r="AK2294" s="9"/>
      <c r="AL2294" s="9"/>
      <c r="AM2294" s="15"/>
      <c r="AN2294" s="15"/>
      <c r="AO2294" s="9"/>
      <c r="AP2294" s="9"/>
      <c r="AQ2294" s="2"/>
      <c r="AR2294" s="2"/>
      <c r="AS2294" s="2"/>
      <c r="AT2294" s="2"/>
      <c r="AU2294" s="2"/>
      <c r="AV2294" s="2"/>
      <c r="AW2294" s="2"/>
      <c r="AX2294" s="15"/>
      <c r="AY2294" s="2"/>
      <c r="AZ2294" s="2"/>
      <c r="BA2294" s="2"/>
      <c r="BB2294" s="9"/>
      <c r="BC2294" s="19"/>
      <c r="BD2294" s="2"/>
      <c r="BE2294" s="2"/>
      <c r="BF2294" s="19"/>
      <c r="BG2294" s="19"/>
      <c r="BH2294" s="19"/>
      <c r="BI2294" s="19"/>
      <c r="BJ2294" s="19"/>
      <c r="BK2294" s="19"/>
      <c r="BL2294" s="19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9"/>
      <c r="BX2294" s="2"/>
      <c r="BY2294" s="2"/>
      <c r="BZ2294" s="9"/>
      <c r="CA2294" s="2"/>
      <c r="CB2294" s="2"/>
      <c r="CC2294" s="2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  <c r="CZ2294" s="9"/>
      <c r="DA2294" s="9"/>
      <c r="DB2294" s="9"/>
      <c r="DC2294" s="9"/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  <c r="DP2294" s="9"/>
      <c r="DQ2294" s="9"/>
      <c r="DR2294" s="9"/>
      <c r="DS2294" s="9"/>
      <c r="DT2294" s="9"/>
      <c r="DU2294" s="9"/>
      <c r="DV2294" s="9"/>
      <c r="DW2294" s="9"/>
      <c r="DX2294" s="9"/>
      <c r="DY2294" s="9"/>
      <c r="DZ2294" s="9"/>
      <c r="EA2294" s="9"/>
      <c r="EB2294" s="9"/>
      <c r="EC2294" s="9"/>
      <c r="ED2294" s="9"/>
      <c r="EE2294" s="9"/>
      <c r="EF2294" s="9"/>
      <c r="EG2294" s="9"/>
      <c r="EH2294" s="9"/>
      <c r="EI2294" s="9"/>
      <c r="EJ2294" s="9"/>
      <c r="EK2294" s="9"/>
      <c r="EL2294" s="9"/>
      <c r="EM2294" s="9"/>
      <c r="EN2294" s="9"/>
      <c r="EO2294" s="9"/>
      <c r="EP2294" s="9"/>
      <c r="EQ2294" s="9"/>
      <c r="ER2294" s="9"/>
      <c r="ES2294" s="9"/>
      <c r="ET2294" s="9"/>
      <c r="EU2294" s="9"/>
      <c r="EV2294" s="9"/>
    </row>
    <row r="2295" spans="1:152" hidden="1" x14ac:dyDescent="0.45">
      <c r="A2295" t="s">
        <v>290</v>
      </c>
      <c r="B2295" t="s">
        <v>161</v>
      </c>
      <c r="C2295" s="1">
        <v>43850</v>
      </c>
      <c r="D2295" s="2">
        <v>6</v>
      </c>
      <c r="E2295" s="1" t="s">
        <v>229</v>
      </c>
      <c r="F2295" t="s">
        <v>78</v>
      </c>
      <c r="G2295" s="2">
        <v>77</v>
      </c>
      <c r="H2295" t="s">
        <v>26</v>
      </c>
      <c r="I2295" s="19">
        <v>7</v>
      </c>
      <c r="J2295">
        <v>1000</v>
      </c>
      <c r="K2295" s="2">
        <f t="shared" si="295"/>
        <v>142.85714285714286</v>
      </c>
      <c r="L2295" s="2"/>
      <c r="M2295" s="2">
        <v>703.75</v>
      </c>
      <c r="N2295" s="2">
        <v>19.5</v>
      </c>
      <c r="O2295" s="2"/>
      <c r="P2295" s="2"/>
      <c r="Q2295" s="2"/>
      <c r="R2295" s="2"/>
      <c r="S2295" s="2"/>
      <c r="T2295" s="2">
        <v>77</v>
      </c>
      <c r="U2295" s="2"/>
      <c r="V2295" s="2"/>
      <c r="W2295" s="2"/>
      <c r="X2295" s="9"/>
      <c r="Y2295" s="9"/>
      <c r="Z2295" s="9"/>
      <c r="AA2295" s="9"/>
      <c r="AB2295" s="9"/>
      <c r="AC2295" s="2">
        <v>191.74337272036544</v>
      </c>
      <c r="AD2295" s="15">
        <v>1.5321916666666666E-2</v>
      </c>
      <c r="AE2295" s="19">
        <f>AC2295*AD2295</f>
        <v>2.9378759782070456</v>
      </c>
      <c r="AF2295" s="2">
        <v>158.24362449931459</v>
      </c>
      <c r="AG2295" s="9"/>
      <c r="AH2295" s="9"/>
      <c r="AI2295" s="9"/>
      <c r="AJ2295" s="9"/>
      <c r="AK2295" s="9"/>
      <c r="AL2295" s="9"/>
      <c r="AM2295" s="15"/>
      <c r="AN2295" s="15">
        <v>4.0914166666666668E-2</v>
      </c>
      <c r="AO2295" s="19">
        <f>AF2295*AN2295</f>
        <v>6.4744060267023738</v>
      </c>
      <c r="AP2295" s="19"/>
      <c r="AQ2295" s="2"/>
      <c r="AR2295" s="2"/>
      <c r="AS2295" s="2"/>
      <c r="AT2295" s="2"/>
      <c r="AU2295" s="2"/>
      <c r="AV2295" s="2"/>
      <c r="AW2295" s="2">
        <v>39.428414233972248</v>
      </c>
      <c r="AX2295" s="15">
        <v>3.2774166666666667E-2</v>
      </c>
      <c r="AY2295" s="19">
        <f>AW2295*AX2295</f>
        <v>1.2922334195065788</v>
      </c>
      <c r="AZ2295" s="2">
        <f>AC2295+AF2295+AW2295</f>
        <v>389.41541145365227</v>
      </c>
      <c r="BA2295" s="2">
        <f>AE2295+AO2295+AY2295</f>
        <v>10.704515424415998</v>
      </c>
      <c r="BB2295" s="9">
        <f>AW2295/AZ2295</f>
        <v>0.10125026661577047</v>
      </c>
      <c r="BC2295" s="19"/>
      <c r="BD2295" s="2"/>
      <c r="BE2295" s="2"/>
      <c r="BF2295" s="19"/>
      <c r="BG2295" s="19"/>
      <c r="BH2295" s="19"/>
      <c r="BI2295" s="19"/>
      <c r="BJ2295" s="9">
        <f>AC2295/AZ2295</f>
        <v>0.49238773577194828</v>
      </c>
      <c r="BK2295" s="9">
        <f>AF2295/AZ2295</f>
        <v>0.40636199761228131</v>
      </c>
      <c r="BL2295" s="9">
        <f>AW2295/AZ2295</f>
        <v>0.10125026661577047</v>
      </c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9"/>
      <c r="BX2295" s="2"/>
      <c r="BY2295" s="2"/>
      <c r="BZ2295" s="9"/>
      <c r="CA2295" s="2"/>
      <c r="CB2295" s="2"/>
      <c r="CC2295" s="2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  <c r="DP2295" s="9"/>
      <c r="DQ2295" s="9"/>
      <c r="DR2295" s="9"/>
      <c r="DS2295" s="9"/>
      <c r="DT2295" s="9"/>
      <c r="DU2295" s="9"/>
      <c r="DV2295" s="9"/>
      <c r="DW2295" s="9"/>
      <c r="DX2295" s="9"/>
      <c r="DY2295" s="9"/>
      <c r="DZ2295" s="9"/>
      <c r="EA2295" s="9"/>
      <c r="EB2295" s="9"/>
      <c r="EC2295" s="9"/>
      <c r="ED2295" s="9"/>
      <c r="EE2295" s="9"/>
      <c r="EF2295" s="9"/>
      <c r="EG2295" s="9"/>
      <c r="EH2295" s="9"/>
      <c r="EI2295" s="9"/>
      <c r="EJ2295" s="9"/>
      <c r="EK2295" s="9"/>
      <c r="EL2295" s="9"/>
      <c r="EM2295" s="9"/>
      <c r="EN2295" s="9"/>
      <c r="EO2295" s="9"/>
      <c r="EP2295" s="9"/>
      <c r="EQ2295" s="9"/>
      <c r="ER2295" s="9"/>
      <c r="ES2295" s="9"/>
      <c r="ET2295" s="9"/>
      <c r="EU2295" s="9"/>
      <c r="EV2295" s="9"/>
    </row>
    <row r="2296" spans="1:152" hidden="1" x14ac:dyDescent="0.45">
      <c r="A2296" t="s">
        <v>290</v>
      </c>
      <c r="B2296" t="s">
        <v>161</v>
      </c>
      <c r="C2296" s="1">
        <v>43865</v>
      </c>
      <c r="D2296" s="2"/>
      <c r="E2296" s="1"/>
      <c r="F2296" s="1"/>
      <c r="G2296" s="2">
        <v>92</v>
      </c>
      <c r="H2296" t="s">
        <v>26</v>
      </c>
      <c r="I2296" s="19">
        <v>7</v>
      </c>
      <c r="J2296">
        <v>1000</v>
      </c>
      <c r="K2296" s="2">
        <f t="shared" si="295"/>
        <v>142.85714285714286</v>
      </c>
      <c r="L2296" s="2"/>
      <c r="M2296" s="2">
        <v>812.08333333333326</v>
      </c>
      <c r="N2296" s="2">
        <v>21.833333333333332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9"/>
      <c r="Y2296" s="9"/>
      <c r="Z2296" s="9"/>
      <c r="AA2296" s="9"/>
      <c r="AB2296" s="9"/>
      <c r="AC2296" s="2">
        <v>275.41937150486808</v>
      </c>
      <c r="AD2296" s="15">
        <v>1.3668916666666666E-2</v>
      </c>
      <c r="AE2296" s="19">
        <f>AC2296*AD2296</f>
        <v>3.7646844374857498</v>
      </c>
      <c r="AF2296" s="2">
        <v>214.18113526710289</v>
      </c>
      <c r="AG2296" s="9"/>
      <c r="AH2296" s="9"/>
      <c r="AI2296" s="9"/>
      <c r="AJ2296" s="9"/>
      <c r="AK2296" s="9"/>
      <c r="AL2296" s="9"/>
      <c r="AM2296" s="15"/>
      <c r="AN2296" s="15">
        <v>4.0664166666666668E-2</v>
      </c>
      <c r="AO2296" s="19">
        <f>AF2296*AN2296</f>
        <v>8.70949738135735</v>
      </c>
      <c r="AP2296" s="19"/>
      <c r="AQ2296" s="2"/>
      <c r="AR2296" s="2"/>
      <c r="AS2296" s="2"/>
      <c r="AT2296" s="2"/>
      <c r="AU2296" s="2"/>
      <c r="AV2296" s="2"/>
      <c r="AW2296" s="2">
        <v>139.32651224987092</v>
      </c>
      <c r="AX2296" s="15">
        <v>3.0326666666666665E-2</v>
      </c>
      <c r="AY2296" s="19">
        <f>AW2296*AX2296</f>
        <v>4.2253086948310852</v>
      </c>
      <c r="AZ2296" s="2">
        <f>AC2296+AF2296+AW2296</f>
        <v>628.92701902184194</v>
      </c>
      <c r="BA2296" s="2">
        <f>AE2296+AO2296+AY2296</f>
        <v>16.699490513674185</v>
      </c>
      <c r="BB2296" s="9">
        <f>AW2296/AZ2296</f>
        <v>0.2215304924672544</v>
      </c>
      <c r="BC2296" s="19"/>
      <c r="BD2296" s="2"/>
      <c r="BE2296" s="2"/>
      <c r="BF2296" s="19"/>
      <c r="BG2296" s="19"/>
      <c r="BH2296" s="19"/>
      <c r="BI2296" s="19"/>
      <c r="BJ2296" s="9">
        <f>AC2296/AZ2296</f>
        <v>0.43791944561902035</v>
      </c>
      <c r="BK2296" s="9">
        <f>AF2296/AZ2296</f>
        <v>0.34055006191372517</v>
      </c>
      <c r="BL2296" s="9">
        <f>AW2296/AZ2296</f>
        <v>0.2215304924672544</v>
      </c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9"/>
      <c r="BX2296" s="2"/>
      <c r="BY2296" s="2"/>
      <c r="BZ2296" s="9"/>
      <c r="CA2296" s="2"/>
      <c r="CB2296" s="2"/>
      <c r="CC2296" s="2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  <c r="DP2296" s="9"/>
      <c r="DQ2296" s="9"/>
      <c r="DR2296" s="9"/>
      <c r="DS2296" s="9"/>
      <c r="DT2296" s="9"/>
      <c r="DU2296" s="9"/>
      <c r="DV2296" s="9"/>
      <c r="DW2296" s="9"/>
      <c r="DX2296" s="9"/>
      <c r="DY2296" s="9"/>
      <c r="DZ2296" s="9"/>
      <c r="EA2296" s="9"/>
      <c r="EB2296" s="9"/>
      <c r="EC2296" s="9"/>
      <c r="ED2296" s="9"/>
      <c r="EE2296" s="9"/>
      <c r="EF2296" s="9"/>
      <c r="EG2296" s="9"/>
      <c r="EH2296" s="9"/>
      <c r="EI2296" s="9"/>
      <c r="EJ2296" s="9"/>
      <c r="EK2296" s="9"/>
      <c r="EL2296" s="9"/>
      <c r="EM2296" s="9"/>
      <c r="EN2296" s="9"/>
      <c r="EO2296" s="9"/>
      <c r="EP2296" s="9"/>
      <c r="EQ2296" s="9"/>
      <c r="ER2296" s="9"/>
      <c r="ES2296" s="9"/>
      <c r="ET2296" s="9"/>
      <c r="EU2296" s="9"/>
      <c r="EV2296" s="9"/>
    </row>
    <row r="2297" spans="1:152" hidden="1" x14ac:dyDescent="0.45">
      <c r="A2297" t="s">
        <v>290</v>
      </c>
      <c r="B2297" t="s">
        <v>161</v>
      </c>
      <c r="C2297" s="1">
        <v>43878</v>
      </c>
      <c r="D2297" s="2">
        <v>8</v>
      </c>
      <c r="E2297" t="s">
        <v>197</v>
      </c>
      <c r="F2297" s="1" t="s">
        <v>14</v>
      </c>
      <c r="G2297" s="2">
        <v>105</v>
      </c>
      <c r="H2297" t="s">
        <v>26</v>
      </c>
      <c r="I2297" s="19">
        <v>7</v>
      </c>
      <c r="J2297">
        <v>1000</v>
      </c>
      <c r="K2297" s="2">
        <f t="shared" si="295"/>
        <v>142.85714285714286</v>
      </c>
      <c r="L2297" s="2"/>
      <c r="M2297" s="2">
        <v>867.5</v>
      </c>
      <c r="N2297" s="2">
        <v>24.416666666666668</v>
      </c>
      <c r="O2297" s="2"/>
      <c r="P2297" s="2"/>
      <c r="Q2297" s="2"/>
      <c r="R2297" s="2"/>
      <c r="S2297" s="2"/>
      <c r="T2297" s="2"/>
      <c r="U2297" s="2">
        <v>105</v>
      </c>
      <c r="V2297" s="2"/>
      <c r="W2297" s="2"/>
      <c r="X2297" s="9"/>
      <c r="Y2297" s="9"/>
      <c r="Z2297" s="9"/>
      <c r="AA2297" s="9"/>
      <c r="AB2297" s="9"/>
      <c r="AC2297" s="2">
        <v>309.7096410799432</v>
      </c>
      <c r="AD2297" s="15">
        <v>9.724E-3</v>
      </c>
      <c r="AE2297" s="19">
        <f>AC2297*AD2297</f>
        <v>3.0116165498613676</v>
      </c>
      <c r="AF2297" s="2">
        <v>222.45526907751668</v>
      </c>
      <c r="AG2297" s="9"/>
      <c r="AH2297" s="9"/>
      <c r="AI2297" s="9"/>
      <c r="AJ2297" s="9"/>
      <c r="AK2297" s="9"/>
      <c r="AL2297" s="9"/>
      <c r="AM2297" s="15"/>
      <c r="AN2297" s="15">
        <v>3.4074166666666662E-2</v>
      </c>
      <c r="AO2297" s="19">
        <f>AF2297*AN2297</f>
        <v>7.5799779144254815</v>
      </c>
      <c r="AP2297" s="19"/>
      <c r="AQ2297" s="2"/>
      <c r="AR2297" s="2"/>
      <c r="AS2297" s="2"/>
      <c r="AT2297" s="2"/>
      <c r="AU2297" s="2"/>
      <c r="AV2297" s="2"/>
      <c r="AW2297" s="2">
        <v>349.45850509115439</v>
      </c>
      <c r="AX2297" s="15">
        <v>2.1851666666666665E-2</v>
      </c>
      <c r="AY2297" s="19">
        <f>AW2297*AX2297</f>
        <v>7.6362507670835411</v>
      </c>
      <c r="AZ2297" s="2">
        <f>AC2297+AF2297+AW2297</f>
        <v>881.62341524861426</v>
      </c>
      <c r="BA2297" s="2">
        <f>AE2297+AO2297+AY2297</f>
        <v>18.227845231370392</v>
      </c>
      <c r="BB2297" s="9">
        <f>AW2297/AZ2297</f>
        <v>0.39638069843302481</v>
      </c>
      <c r="BC2297" s="19"/>
      <c r="BD2297" s="2"/>
      <c r="BE2297" s="2"/>
      <c r="BF2297" s="19"/>
      <c r="BG2297" s="19"/>
      <c r="BH2297" s="19"/>
      <c r="BI2297" s="19"/>
      <c r="BJ2297" s="9">
        <f>AC2297/AZ2297</f>
        <v>0.3512947089689154</v>
      </c>
      <c r="BK2297" s="9">
        <f>AF2297/AZ2297</f>
        <v>0.25232459259805978</v>
      </c>
      <c r="BL2297" s="9">
        <f>AW2297/AZ2297</f>
        <v>0.39638069843302481</v>
      </c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9"/>
      <c r="BX2297" s="2"/>
      <c r="BY2297" s="2"/>
      <c r="BZ2297" s="9"/>
      <c r="CA2297" s="2"/>
      <c r="CB2297" s="2"/>
      <c r="CC2297" s="2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  <c r="DP2297" s="9"/>
      <c r="DQ2297" s="9"/>
      <c r="DR2297" s="9"/>
      <c r="DS2297" s="9"/>
      <c r="DT2297" s="9"/>
      <c r="DU2297" s="9"/>
      <c r="DV2297" s="9"/>
      <c r="DW2297" s="9"/>
      <c r="DX2297" s="9"/>
      <c r="DY2297" s="9"/>
      <c r="DZ2297" s="9"/>
      <c r="EA2297" s="9"/>
      <c r="EB2297" s="9"/>
      <c r="EC2297" s="9"/>
      <c r="ED2297" s="9"/>
      <c r="EE2297" s="9"/>
      <c r="EF2297" s="9"/>
      <c r="EG2297" s="9"/>
      <c r="EH2297" s="9"/>
      <c r="EI2297" s="9"/>
      <c r="EJ2297" s="9"/>
      <c r="EK2297" s="9"/>
      <c r="EL2297" s="9"/>
      <c r="EM2297" s="9"/>
      <c r="EN2297" s="9"/>
      <c r="EO2297" s="9"/>
      <c r="EP2297" s="9"/>
      <c r="EQ2297" s="9"/>
      <c r="ER2297" s="9"/>
      <c r="ES2297" s="9"/>
      <c r="ET2297" s="9"/>
      <c r="EU2297" s="9"/>
      <c r="EV2297" s="9"/>
    </row>
    <row r="2298" spans="1:152" hidden="1" x14ac:dyDescent="0.45">
      <c r="A2298" t="s">
        <v>290</v>
      </c>
      <c r="B2298" t="s">
        <v>161</v>
      </c>
      <c r="C2298" s="1">
        <v>43906</v>
      </c>
      <c r="D2298" s="2">
        <v>9</v>
      </c>
      <c r="E2298" s="1" t="s">
        <v>196</v>
      </c>
      <c r="F2298" s="1" t="s">
        <v>15</v>
      </c>
      <c r="G2298" s="2">
        <v>133</v>
      </c>
      <c r="H2298" t="s">
        <v>26</v>
      </c>
      <c r="I2298" s="19">
        <v>7</v>
      </c>
      <c r="J2298">
        <v>1000</v>
      </c>
      <c r="K2298" s="2">
        <f t="shared" si="295"/>
        <v>142.85714285714286</v>
      </c>
      <c r="L2298" s="2"/>
      <c r="M2298" s="2">
        <v>863.33333333333326</v>
      </c>
      <c r="N2298" s="2">
        <v>25.666666666666668</v>
      </c>
      <c r="O2298" s="2"/>
      <c r="P2298" s="2"/>
      <c r="Q2298" s="2"/>
      <c r="R2298" s="2"/>
      <c r="S2298" s="2"/>
      <c r="T2298" s="2"/>
      <c r="U2298" s="2"/>
      <c r="V2298" s="2">
        <v>133</v>
      </c>
      <c r="W2298" s="2"/>
      <c r="X2298" s="9"/>
      <c r="Y2298" s="9"/>
      <c r="Z2298" s="9"/>
      <c r="AA2298" s="9"/>
      <c r="AB2298" s="9"/>
      <c r="AC2298" s="2">
        <v>419.21940946537114</v>
      </c>
      <c r="AD2298" s="15">
        <v>9.1493333333333322E-3</v>
      </c>
      <c r="AE2298" s="19">
        <f>AC2298*AD2298</f>
        <v>3.8355781170018353</v>
      </c>
      <c r="AF2298" s="2">
        <v>279.01698765687195</v>
      </c>
      <c r="AG2298" s="9"/>
      <c r="AH2298" s="9"/>
      <c r="AI2298" s="9"/>
      <c r="AJ2298" s="9"/>
      <c r="AK2298" s="9"/>
      <c r="AL2298" s="9"/>
      <c r="AM2298" s="15"/>
      <c r="AN2298" s="15">
        <v>2.966333333333333E-2</v>
      </c>
      <c r="AO2298" s="19">
        <f>AF2298*AN2298</f>
        <v>8.2765739105283433</v>
      </c>
      <c r="AP2298" s="19"/>
      <c r="AQ2298" s="2"/>
      <c r="AR2298" s="2"/>
      <c r="AS2298" s="2"/>
      <c r="AT2298" s="2"/>
      <c r="AU2298" s="2"/>
      <c r="AV2298" s="2"/>
      <c r="AW2298" s="2">
        <v>650.10582963095089</v>
      </c>
      <c r="AX2298" s="15">
        <v>2.25325E-2</v>
      </c>
      <c r="AY2298" s="19">
        <f>AW2298*AX2298</f>
        <v>14.648509606159401</v>
      </c>
      <c r="AZ2298" s="2">
        <f>AC2298+AF2298+AW2298</f>
        <v>1348.3422267531939</v>
      </c>
      <c r="BA2298" s="2">
        <f>AE2298+AO2298+AY2298</f>
        <v>26.76066163368958</v>
      </c>
      <c r="BB2298" s="9">
        <f>AW2298/AZ2298</f>
        <v>0.48215194683652735</v>
      </c>
      <c r="BC2298" s="19"/>
      <c r="BD2298" s="2"/>
      <c r="BE2298" s="2"/>
      <c r="BF2298" s="19"/>
      <c r="BG2298" s="19"/>
      <c r="BH2298" s="19"/>
      <c r="BI2298" s="19"/>
      <c r="BJ2298" s="9">
        <f>AC2298/AZ2298</f>
        <v>0.31091469298180391</v>
      </c>
      <c r="BK2298" s="9">
        <f>AF2298/AZ2298</f>
        <v>0.20693336018166875</v>
      </c>
      <c r="BL2298" s="9">
        <f>AW2298/AZ2298</f>
        <v>0.48215194683652735</v>
      </c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9"/>
      <c r="BX2298" s="2"/>
      <c r="BY2298" s="2"/>
      <c r="BZ2298" s="9"/>
      <c r="CA2298" s="2"/>
      <c r="CB2298" s="2"/>
      <c r="CC2298" s="2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  <c r="EL2298" s="9"/>
      <c r="EM2298" s="9"/>
      <c r="EN2298" s="9"/>
      <c r="EO2298" s="9"/>
      <c r="EP2298" s="9"/>
      <c r="EQ2298" s="9"/>
      <c r="ER2298" s="9"/>
      <c r="ES2298" s="9"/>
      <c r="ET2298" s="9"/>
      <c r="EU2298" s="9"/>
      <c r="EV2298" s="9"/>
    </row>
    <row r="2299" spans="1:152" hidden="1" x14ac:dyDescent="0.45">
      <c r="A2299" t="s">
        <v>290</v>
      </c>
      <c r="B2299" t="s">
        <v>161</v>
      </c>
      <c r="C2299" s="1">
        <v>43996</v>
      </c>
      <c r="D2299" s="2">
        <v>10</v>
      </c>
      <c r="E2299" t="s">
        <v>97</v>
      </c>
      <c r="F2299" s="1" t="s">
        <v>18</v>
      </c>
      <c r="G2299" s="2">
        <v>223</v>
      </c>
      <c r="H2299" t="s">
        <v>26</v>
      </c>
      <c r="I2299" s="19">
        <v>7</v>
      </c>
      <c r="J2299">
        <v>1000</v>
      </c>
      <c r="K2299" s="2">
        <f t="shared" si="295"/>
        <v>142.85714285714286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9"/>
      <c r="Y2299" s="9"/>
      <c r="Z2299" s="9"/>
      <c r="AA2299" s="9"/>
      <c r="AB2299" s="9"/>
      <c r="AC2299" s="2"/>
      <c r="AD2299" s="15"/>
      <c r="AE2299" s="9"/>
      <c r="AF2299" s="2"/>
      <c r="AG2299" s="9"/>
      <c r="AH2299" s="9"/>
      <c r="AI2299" s="9"/>
      <c r="AJ2299" s="9"/>
      <c r="AK2299" s="9"/>
      <c r="AL2299" s="9"/>
      <c r="AM2299" s="15"/>
      <c r="AN2299" s="15"/>
      <c r="AO2299" s="9"/>
      <c r="AP2299" s="9"/>
      <c r="AQ2299" s="2"/>
      <c r="AR2299" s="2"/>
      <c r="AS2299" s="2"/>
      <c r="AT2299" s="2"/>
      <c r="AU2299" s="2"/>
      <c r="AV2299" s="2"/>
      <c r="AW2299" s="2"/>
      <c r="AX2299" s="15"/>
      <c r="AY2299" s="2"/>
      <c r="AZ2299" s="2"/>
      <c r="BA2299" s="2"/>
      <c r="BB2299" s="9"/>
      <c r="BC2299" s="19">
        <v>46.692499999999995</v>
      </c>
      <c r="BD2299" s="2">
        <v>212.42500000000001</v>
      </c>
      <c r="BE2299" s="2"/>
      <c r="BF2299" s="19">
        <v>9.3579295154185029</v>
      </c>
      <c r="BG2299" s="19"/>
      <c r="BH2299" s="19"/>
      <c r="BI2299" s="19"/>
      <c r="BJ2299" s="19"/>
      <c r="BK2299" s="19"/>
      <c r="BL2299" s="19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9"/>
      <c r="BX2299" s="2"/>
      <c r="BY2299" s="2"/>
      <c r="BZ2299" s="9"/>
      <c r="CA2299" s="2"/>
      <c r="CB2299" s="2"/>
      <c r="CC2299" s="2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  <c r="DP2299" s="9"/>
      <c r="DQ2299" s="9"/>
      <c r="DR2299" s="9"/>
      <c r="DS2299" s="9"/>
      <c r="DT2299" s="9"/>
      <c r="DU2299" s="9"/>
      <c r="DV2299" s="9"/>
      <c r="DW2299" s="9"/>
      <c r="DX2299" s="9"/>
      <c r="DY2299" s="9"/>
      <c r="DZ2299" s="9"/>
      <c r="EA2299" s="9"/>
      <c r="EB2299" s="9"/>
      <c r="EC2299" s="9"/>
      <c r="ED2299" s="9"/>
      <c r="EE2299" s="9"/>
      <c r="EF2299" s="9"/>
      <c r="EG2299" s="9"/>
      <c r="EH2299" s="9"/>
      <c r="EI2299" s="9"/>
      <c r="EJ2299" s="9"/>
      <c r="EK2299" s="9"/>
      <c r="EL2299" s="9"/>
      <c r="EM2299" s="9"/>
      <c r="EN2299" s="9"/>
      <c r="EO2299" s="9"/>
      <c r="EP2299" s="9"/>
      <c r="EQ2299" s="9"/>
      <c r="ER2299" s="9"/>
      <c r="ES2299" s="9"/>
      <c r="ET2299" s="9"/>
      <c r="EU2299" s="9"/>
      <c r="EV2299" s="9"/>
    </row>
    <row r="2300" spans="1:152" hidden="1" x14ac:dyDescent="0.45">
      <c r="A2300" t="s">
        <v>291</v>
      </c>
      <c r="B2300" t="s">
        <v>162</v>
      </c>
      <c r="C2300" s="1">
        <v>43773</v>
      </c>
      <c r="D2300" s="2">
        <v>1</v>
      </c>
      <c r="E2300" s="1" t="s">
        <v>198</v>
      </c>
      <c r="F2300" t="s">
        <v>10</v>
      </c>
      <c r="G2300">
        <v>0</v>
      </c>
      <c r="H2300" t="s">
        <v>26</v>
      </c>
      <c r="I2300" s="19">
        <v>7</v>
      </c>
      <c r="J2300">
        <v>1000</v>
      </c>
      <c r="K2300" s="2">
        <f t="shared" si="295"/>
        <v>142.85714285714286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9"/>
      <c r="Y2300" s="9"/>
      <c r="Z2300" s="9"/>
      <c r="AA2300" s="9"/>
      <c r="AB2300" s="9"/>
      <c r="AC2300" s="2"/>
      <c r="AD2300" s="15"/>
      <c r="AE2300" s="9"/>
      <c r="AF2300" s="2"/>
      <c r="AG2300" s="9"/>
      <c r="AH2300" s="9"/>
      <c r="AI2300" s="9"/>
      <c r="AJ2300" s="9"/>
      <c r="AK2300" s="9"/>
      <c r="AL2300" s="9"/>
      <c r="AM2300" s="15"/>
      <c r="AN2300" s="15"/>
      <c r="AO2300" s="9"/>
      <c r="AP2300" s="9"/>
      <c r="AQ2300" s="2"/>
      <c r="AR2300" s="2"/>
      <c r="AS2300" s="2"/>
      <c r="AT2300" s="2"/>
      <c r="AU2300" s="2"/>
      <c r="AV2300" s="2"/>
      <c r="AW2300" s="2"/>
      <c r="AX2300" s="15"/>
      <c r="AY2300" s="2"/>
      <c r="AZ2300" s="2"/>
      <c r="BA2300" s="2"/>
      <c r="BB2300" s="9"/>
      <c r="BC2300" s="19"/>
      <c r="BD2300" s="2"/>
      <c r="BE2300" s="2"/>
      <c r="BF2300" s="19"/>
      <c r="BG2300" s="19"/>
      <c r="BH2300" s="19"/>
      <c r="BI2300" s="19"/>
      <c r="BJ2300" s="19"/>
      <c r="BK2300" s="19"/>
      <c r="BL2300" s="19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9"/>
      <c r="BX2300" s="2"/>
      <c r="BY2300" s="2"/>
      <c r="BZ2300" s="9"/>
      <c r="CA2300" s="2"/>
      <c r="CB2300" s="2"/>
      <c r="CC2300" s="2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  <c r="DP2300" s="9"/>
      <c r="DQ2300" s="9"/>
      <c r="DR2300" s="9"/>
      <c r="DS2300" s="9"/>
      <c r="DT2300" s="9"/>
      <c r="DU2300" s="9"/>
      <c r="DV2300" s="9"/>
      <c r="DW2300" s="9"/>
      <c r="DX2300" s="9"/>
      <c r="DY2300" s="9"/>
      <c r="DZ2300" s="9"/>
      <c r="EA2300" s="9"/>
      <c r="EB2300" s="9"/>
      <c r="EC2300" s="9"/>
      <c r="ED2300" s="9"/>
      <c r="EE2300" s="9"/>
      <c r="EF2300" s="9"/>
      <c r="EG2300" s="9"/>
      <c r="EH2300" s="9"/>
      <c r="EI2300" s="9"/>
      <c r="EJ2300" s="9"/>
      <c r="EK2300" s="9"/>
      <c r="EL2300" s="9"/>
      <c r="EM2300" s="9"/>
      <c r="EN2300" s="9"/>
      <c r="EO2300" s="9"/>
      <c r="EP2300" s="9"/>
      <c r="EQ2300" s="9"/>
      <c r="ER2300" s="9"/>
      <c r="ES2300" s="9"/>
      <c r="ET2300" s="9"/>
      <c r="EU2300" s="9"/>
      <c r="EV2300" s="9"/>
    </row>
    <row r="2301" spans="1:152" hidden="1" x14ac:dyDescent="0.45">
      <c r="A2301" t="s">
        <v>291</v>
      </c>
      <c r="B2301" t="s">
        <v>162</v>
      </c>
      <c r="C2301" s="1">
        <v>43850</v>
      </c>
      <c r="D2301" s="2">
        <v>6</v>
      </c>
      <c r="E2301" s="1" t="s">
        <v>229</v>
      </c>
      <c r="F2301" t="s">
        <v>78</v>
      </c>
      <c r="G2301" s="2">
        <v>77</v>
      </c>
      <c r="H2301" t="s">
        <v>26</v>
      </c>
      <c r="I2301" s="19">
        <v>7</v>
      </c>
      <c r="J2301">
        <v>1000</v>
      </c>
      <c r="K2301" s="2">
        <f t="shared" si="295"/>
        <v>142.85714285714286</v>
      </c>
      <c r="L2301" s="2"/>
      <c r="M2301" s="2">
        <v>731.75</v>
      </c>
      <c r="N2301" s="2">
        <v>19.75</v>
      </c>
      <c r="O2301" s="2"/>
      <c r="P2301" s="2"/>
      <c r="Q2301" s="2"/>
      <c r="R2301" s="2"/>
      <c r="S2301" s="2"/>
      <c r="T2301" s="2">
        <v>77</v>
      </c>
      <c r="U2301" s="2"/>
      <c r="V2301" s="2"/>
      <c r="W2301" s="2"/>
      <c r="X2301" s="9"/>
      <c r="Y2301" s="9"/>
      <c r="Z2301" s="9"/>
      <c r="AA2301" s="9"/>
      <c r="AB2301" s="9"/>
      <c r="AC2301" s="2">
        <v>193.71512723364657</v>
      </c>
      <c r="AD2301" s="15">
        <v>1.6188000000000001E-2</v>
      </c>
      <c r="AE2301" s="19">
        <f>AC2301*AD2301</f>
        <v>3.135860479658271</v>
      </c>
      <c r="AF2301" s="2">
        <v>158.65614020797287</v>
      </c>
      <c r="AG2301" s="9"/>
      <c r="AH2301" s="9"/>
      <c r="AI2301" s="9"/>
      <c r="AJ2301" s="9"/>
      <c r="AK2301" s="9"/>
      <c r="AL2301" s="9"/>
      <c r="AM2301" s="15"/>
      <c r="AN2301" s="15">
        <v>4.1133333333333334E-2</v>
      </c>
      <c r="AO2301" s="19">
        <f>AF2301*AN2301</f>
        <v>6.526055900554617</v>
      </c>
      <c r="AP2301" s="19"/>
      <c r="AQ2301" s="2"/>
      <c r="AR2301" s="2"/>
      <c r="AS2301" s="2"/>
      <c r="AT2301" s="2"/>
      <c r="AU2301" s="2"/>
      <c r="AV2301" s="2"/>
      <c r="AW2301" s="2">
        <v>39.909835698270129</v>
      </c>
      <c r="AX2301" s="15">
        <v>3.3085000000000003E-2</v>
      </c>
      <c r="AY2301" s="19">
        <f>AW2301*AX2301</f>
        <v>1.3204169140772672</v>
      </c>
      <c r="AZ2301" s="2">
        <f>AC2301+AF2301+AW2301</f>
        <v>392.28110313988958</v>
      </c>
      <c r="BA2301" s="2">
        <f>AE2301+AO2301+AY2301</f>
        <v>10.982333294290155</v>
      </c>
      <c r="BB2301" s="9">
        <f>AW2301/AZ2301</f>
        <v>0.10173784915670042</v>
      </c>
      <c r="BC2301" s="19"/>
      <c r="BD2301" s="2"/>
      <c r="BE2301" s="2"/>
      <c r="BF2301" s="19"/>
      <c r="BG2301" s="19"/>
      <c r="BH2301" s="19"/>
      <c r="BI2301" s="19"/>
      <c r="BJ2301" s="9">
        <f>AC2301/AZ2301</f>
        <v>0.49381712675710177</v>
      </c>
      <c r="BK2301" s="9">
        <f>AF2301/AZ2301</f>
        <v>0.40444502408619776</v>
      </c>
      <c r="BL2301" s="9">
        <f>AW2301/AZ2301</f>
        <v>0.10173784915670042</v>
      </c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9"/>
      <c r="BX2301" s="2"/>
      <c r="BY2301" s="2"/>
      <c r="BZ2301" s="9"/>
      <c r="CA2301" s="2"/>
      <c r="CB2301" s="2"/>
      <c r="CC2301" s="2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  <c r="DP2301" s="9"/>
      <c r="DQ2301" s="9"/>
      <c r="DR2301" s="9"/>
      <c r="DS2301" s="9"/>
      <c r="DT2301" s="9"/>
      <c r="DU2301" s="9"/>
      <c r="DV2301" s="9"/>
      <c r="DW2301" s="9"/>
      <c r="DX2301" s="9"/>
      <c r="DY2301" s="9"/>
      <c r="DZ2301" s="9"/>
      <c r="EA2301" s="9"/>
      <c r="EB2301" s="9"/>
      <c r="EC2301" s="9"/>
      <c r="ED2301" s="9"/>
      <c r="EE2301" s="9"/>
      <c r="EF2301" s="9"/>
      <c r="EG2301" s="9"/>
      <c r="EH2301" s="9"/>
      <c r="EI2301" s="9"/>
      <c r="EJ2301" s="9"/>
      <c r="EK2301" s="9"/>
      <c r="EL2301" s="9"/>
      <c r="EM2301" s="9"/>
      <c r="EN2301" s="9"/>
      <c r="EO2301" s="9"/>
      <c r="EP2301" s="9"/>
      <c r="EQ2301" s="9"/>
      <c r="ER2301" s="9"/>
      <c r="ES2301" s="9"/>
      <c r="ET2301" s="9"/>
      <c r="EU2301" s="9"/>
      <c r="EV2301" s="9"/>
    </row>
    <row r="2302" spans="1:152" hidden="1" x14ac:dyDescent="0.45">
      <c r="A2302" t="s">
        <v>291</v>
      </c>
      <c r="B2302" t="s">
        <v>162</v>
      </c>
      <c r="C2302" s="1">
        <v>43865</v>
      </c>
      <c r="D2302" s="2"/>
      <c r="E2302" s="1"/>
      <c r="F2302" s="1"/>
      <c r="G2302" s="2">
        <v>92</v>
      </c>
      <c r="H2302" t="s">
        <v>26</v>
      </c>
      <c r="I2302" s="19">
        <v>7</v>
      </c>
      <c r="J2302">
        <v>1000</v>
      </c>
      <c r="K2302" s="2">
        <f t="shared" si="295"/>
        <v>142.85714285714286</v>
      </c>
      <c r="L2302" s="2"/>
      <c r="M2302" s="2">
        <v>841.66666666666674</v>
      </c>
      <c r="N2302" s="2">
        <v>22.583333333333332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9"/>
      <c r="Y2302" s="9"/>
      <c r="Z2302" s="9"/>
      <c r="AA2302" s="9"/>
      <c r="AB2302" s="9"/>
      <c r="AC2302" s="2">
        <v>287.05542559746368</v>
      </c>
      <c r="AD2302" s="15">
        <v>1.4550833333333336E-2</v>
      </c>
      <c r="AE2302" s="19">
        <f>AC2302*AD2302</f>
        <v>4.1768956552977619</v>
      </c>
      <c r="AF2302" s="2">
        <v>206.92074677410295</v>
      </c>
      <c r="AG2302" s="9"/>
      <c r="AH2302" s="9"/>
      <c r="AI2302" s="9"/>
      <c r="AJ2302" s="9"/>
      <c r="AK2302" s="9"/>
      <c r="AL2302" s="9"/>
      <c r="AM2302" s="15"/>
      <c r="AN2302" s="15">
        <v>4.1696666666666674E-2</v>
      </c>
      <c r="AO2302" s="19">
        <f>AF2302*AN2302</f>
        <v>8.6279054046575148</v>
      </c>
      <c r="AP2302" s="19"/>
      <c r="AQ2302" s="2"/>
      <c r="AR2302" s="2"/>
      <c r="AS2302" s="2"/>
      <c r="AT2302" s="2"/>
      <c r="AU2302" s="2"/>
      <c r="AV2302" s="2"/>
      <c r="AW2302" s="2">
        <v>139.79783618885546</v>
      </c>
      <c r="AX2302" s="15">
        <v>3.3189166666666665E-2</v>
      </c>
      <c r="AY2302" s="19">
        <f>AW2302*AX2302</f>
        <v>4.6397736849112885</v>
      </c>
      <c r="AZ2302" s="2">
        <f>AC2302+AF2302+AW2302</f>
        <v>633.77400856042209</v>
      </c>
      <c r="BA2302" s="2">
        <f>AE2302+AO2302+AY2302</f>
        <v>17.444574744866564</v>
      </c>
      <c r="BB2302" s="9">
        <f>AW2302/AZ2302</f>
        <v>0.22057994537579328</v>
      </c>
      <c r="BC2302" s="19"/>
      <c r="BD2302" s="2"/>
      <c r="BE2302" s="2"/>
      <c r="BF2302" s="19"/>
      <c r="BG2302" s="19"/>
      <c r="BH2302" s="19"/>
      <c r="BI2302" s="19"/>
      <c r="BJ2302" s="9">
        <f>AC2302/AZ2302</f>
        <v>0.45293025860983488</v>
      </c>
      <c r="BK2302" s="9">
        <f>AF2302/AZ2302</f>
        <v>0.32648979601437184</v>
      </c>
      <c r="BL2302" s="9">
        <f>AW2302/AZ2302</f>
        <v>0.22057994537579328</v>
      </c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9"/>
      <c r="BX2302" s="2"/>
      <c r="BY2302" s="2"/>
      <c r="BZ2302" s="9"/>
      <c r="CA2302" s="2"/>
      <c r="CB2302" s="2"/>
      <c r="CC2302" s="2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  <c r="DP2302" s="9"/>
      <c r="DQ2302" s="9"/>
      <c r="DR2302" s="9"/>
      <c r="DS2302" s="9"/>
      <c r="DT2302" s="9"/>
      <c r="DU2302" s="9"/>
      <c r="DV2302" s="9"/>
      <c r="DW2302" s="9"/>
      <c r="DX2302" s="9"/>
      <c r="DY2302" s="9"/>
      <c r="DZ2302" s="9"/>
      <c r="EA2302" s="9"/>
      <c r="EB2302" s="9"/>
      <c r="EC2302" s="9"/>
      <c r="ED2302" s="9"/>
      <c r="EE2302" s="9"/>
      <c r="EF2302" s="9"/>
      <c r="EG2302" s="9"/>
      <c r="EH2302" s="9"/>
      <c r="EI2302" s="9"/>
      <c r="EJ2302" s="9"/>
      <c r="EK2302" s="9"/>
      <c r="EL2302" s="9"/>
      <c r="EM2302" s="9"/>
      <c r="EN2302" s="9"/>
      <c r="EO2302" s="9"/>
      <c r="EP2302" s="9"/>
      <c r="EQ2302" s="9"/>
      <c r="ER2302" s="9"/>
      <c r="ES2302" s="9"/>
      <c r="ET2302" s="9"/>
      <c r="EU2302" s="9"/>
      <c r="EV2302" s="9"/>
    </row>
    <row r="2303" spans="1:152" hidden="1" x14ac:dyDescent="0.45">
      <c r="A2303" t="s">
        <v>291</v>
      </c>
      <c r="B2303" t="s">
        <v>162</v>
      </c>
      <c r="C2303" s="1">
        <v>43878</v>
      </c>
      <c r="D2303" s="2">
        <v>8</v>
      </c>
      <c r="E2303" t="s">
        <v>197</v>
      </c>
      <c r="F2303" s="1" t="s">
        <v>14</v>
      </c>
      <c r="G2303" s="2">
        <v>105</v>
      </c>
      <c r="H2303" t="s">
        <v>26</v>
      </c>
      <c r="I2303" s="19">
        <v>7</v>
      </c>
      <c r="J2303">
        <v>1000</v>
      </c>
      <c r="K2303" s="2">
        <f t="shared" si="295"/>
        <v>142.85714285714286</v>
      </c>
      <c r="L2303" s="2"/>
      <c r="M2303" s="2">
        <v>868.75</v>
      </c>
      <c r="N2303" s="2">
        <v>24.666666666666668</v>
      </c>
      <c r="O2303" s="2"/>
      <c r="P2303" s="2"/>
      <c r="Q2303" s="2"/>
      <c r="R2303" s="2"/>
      <c r="S2303" s="2"/>
      <c r="T2303" s="2"/>
      <c r="U2303" s="2">
        <v>105</v>
      </c>
      <c r="V2303" s="2"/>
      <c r="W2303" s="2"/>
      <c r="X2303" s="9"/>
      <c r="Y2303" s="9"/>
      <c r="Z2303" s="9"/>
      <c r="AA2303" s="9"/>
      <c r="AB2303" s="9"/>
      <c r="AC2303" s="2">
        <v>327.50202362999784</v>
      </c>
      <c r="AD2303" s="15">
        <v>1.0331166666666667E-2</v>
      </c>
      <c r="AE2303" s="19">
        <f>AC2303*AD2303</f>
        <v>3.3834779897921128</v>
      </c>
      <c r="AF2303" s="2">
        <v>237.60465200578915</v>
      </c>
      <c r="AG2303" s="9"/>
      <c r="AH2303" s="9"/>
      <c r="AI2303" s="9"/>
      <c r="AJ2303" s="9"/>
      <c r="AK2303" s="9"/>
      <c r="AL2303" s="9"/>
      <c r="AM2303" s="15"/>
      <c r="AN2303" s="15">
        <v>3.5535833333333336E-2</v>
      </c>
      <c r="AO2303" s="19">
        <f>AF2303*AN2303</f>
        <v>8.4434793129023902</v>
      </c>
      <c r="AP2303" s="19"/>
      <c r="AQ2303" s="2"/>
      <c r="AR2303" s="2"/>
      <c r="AS2303" s="2"/>
      <c r="AT2303" s="2"/>
      <c r="AU2303" s="2"/>
      <c r="AV2303" s="2"/>
      <c r="AW2303" s="2">
        <v>366.38828535697451</v>
      </c>
      <c r="AX2303" s="15">
        <v>2.3363333333333337E-2</v>
      </c>
      <c r="AY2303" s="19">
        <f>AW2303*AX2303</f>
        <v>8.560051640223449</v>
      </c>
      <c r="AZ2303" s="2">
        <f>AC2303+AF2303+AW2303</f>
        <v>931.49496099276155</v>
      </c>
      <c r="BA2303" s="2">
        <f>AE2303+AO2303+AY2303</f>
        <v>20.387008942917952</v>
      </c>
      <c r="BB2303" s="9">
        <f>AW2303/AZ2303</f>
        <v>0.39333362036278546</v>
      </c>
      <c r="BC2303" s="19"/>
      <c r="BD2303" s="2"/>
      <c r="BE2303" s="2"/>
      <c r="BF2303" s="19"/>
      <c r="BG2303" s="19"/>
      <c r="BH2303" s="19"/>
      <c r="BI2303" s="19"/>
      <c r="BJ2303" s="9">
        <f>AC2303/AZ2303</f>
        <v>0.35158754190248676</v>
      </c>
      <c r="BK2303" s="9">
        <f>AF2303/AZ2303</f>
        <v>0.25507883773472773</v>
      </c>
      <c r="BL2303" s="9">
        <f>AW2303/AZ2303</f>
        <v>0.39333362036278546</v>
      </c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9"/>
      <c r="BX2303" s="2"/>
      <c r="BY2303" s="2"/>
      <c r="BZ2303" s="9"/>
      <c r="CA2303" s="2"/>
      <c r="CB2303" s="2"/>
      <c r="CC2303" s="2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  <c r="DP2303" s="9"/>
      <c r="DQ2303" s="9"/>
      <c r="DR2303" s="9"/>
      <c r="DS2303" s="9"/>
      <c r="DT2303" s="9"/>
      <c r="DU2303" s="9"/>
      <c r="DV2303" s="9"/>
      <c r="DW2303" s="9"/>
      <c r="DX2303" s="9"/>
      <c r="DY2303" s="9"/>
      <c r="DZ2303" s="9"/>
      <c r="EA2303" s="9"/>
      <c r="EB2303" s="9"/>
      <c r="EC2303" s="9"/>
      <c r="ED2303" s="9"/>
      <c r="EE2303" s="9"/>
      <c r="EF2303" s="9"/>
      <c r="EG2303" s="9"/>
      <c r="EH2303" s="9"/>
      <c r="EI2303" s="9"/>
      <c r="EJ2303" s="9"/>
      <c r="EK2303" s="9"/>
      <c r="EL2303" s="9"/>
      <c r="EM2303" s="9"/>
      <c r="EN2303" s="9"/>
      <c r="EO2303" s="9"/>
      <c r="EP2303" s="9"/>
      <c r="EQ2303" s="9"/>
      <c r="ER2303" s="9"/>
      <c r="ES2303" s="9"/>
      <c r="ET2303" s="9"/>
      <c r="EU2303" s="9"/>
      <c r="EV2303" s="9"/>
    </row>
    <row r="2304" spans="1:152" hidden="1" x14ac:dyDescent="0.45">
      <c r="A2304" t="s">
        <v>291</v>
      </c>
      <c r="B2304" t="s">
        <v>162</v>
      </c>
      <c r="C2304" s="1">
        <v>43906</v>
      </c>
      <c r="D2304" s="2">
        <v>9</v>
      </c>
      <c r="E2304" s="1" t="s">
        <v>196</v>
      </c>
      <c r="F2304" s="1" t="s">
        <v>15</v>
      </c>
      <c r="G2304" s="2">
        <v>133</v>
      </c>
      <c r="H2304" t="s">
        <v>26</v>
      </c>
      <c r="I2304" s="19">
        <v>7</v>
      </c>
      <c r="J2304">
        <v>1000</v>
      </c>
      <c r="K2304" s="2">
        <f t="shared" si="295"/>
        <v>142.85714285714286</v>
      </c>
      <c r="L2304" s="2"/>
      <c r="M2304" s="2">
        <v>900</v>
      </c>
      <c r="N2304" s="2">
        <v>25.333333333333332</v>
      </c>
      <c r="O2304" s="2"/>
      <c r="P2304" s="2"/>
      <c r="Q2304" s="2"/>
      <c r="R2304" s="2"/>
      <c r="S2304" s="2"/>
      <c r="T2304" s="2"/>
      <c r="U2304" s="2"/>
      <c r="V2304" s="2">
        <v>133</v>
      </c>
      <c r="W2304" s="2"/>
      <c r="X2304" s="9"/>
      <c r="Y2304" s="9"/>
      <c r="Z2304" s="9"/>
      <c r="AA2304" s="9"/>
      <c r="AB2304" s="9"/>
      <c r="AC2304" s="2">
        <v>411.33525554803617</v>
      </c>
      <c r="AD2304" s="15">
        <v>9.8178333333333329E-3</v>
      </c>
      <c r="AE2304" s="19">
        <f>AC2304*AD2304</f>
        <v>4.038420983094694</v>
      </c>
      <c r="AF2304" s="2">
        <v>257.39033490823795</v>
      </c>
      <c r="AG2304" s="9"/>
      <c r="AH2304" s="9"/>
      <c r="AI2304" s="9"/>
      <c r="AJ2304" s="9"/>
      <c r="AK2304" s="9"/>
      <c r="AL2304" s="9"/>
      <c r="AM2304" s="15"/>
      <c r="AN2304" s="15">
        <v>3.2890833333333334E-2</v>
      </c>
      <c r="AO2304" s="19">
        <f>AF2304*AN2304</f>
        <v>8.4657826070777027</v>
      </c>
      <c r="AP2304" s="19"/>
      <c r="AQ2304" s="2"/>
      <c r="AR2304" s="2"/>
      <c r="AS2304" s="2"/>
      <c r="AT2304" s="2"/>
      <c r="AU2304" s="2"/>
      <c r="AV2304" s="2"/>
      <c r="AW2304" s="2">
        <v>730.06329059553036</v>
      </c>
      <c r="AX2304" s="15">
        <v>2.6915833333333333E-2</v>
      </c>
      <c r="AY2304" s="19">
        <f>AW2304*AX2304</f>
        <v>19.650261852454197</v>
      </c>
      <c r="AZ2304" s="2">
        <f>AC2304+AF2304+AW2304</f>
        <v>1398.7888810518045</v>
      </c>
      <c r="BA2304" s="2">
        <f>AE2304+AO2304+AY2304</f>
        <v>32.154465442626595</v>
      </c>
      <c r="BB2304" s="9">
        <f>AW2304/AZ2304</f>
        <v>0.52192528871588328</v>
      </c>
      <c r="BC2304" s="19"/>
      <c r="BD2304" s="2"/>
      <c r="BE2304" s="2"/>
      <c r="BF2304" s="19"/>
      <c r="BG2304" s="19"/>
      <c r="BH2304" s="19"/>
      <c r="BI2304" s="19"/>
      <c r="BJ2304" s="9">
        <f>AC2304/AZ2304</f>
        <v>0.29406528827905537</v>
      </c>
      <c r="BK2304" s="9">
        <f>AF2304/AZ2304</f>
        <v>0.18400942300506135</v>
      </c>
      <c r="BL2304" s="9">
        <f>AW2304/AZ2304</f>
        <v>0.52192528871588328</v>
      </c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9"/>
      <c r="BX2304" s="2"/>
      <c r="BY2304" s="2"/>
      <c r="BZ2304" s="9"/>
      <c r="CA2304" s="2"/>
      <c r="CB2304" s="2"/>
      <c r="CC2304" s="2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  <c r="DP2304" s="9"/>
      <c r="DQ2304" s="9"/>
      <c r="DR2304" s="9"/>
      <c r="DS2304" s="9"/>
      <c r="DT2304" s="9"/>
      <c r="DU2304" s="9"/>
      <c r="DV2304" s="9"/>
      <c r="DW2304" s="9"/>
      <c r="DX2304" s="9"/>
      <c r="DY2304" s="9"/>
      <c r="DZ2304" s="9"/>
      <c r="EA2304" s="9"/>
      <c r="EB2304" s="9"/>
      <c r="EC2304" s="9"/>
      <c r="ED2304" s="9"/>
      <c r="EE2304" s="9"/>
      <c r="EF2304" s="9"/>
      <c r="EG2304" s="9"/>
      <c r="EH2304" s="9"/>
      <c r="EI2304" s="9"/>
      <c r="EJ2304" s="9"/>
      <c r="EK2304" s="9"/>
      <c r="EL2304" s="9"/>
      <c r="EM2304" s="9"/>
      <c r="EN2304" s="9"/>
      <c r="EO2304" s="9"/>
      <c r="EP2304" s="9"/>
      <c r="EQ2304" s="9"/>
      <c r="ER2304" s="9"/>
      <c r="ES2304" s="9"/>
      <c r="ET2304" s="9"/>
      <c r="EU2304" s="9"/>
      <c r="EV2304" s="9"/>
    </row>
    <row r="2305" spans="1:152" hidden="1" x14ac:dyDescent="0.45">
      <c r="A2305" t="s">
        <v>291</v>
      </c>
      <c r="B2305" t="s">
        <v>162</v>
      </c>
      <c r="C2305" s="1">
        <v>43996</v>
      </c>
      <c r="D2305" s="2">
        <v>10</v>
      </c>
      <c r="E2305" t="s">
        <v>97</v>
      </c>
      <c r="F2305" s="1" t="s">
        <v>18</v>
      </c>
      <c r="G2305" s="2">
        <v>223</v>
      </c>
      <c r="H2305" t="s">
        <v>26</v>
      </c>
      <c r="I2305" s="19">
        <v>7</v>
      </c>
      <c r="J2305">
        <v>1000</v>
      </c>
      <c r="K2305" s="2">
        <f t="shared" si="295"/>
        <v>142.85714285714286</v>
      </c>
      <c r="L2305" s="2"/>
      <c r="M2305" s="9"/>
      <c r="N2305" s="9"/>
      <c r="O2305" s="9"/>
      <c r="P2305" s="9"/>
      <c r="Q2305" s="2"/>
      <c r="R2305" s="2"/>
      <c r="S2305" s="2"/>
      <c r="T2305" s="2"/>
      <c r="U2305" s="2"/>
      <c r="V2305" s="2"/>
      <c r="W2305" s="2"/>
      <c r="X2305" s="9"/>
      <c r="Y2305" s="9"/>
      <c r="Z2305" s="9"/>
      <c r="AA2305" s="9"/>
      <c r="AB2305" s="9"/>
      <c r="AC2305" s="2"/>
      <c r="AE2305" s="9"/>
      <c r="AF2305" s="2"/>
      <c r="AG2305" s="9"/>
      <c r="AH2305" s="9"/>
      <c r="AI2305" s="9"/>
      <c r="AJ2305" s="9"/>
      <c r="AK2305" s="9"/>
      <c r="AL2305" s="9"/>
      <c r="AM2305" s="15"/>
      <c r="AO2305" s="9"/>
      <c r="AP2305" s="9"/>
      <c r="AQ2305" s="2"/>
      <c r="AR2305" s="2"/>
      <c r="AS2305" s="2"/>
      <c r="AT2305" s="2"/>
      <c r="AU2305" s="2"/>
      <c r="AV2305" s="2"/>
      <c r="AW2305" s="2"/>
      <c r="AY2305" s="2"/>
      <c r="AZ2305" s="2"/>
      <c r="BA2305" s="2"/>
      <c r="BB2305" s="9"/>
      <c r="BC2305" s="19">
        <v>46.405000000000001</v>
      </c>
      <c r="BD2305" s="2">
        <v>249.1</v>
      </c>
      <c r="BE2305" s="2"/>
      <c r="BF2305" s="19">
        <v>10.973568281938325</v>
      </c>
      <c r="BG2305" s="19"/>
      <c r="BH2305" s="19"/>
      <c r="BI2305" s="19"/>
      <c r="BJ2305" s="19"/>
      <c r="BK2305" s="19"/>
      <c r="BL2305" s="19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9"/>
      <c r="BX2305" s="2"/>
      <c r="BY2305" s="2"/>
      <c r="BZ2305" s="9"/>
      <c r="CA2305" s="2"/>
      <c r="CB2305" s="2"/>
      <c r="CC2305" s="2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  <c r="DP2305" s="9"/>
      <c r="DQ2305" s="9"/>
      <c r="DR2305" s="9"/>
      <c r="DS2305" s="9"/>
      <c r="DT2305" s="9"/>
      <c r="DU2305" s="9"/>
      <c r="DV2305" s="9"/>
      <c r="DW2305" s="9"/>
      <c r="DX2305" s="9"/>
      <c r="DY2305" s="9"/>
      <c r="DZ2305" s="9"/>
      <c r="EA2305" s="9"/>
      <c r="EB2305" s="9"/>
      <c r="EC2305" s="9"/>
      <c r="ED2305" s="9"/>
      <c r="EE2305" s="9"/>
      <c r="EF2305" s="9"/>
      <c r="EG2305" s="9"/>
      <c r="EH2305" s="9"/>
      <c r="EI2305" s="9"/>
      <c r="EJ2305" s="9"/>
      <c r="EK2305" s="9"/>
      <c r="EL2305" s="9"/>
      <c r="EM2305" s="9"/>
      <c r="EN2305" s="9"/>
      <c r="EO2305" s="9"/>
      <c r="EP2305" s="9"/>
      <c r="EQ2305" s="9"/>
      <c r="ER2305" s="9"/>
      <c r="ES2305" s="9"/>
      <c r="ET2305" s="9"/>
      <c r="EU2305" s="9"/>
      <c r="EV2305" s="9"/>
    </row>
    <row r="2306" spans="1:152" hidden="1" x14ac:dyDescent="0.45">
      <c r="A2306" t="s">
        <v>185</v>
      </c>
      <c r="C2306" s="1">
        <v>44211</v>
      </c>
      <c r="D2306" s="2"/>
      <c r="E2306" s="1"/>
      <c r="F2306" s="1"/>
      <c r="G2306" s="1"/>
      <c r="H2306" t="s">
        <v>102</v>
      </c>
      <c r="I2306" s="19"/>
      <c r="K2306" s="2"/>
      <c r="L2306" s="2"/>
      <c r="M2306" s="9"/>
      <c r="N2306" s="9"/>
      <c r="O2306" s="9"/>
      <c r="P2306" s="9"/>
      <c r="Q2306" s="2"/>
      <c r="R2306" s="2"/>
      <c r="S2306" s="2"/>
      <c r="T2306" s="2"/>
      <c r="U2306" s="2"/>
      <c r="V2306" s="2"/>
      <c r="W2306" s="2"/>
      <c r="X2306" s="9"/>
      <c r="Y2306" s="9"/>
      <c r="Z2306" s="9"/>
      <c r="AA2306" s="9"/>
      <c r="AB2306" s="9"/>
      <c r="AC2306" s="2">
        <v>163.22712588697459</v>
      </c>
      <c r="AD2306" s="15">
        <v>1.30925E-2</v>
      </c>
      <c r="AE2306" s="19">
        <f t="shared" ref="AE2306:AE2341" si="296">AC2306*AD2306</f>
        <v>2.137051145675215</v>
      </c>
      <c r="AF2306" s="2">
        <v>268.27400462847288</v>
      </c>
      <c r="AG2306" s="9"/>
      <c r="AH2306" s="9"/>
      <c r="AI2306" s="9"/>
      <c r="AJ2306" s="9"/>
      <c r="AK2306" s="9"/>
      <c r="AL2306" s="9"/>
      <c r="AM2306" s="15"/>
      <c r="AN2306" s="15">
        <v>3.9481666666666665E-2</v>
      </c>
      <c r="AO2306" s="19">
        <f t="shared" ref="AO2306:AO2341" si="297">AF2306*AN2306</f>
        <v>10.591904826073156</v>
      </c>
      <c r="AP2306" s="19"/>
      <c r="AQ2306" s="2"/>
      <c r="AR2306" s="2"/>
      <c r="AS2306" s="2"/>
      <c r="AT2306" s="2"/>
      <c r="AU2306" s="2"/>
      <c r="AV2306" s="2"/>
      <c r="AW2306" s="2">
        <v>39.736558910554116</v>
      </c>
      <c r="AX2306" s="15">
        <v>2.6380000000000001E-2</v>
      </c>
      <c r="AY2306" s="19">
        <f t="shared" ref="AY2306:AY2341" si="298">AW2306*AX2306</f>
        <v>1.0482504240604176</v>
      </c>
      <c r="AZ2306" s="2">
        <f t="shared" ref="AZ2306:AZ2341" si="299">AC2306+AF2306+AW2306</f>
        <v>471.23768942600157</v>
      </c>
      <c r="BA2306" s="2"/>
      <c r="BB2306" s="9">
        <f t="shared" ref="BB2306:BB2341" si="300">AW2306/AZ2306</f>
        <v>8.4323813230974487E-2</v>
      </c>
      <c r="BC2306" s="19"/>
      <c r="BD2306" s="2"/>
      <c r="BE2306" s="2"/>
      <c r="BF2306" s="19"/>
      <c r="BG2306" s="19"/>
      <c r="BH2306" s="19"/>
      <c r="BI2306" s="19"/>
      <c r="BJ2306" s="9">
        <f t="shared" ref="BJ2306:BJ2341" si="301">AC2306/AZ2306</f>
        <v>0.34637960746687291</v>
      </c>
      <c r="BK2306" s="9">
        <f t="shared" ref="BK2306:BK2341" si="302">AF2306/AZ2306</f>
        <v>0.56929657930215261</v>
      </c>
      <c r="BL2306" s="9">
        <f t="shared" ref="BL2306:BL2341" si="303">AW2306/AZ2306</f>
        <v>8.4323813230974487E-2</v>
      </c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9"/>
      <c r="BX2306" s="2"/>
      <c r="BY2306" s="2"/>
      <c r="BZ2306" s="9"/>
      <c r="CA2306" s="2"/>
      <c r="CB2306" s="2"/>
      <c r="CC2306" s="2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  <c r="DP2306" s="9"/>
      <c r="DQ2306" s="9"/>
      <c r="DR2306" s="9"/>
      <c r="DS2306" s="9"/>
      <c r="DT2306" s="9"/>
      <c r="DU2306" s="9"/>
      <c r="DV2306" s="9"/>
      <c r="DW2306" s="9"/>
      <c r="DX2306" s="9"/>
      <c r="DY2306" s="9"/>
      <c r="DZ2306" s="9"/>
      <c r="EA2306" s="9"/>
      <c r="EB2306" s="9"/>
      <c r="EC2306" s="9"/>
      <c r="ED2306" s="9"/>
      <c r="EE2306" s="9"/>
      <c r="EF2306" s="9"/>
      <c r="EG2306" s="9"/>
      <c r="EH2306" s="9"/>
      <c r="EI2306" s="9"/>
      <c r="EJ2306" s="9"/>
      <c r="EK2306" s="9"/>
      <c r="EL2306" s="9"/>
      <c r="EM2306" s="9"/>
      <c r="EN2306" s="9"/>
      <c r="EO2306" s="9"/>
      <c r="EP2306" s="9"/>
      <c r="EQ2306" s="9"/>
      <c r="ER2306" s="9"/>
      <c r="ES2306" s="9"/>
      <c r="ET2306" s="9"/>
      <c r="EU2306" s="9"/>
      <c r="EV2306" s="9"/>
    </row>
    <row r="2307" spans="1:152" hidden="1" x14ac:dyDescent="0.45">
      <c r="A2307" t="s">
        <v>185</v>
      </c>
      <c r="C2307" s="1">
        <v>44230</v>
      </c>
      <c r="D2307" s="2"/>
      <c r="E2307" s="1"/>
      <c r="F2307" s="1"/>
      <c r="G2307" s="1"/>
      <c r="H2307" t="s">
        <v>102</v>
      </c>
      <c r="I2307" s="19"/>
      <c r="K2307" s="2"/>
      <c r="L2307" s="2"/>
      <c r="M2307" s="9"/>
      <c r="N2307" s="9"/>
      <c r="O2307" s="9"/>
      <c r="P2307" s="9"/>
      <c r="Q2307" s="2"/>
      <c r="R2307" s="2"/>
      <c r="S2307" s="2"/>
      <c r="T2307" s="2"/>
      <c r="U2307" s="2"/>
      <c r="V2307" s="2"/>
      <c r="W2307" s="2"/>
      <c r="X2307" s="9"/>
      <c r="Y2307" s="9"/>
      <c r="Z2307" s="9"/>
      <c r="AA2307" s="9"/>
      <c r="AB2307" s="9"/>
      <c r="AC2307" s="2">
        <v>289.94300421370906</v>
      </c>
      <c r="AD2307" s="15">
        <v>9.4845833333333344E-3</v>
      </c>
      <c r="AE2307" s="19">
        <f t="shared" si="296"/>
        <v>2.7499885853819417</v>
      </c>
      <c r="AF2307" s="2">
        <v>196.59939728009502</v>
      </c>
      <c r="AG2307" s="9"/>
      <c r="AH2307" s="9"/>
      <c r="AI2307" s="9"/>
      <c r="AJ2307" s="9"/>
      <c r="AK2307" s="9"/>
      <c r="AL2307" s="9"/>
      <c r="AM2307" s="15"/>
      <c r="AN2307" s="15">
        <v>3.582833333333333E-2</v>
      </c>
      <c r="AO2307" s="19">
        <f t="shared" si="297"/>
        <v>7.0438287388836702</v>
      </c>
      <c r="AP2307" s="19"/>
      <c r="AQ2307" s="2"/>
      <c r="AR2307" s="2"/>
      <c r="AS2307" s="2"/>
      <c r="AT2307" s="2"/>
      <c r="AU2307" s="2"/>
      <c r="AV2307" s="2"/>
      <c r="AW2307" s="2">
        <v>235.26520493244442</v>
      </c>
      <c r="AX2307" s="15">
        <v>2.1617500000000001E-2</v>
      </c>
      <c r="AY2307" s="19">
        <f t="shared" si="298"/>
        <v>5.0858455676271177</v>
      </c>
      <c r="AZ2307" s="2">
        <f t="shared" si="299"/>
        <v>721.80760642624841</v>
      </c>
      <c r="BA2307" s="2"/>
      <c r="BB2307" s="9">
        <f t="shared" si="300"/>
        <v>0.3259389383512723</v>
      </c>
      <c r="BC2307" s="19"/>
      <c r="BD2307" s="2"/>
      <c r="BE2307" s="2"/>
      <c r="BF2307" s="19"/>
      <c r="BG2307" s="19"/>
      <c r="BH2307" s="19"/>
      <c r="BI2307" s="19"/>
      <c r="BJ2307" s="9">
        <f t="shared" si="301"/>
        <v>0.40169014794572455</v>
      </c>
      <c r="BK2307" s="9">
        <f t="shared" si="302"/>
        <v>0.2723709137030032</v>
      </c>
      <c r="BL2307" s="9">
        <f t="shared" si="303"/>
        <v>0.3259389383512723</v>
      </c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9"/>
      <c r="BX2307" s="2"/>
      <c r="BY2307" s="2"/>
      <c r="BZ2307" s="9"/>
      <c r="CA2307" s="2"/>
      <c r="CB2307" s="2"/>
      <c r="CC2307" s="2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  <c r="DP2307" s="9"/>
      <c r="DQ2307" s="9"/>
      <c r="DR2307" s="9"/>
      <c r="DS2307" s="9"/>
      <c r="DT2307" s="9"/>
      <c r="DU2307" s="9"/>
      <c r="DV2307" s="9"/>
      <c r="DW2307" s="9"/>
      <c r="DX2307" s="9"/>
      <c r="DY2307" s="9"/>
      <c r="DZ2307" s="9"/>
      <c r="EA2307" s="9"/>
      <c r="EB2307" s="9"/>
      <c r="EC2307" s="9"/>
      <c r="ED2307" s="9"/>
      <c r="EE2307" s="9"/>
      <c r="EF2307" s="9"/>
      <c r="EG2307" s="9"/>
      <c r="EH2307" s="9"/>
      <c r="EI2307" s="9"/>
      <c r="EJ2307" s="9"/>
      <c r="EK2307" s="9"/>
      <c r="EL2307" s="9"/>
      <c r="EM2307" s="9"/>
      <c r="EN2307" s="9"/>
      <c r="EO2307" s="9"/>
      <c r="EP2307" s="9"/>
      <c r="EQ2307" s="9"/>
      <c r="ER2307" s="9"/>
      <c r="ES2307" s="9"/>
      <c r="ET2307" s="9"/>
      <c r="EU2307" s="9"/>
      <c r="EV2307" s="9"/>
    </row>
    <row r="2308" spans="1:152" hidden="1" x14ac:dyDescent="0.45">
      <c r="A2308" t="s">
        <v>185</v>
      </c>
      <c r="C2308" s="1">
        <v>44242</v>
      </c>
      <c r="D2308" s="2"/>
      <c r="E2308" s="1"/>
      <c r="F2308" s="1"/>
      <c r="G2308" s="1"/>
      <c r="H2308" t="s">
        <v>102</v>
      </c>
      <c r="I2308" s="19"/>
      <c r="K2308" s="2"/>
      <c r="L2308" s="2"/>
      <c r="M2308" s="9"/>
      <c r="N2308" s="9"/>
      <c r="O2308" s="9"/>
      <c r="P2308" s="9"/>
      <c r="Q2308" s="2"/>
      <c r="R2308" s="2"/>
      <c r="S2308" s="2"/>
      <c r="T2308" s="2"/>
      <c r="U2308" s="2"/>
      <c r="V2308" s="2"/>
      <c r="W2308" s="2"/>
      <c r="X2308" s="9"/>
      <c r="Y2308" s="9"/>
      <c r="Z2308" s="9"/>
      <c r="AA2308" s="9"/>
      <c r="AB2308" s="9"/>
      <c r="AC2308" s="2">
        <v>289.94300421370906</v>
      </c>
      <c r="AD2308" s="15">
        <v>7.189416666666666E-3</v>
      </c>
      <c r="AE2308" s="19">
        <f t="shared" si="296"/>
        <v>2.0845210668774432</v>
      </c>
      <c r="AF2308" s="2">
        <v>196.59939728009502</v>
      </c>
      <c r="AG2308" s="9"/>
      <c r="AH2308" s="9"/>
      <c r="AI2308" s="9"/>
      <c r="AJ2308" s="9"/>
      <c r="AK2308" s="9"/>
      <c r="AL2308" s="9"/>
      <c r="AM2308" s="15"/>
      <c r="AN2308" s="15">
        <v>3.0230833333333332E-2</v>
      </c>
      <c r="AO2308" s="19">
        <f t="shared" si="297"/>
        <v>5.9433636126083389</v>
      </c>
      <c r="AP2308" s="19"/>
      <c r="AQ2308" s="2"/>
      <c r="AR2308" s="2"/>
      <c r="AS2308" s="2"/>
      <c r="AT2308" s="2"/>
      <c r="AU2308" s="2"/>
      <c r="AV2308" s="2"/>
      <c r="AW2308" s="2">
        <v>235.26520493244442</v>
      </c>
      <c r="AX2308" s="15">
        <v>1.8489999999999999E-2</v>
      </c>
      <c r="AY2308" s="19">
        <f t="shared" si="298"/>
        <v>4.3500536392008975</v>
      </c>
      <c r="AZ2308" s="2">
        <f t="shared" si="299"/>
        <v>721.80760642624841</v>
      </c>
      <c r="BA2308" s="2"/>
      <c r="BB2308" s="9">
        <f t="shared" si="300"/>
        <v>0.3259389383512723</v>
      </c>
      <c r="BC2308" s="19"/>
      <c r="BD2308" s="2"/>
      <c r="BE2308" s="2"/>
      <c r="BF2308" s="19"/>
      <c r="BG2308" s="19"/>
      <c r="BH2308" s="19"/>
      <c r="BI2308" s="19"/>
      <c r="BJ2308" s="9">
        <f t="shared" si="301"/>
        <v>0.40169014794572455</v>
      </c>
      <c r="BK2308" s="9">
        <f t="shared" si="302"/>
        <v>0.2723709137030032</v>
      </c>
      <c r="BL2308" s="9">
        <f t="shared" si="303"/>
        <v>0.3259389383512723</v>
      </c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9"/>
      <c r="BX2308" s="2"/>
      <c r="BY2308" s="2"/>
      <c r="BZ2308" s="9"/>
      <c r="CA2308" s="2"/>
      <c r="CB2308" s="2"/>
      <c r="CC2308" s="2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  <c r="DP2308" s="9"/>
      <c r="DQ2308" s="9"/>
      <c r="DR2308" s="9"/>
      <c r="DS2308" s="9"/>
      <c r="DT2308" s="9"/>
      <c r="DU2308" s="9"/>
      <c r="DV2308" s="9"/>
      <c r="DW2308" s="9"/>
      <c r="DX2308" s="9"/>
      <c r="DY2308" s="9"/>
      <c r="DZ2308" s="9"/>
      <c r="EA2308" s="9"/>
      <c r="EB2308" s="9"/>
      <c r="EC2308" s="9"/>
      <c r="ED2308" s="9"/>
      <c r="EE2308" s="9"/>
      <c r="EF2308" s="9"/>
      <c r="EG2308" s="9"/>
      <c r="EH2308" s="9"/>
      <c r="EI2308" s="9"/>
      <c r="EJ2308" s="9"/>
      <c r="EK2308" s="9"/>
      <c r="EL2308" s="9"/>
      <c r="EM2308" s="9"/>
      <c r="EN2308" s="9"/>
      <c r="EO2308" s="9"/>
      <c r="EP2308" s="9"/>
      <c r="EQ2308" s="9"/>
      <c r="ER2308" s="9"/>
      <c r="ES2308" s="9"/>
      <c r="ET2308" s="9"/>
      <c r="EU2308" s="9"/>
      <c r="EV2308" s="9"/>
    </row>
    <row r="2309" spans="1:152" hidden="1" x14ac:dyDescent="0.45">
      <c r="A2309" t="s">
        <v>185</v>
      </c>
      <c r="C2309" s="1">
        <v>44284</v>
      </c>
      <c r="D2309" s="2"/>
      <c r="E2309" s="1"/>
      <c r="F2309" s="1"/>
      <c r="G2309" s="1"/>
      <c r="H2309" t="s">
        <v>102</v>
      </c>
      <c r="I2309" s="19"/>
      <c r="K2309" s="2"/>
      <c r="L2309" s="2"/>
      <c r="M2309" s="9"/>
      <c r="N2309" s="9"/>
      <c r="O2309" s="9"/>
      <c r="P2309" s="9"/>
      <c r="Q2309" s="2"/>
      <c r="R2309" s="2"/>
      <c r="S2309" s="2"/>
      <c r="T2309" s="2"/>
      <c r="U2309" s="2"/>
      <c r="V2309" s="2"/>
      <c r="W2309" s="2"/>
      <c r="X2309" s="9"/>
      <c r="Y2309" s="9"/>
      <c r="Z2309" s="9"/>
      <c r="AA2309" s="9"/>
      <c r="AB2309" s="9"/>
      <c r="AC2309" s="2">
        <v>267.32419280109673</v>
      </c>
      <c r="AD2309" s="15">
        <v>6.8274999999999994E-3</v>
      </c>
      <c r="AE2309" s="19">
        <f t="shared" si="296"/>
        <v>1.8251559263494876</v>
      </c>
      <c r="AF2309" s="2">
        <v>105.94974236891986</v>
      </c>
      <c r="AG2309" s="9"/>
      <c r="AH2309" s="9"/>
      <c r="AI2309" s="9"/>
      <c r="AJ2309" s="9"/>
      <c r="AK2309" s="9"/>
      <c r="AL2309" s="9"/>
      <c r="AM2309" s="15"/>
      <c r="AN2309" s="15">
        <v>1.9345833333333333E-2</v>
      </c>
      <c r="AO2309" s="19">
        <f t="shared" si="297"/>
        <v>2.0496860575787288</v>
      </c>
      <c r="AP2309" s="19"/>
      <c r="AQ2309" s="2"/>
      <c r="AR2309" s="2"/>
      <c r="AS2309" s="2"/>
      <c r="AT2309" s="2"/>
      <c r="AU2309" s="2"/>
      <c r="AV2309" s="2"/>
      <c r="AW2309" s="2">
        <v>981.85033389029377</v>
      </c>
      <c r="AX2309" s="15">
        <v>1.3332500000000001E-2</v>
      </c>
      <c r="AY2309" s="19">
        <f t="shared" si="298"/>
        <v>13.090519576592342</v>
      </c>
      <c r="AZ2309" s="2">
        <f t="shared" si="299"/>
        <v>1355.1242690603103</v>
      </c>
      <c r="BA2309" s="2"/>
      <c r="BB2309" s="9">
        <f t="shared" si="300"/>
        <v>0.72454634331886214</v>
      </c>
      <c r="BC2309" s="19"/>
      <c r="BD2309" s="2"/>
      <c r="BE2309" s="2"/>
      <c r="BF2309" s="19"/>
      <c r="BG2309" s="19"/>
      <c r="BH2309" s="19"/>
      <c r="BI2309" s="19"/>
      <c r="BJ2309" s="9">
        <f t="shared" si="301"/>
        <v>0.1972691353144081</v>
      </c>
      <c r="BK2309" s="9">
        <f t="shared" si="302"/>
        <v>7.8184521366729737E-2</v>
      </c>
      <c r="BL2309" s="9">
        <f t="shared" si="303"/>
        <v>0.72454634331886214</v>
      </c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9"/>
      <c r="BX2309" s="2"/>
      <c r="BY2309" s="2"/>
      <c r="BZ2309" s="9"/>
      <c r="CA2309" s="2"/>
      <c r="CB2309" s="2"/>
      <c r="CC2309" s="2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  <c r="DP2309" s="9"/>
      <c r="DQ2309" s="9"/>
      <c r="DR2309" s="9"/>
      <c r="DS2309" s="9"/>
      <c r="DT2309" s="9"/>
      <c r="DU2309" s="9"/>
      <c r="DV2309" s="9"/>
      <c r="DW2309" s="9"/>
      <c r="DX2309" s="9"/>
      <c r="DY2309" s="9"/>
      <c r="DZ2309" s="9"/>
      <c r="EA2309" s="9"/>
      <c r="EB2309" s="9"/>
      <c r="EC2309" s="9"/>
      <c r="ED2309" s="9"/>
      <c r="EE2309" s="9"/>
      <c r="EF2309" s="9"/>
      <c r="EG2309" s="9"/>
      <c r="EH2309" s="9"/>
      <c r="EI2309" s="9"/>
      <c r="EJ2309" s="9"/>
      <c r="EK2309" s="9"/>
      <c r="EL2309" s="9"/>
      <c r="EM2309" s="9"/>
      <c r="EN2309" s="9"/>
      <c r="EO2309" s="9"/>
      <c r="EP2309" s="9"/>
      <c r="EQ2309" s="9"/>
      <c r="ER2309" s="9"/>
      <c r="ES2309" s="9"/>
      <c r="ET2309" s="9"/>
      <c r="EU2309" s="9"/>
      <c r="EV2309" s="9"/>
    </row>
    <row r="2310" spans="1:152" hidden="1" x14ac:dyDescent="0.45">
      <c r="A2310" t="s">
        <v>186</v>
      </c>
      <c r="C2310" s="1">
        <v>44211</v>
      </c>
      <c r="D2310" s="2"/>
      <c r="E2310" s="1"/>
      <c r="F2310" s="1"/>
      <c r="G2310" s="1"/>
      <c r="H2310" t="s">
        <v>102</v>
      </c>
      <c r="I2310" s="19"/>
      <c r="K2310" s="2"/>
      <c r="L2310" s="2"/>
      <c r="M2310" s="9"/>
      <c r="N2310" s="9"/>
      <c r="O2310" s="9"/>
      <c r="P2310" s="9"/>
      <c r="Q2310" s="2"/>
      <c r="R2310" s="2"/>
      <c r="S2310" s="2"/>
      <c r="T2310" s="2"/>
      <c r="U2310" s="2"/>
      <c r="V2310" s="2"/>
      <c r="W2310" s="2"/>
      <c r="X2310" s="9"/>
      <c r="Y2310" s="9"/>
      <c r="Z2310" s="9"/>
      <c r="AA2310" s="9"/>
      <c r="AB2310" s="9"/>
      <c r="AC2310" s="2">
        <v>189.82540110078597</v>
      </c>
      <c r="AD2310" s="15">
        <v>1.4135416666666668E-2</v>
      </c>
      <c r="AE2310" s="19">
        <f t="shared" si="296"/>
        <v>2.6832611384767353</v>
      </c>
      <c r="AF2310" s="2">
        <v>140.50219845074014</v>
      </c>
      <c r="AG2310" s="9"/>
      <c r="AH2310" s="9"/>
      <c r="AI2310" s="9"/>
      <c r="AJ2310" s="9"/>
      <c r="AK2310" s="9"/>
      <c r="AL2310" s="9"/>
      <c r="AM2310" s="15"/>
      <c r="AN2310" s="15">
        <v>4.0774999999999999E-2</v>
      </c>
      <c r="AO2310" s="19">
        <f t="shared" si="297"/>
        <v>5.7289771418289286</v>
      </c>
      <c r="AP2310" s="19"/>
      <c r="AQ2310" s="2"/>
      <c r="AR2310" s="2"/>
      <c r="AS2310" s="2"/>
      <c r="AT2310" s="2"/>
      <c r="AU2310" s="2"/>
      <c r="AV2310" s="2"/>
      <c r="AW2310" s="2">
        <v>52.784469175260689</v>
      </c>
      <c r="AX2310" s="15">
        <v>2.6802500000000003E-2</v>
      </c>
      <c r="AY2310" s="19">
        <f t="shared" si="298"/>
        <v>1.4147557350699247</v>
      </c>
      <c r="AZ2310" s="2">
        <f t="shared" si="299"/>
        <v>383.11206872678679</v>
      </c>
      <c r="BA2310" s="2"/>
      <c r="BB2310" s="9">
        <f t="shared" si="300"/>
        <v>0.13777814243931713</v>
      </c>
      <c r="BC2310" s="19"/>
      <c r="BD2310" s="2"/>
      <c r="BE2310" s="2"/>
      <c r="BF2310" s="19"/>
      <c r="BG2310" s="19"/>
      <c r="BH2310" s="19"/>
      <c r="BI2310" s="19"/>
      <c r="BJ2310" s="9">
        <f t="shared" si="301"/>
        <v>0.4954826970908045</v>
      </c>
      <c r="BK2310" s="9">
        <f t="shared" si="302"/>
        <v>0.36673916046987837</v>
      </c>
      <c r="BL2310" s="9">
        <f t="shared" si="303"/>
        <v>0.13777814243931713</v>
      </c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9"/>
      <c r="BX2310" s="2"/>
      <c r="BY2310" s="2"/>
      <c r="BZ2310" s="9"/>
      <c r="CA2310" s="2"/>
      <c r="CB2310" s="2"/>
      <c r="CC2310" s="2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  <c r="DP2310" s="9"/>
      <c r="DQ2310" s="9"/>
      <c r="DR2310" s="9"/>
      <c r="DS2310" s="9"/>
      <c r="DT2310" s="9"/>
      <c r="DU2310" s="9"/>
      <c r="DV2310" s="9"/>
      <c r="DW2310" s="9"/>
      <c r="DX2310" s="9"/>
      <c r="DY2310" s="9"/>
      <c r="DZ2310" s="9"/>
      <c r="EA2310" s="9"/>
      <c r="EB2310" s="9"/>
      <c r="EC2310" s="9"/>
      <c r="ED2310" s="9"/>
      <c r="EE2310" s="9"/>
      <c r="EF2310" s="9"/>
      <c r="EG2310" s="9"/>
      <c r="EH2310" s="9"/>
      <c r="EI2310" s="9"/>
      <c r="EJ2310" s="9"/>
      <c r="EK2310" s="9"/>
      <c r="EL2310" s="9"/>
      <c r="EM2310" s="9"/>
      <c r="EN2310" s="9"/>
      <c r="EO2310" s="9"/>
      <c r="EP2310" s="9"/>
      <c r="EQ2310" s="9"/>
      <c r="ER2310" s="9"/>
      <c r="ES2310" s="9"/>
      <c r="ET2310" s="9"/>
      <c r="EU2310" s="9"/>
      <c r="EV2310" s="9"/>
    </row>
    <row r="2311" spans="1:152" hidden="1" x14ac:dyDescent="0.45">
      <c r="A2311" t="s">
        <v>186</v>
      </c>
      <c r="C2311" s="1">
        <v>44230</v>
      </c>
      <c r="D2311" s="2"/>
      <c r="E2311" s="1"/>
      <c r="F2311" s="1"/>
      <c r="G2311" s="1"/>
      <c r="H2311" t="s">
        <v>102</v>
      </c>
      <c r="I2311" s="19"/>
      <c r="K2311" s="2"/>
      <c r="L2311" s="2"/>
      <c r="M2311" s="9"/>
      <c r="N2311" s="9"/>
      <c r="O2311" s="9"/>
      <c r="P2311" s="9"/>
      <c r="Q2311" s="2"/>
      <c r="R2311" s="2"/>
      <c r="S2311" s="2"/>
      <c r="T2311" s="2"/>
      <c r="U2311" s="2"/>
      <c r="V2311" s="2"/>
      <c r="W2311" s="2"/>
      <c r="X2311" s="9"/>
      <c r="Y2311" s="9"/>
      <c r="Z2311" s="9"/>
      <c r="AA2311" s="9"/>
      <c r="AB2311" s="9"/>
      <c r="AC2311" s="2">
        <v>286.12759167418187</v>
      </c>
      <c r="AD2311" s="15">
        <v>1.1058416666666666E-2</v>
      </c>
      <c r="AE2311" s="19">
        <f t="shared" si="296"/>
        <v>3.1641181285629671</v>
      </c>
      <c r="AF2311" s="2">
        <v>203.01278514925909</v>
      </c>
      <c r="AG2311" s="9"/>
      <c r="AH2311" s="9"/>
      <c r="AI2311" s="9"/>
      <c r="AJ2311" s="9"/>
      <c r="AK2311" s="9"/>
      <c r="AL2311" s="9"/>
      <c r="AM2311" s="15"/>
      <c r="AN2311" s="15">
        <v>3.9041666666666669E-2</v>
      </c>
      <c r="AO2311" s="19">
        <f t="shared" si="297"/>
        <v>7.9259574868689908</v>
      </c>
      <c r="AP2311" s="19"/>
      <c r="AQ2311" s="2"/>
      <c r="AR2311" s="2"/>
      <c r="AS2311" s="2"/>
      <c r="AT2311" s="2"/>
      <c r="AU2311" s="2"/>
      <c r="AV2311" s="2"/>
      <c r="AW2311" s="2">
        <v>251.58676708804373</v>
      </c>
      <c r="AX2311" s="15">
        <v>2.2970000000000001E-2</v>
      </c>
      <c r="AY2311" s="19">
        <f t="shared" si="298"/>
        <v>5.7789480400123647</v>
      </c>
      <c r="AZ2311" s="2">
        <f t="shared" si="299"/>
        <v>740.72714391148475</v>
      </c>
      <c r="BA2311" s="2"/>
      <c r="BB2311" s="9">
        <f t="shared" si="300"/>
        <v>0.33964837005906695</v>
      </c>
      <c r="BC2311" s="19"/>
      <c r="BD2311" s="2"/>
      <c r="BE2311" s="2"/>
      <c r="BF2311" s="19"/>
      <c r="BG2311" s="19"/>
      <c r="BH2311" s="19"/>
      <c r="BI2311" s="19"/>
      <c r="BJ2311" s="9">
        <f t="shared" si="301"/>
        <v>0.38627933919534274</v>
      </c>
      <c r="BK2311" s="9">
        <f t="shared" si="302"/>
        <v>0.2740722907455902</v>
      </c>
      <c r="BL2311" s="9">
        <f t="shared" si="303"/>
        <v>0.33964837005906695</v>
      </c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9"/>
      <c r="BX2311" s="2"/>
      <c r="BY2311" s="2"/>
      <c r="BZ2311" s="9"/>
      <c r="CA2311" s="2"/>
      <c r="CB2311" s="2"/>
      <c r="CC2311" s="2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  <c r="DP2311" s="9"/>
      <c r="DQ2311" s="9"/>
      <c r="DR2311" s="9"/>
      <c r="DS2311" s="9"/>
      <c r="DT2311" s="9"/>
      <c r="DU2311" s="9"/>
      <c r="DV2311" s="9"/>
      <c r="DW2311" s="9"/>
      <c r="DX2311" s="9"/>
      <c r="DY2311" s="9"/>
      <c r="DZ2311" s="9"/>
      <c r="EA2311" s="9"/>
      <c r="EB2311" s="9"/>
      <c r="EC2311" s="9"/>
      <c r="ED2311" s="9"/>
      <c r="EE2311" s="9"/>
      <c r="EF2311" s="9"/>
      <c r="EG2311" s="9"/>
      <c r="EH2311" s="9"/>
      <c r="EI2311" s="9"/>
      <c r="EJ2311" s="9"/>
      <c r="EK2311" s="9"/>
      <c r="EL2311" s="9"/>
      <c r="EM2311" s="9"/>
      <c r="EN2311" s="9"/>
      <c r="EO2311" s="9"/>
      <c r="EP2311" s="9"/>
      <c r="EQ2311" s="9"/>
      <c r="ER2311" s="9"/>
      <c r="ES2311" s="9"/>
      <c r="ET2311" s="9"/>
      <c r="EU2311" s="9"/>
      <c r="EV2311" s="9"/>
    </row>
    <row r="2312" spans="1:152" hidden="1" x14ac:dyDescent="0.45">
      <c r="A2312" t="s">
        <v>186</v>
      </c>
      <c r="C2312" s="1">
        <v>44242</v>
      </c>
      <c r="D2312" s="2"/>
      <c r="E2312" s="1"/>
      <c r="F2312" s="1"/>
      <c r="G2312" s="1"/>
      <c r="H2312" t="s">
        <v>102</v>
      </c>
      <c r="I2312" s="19"/>
      <c r="K2312" s="2"/>
      <c r="L2312" s="2"/>
      <c r="M2312" s="9"/>
      <c r="N2312" s="9"/>
      <c r="O2312" s="9"/>
      <c r="P2312" s="9"/>
      <c r="Q2312" s="2"/>
      <c r="R2312" s="2"/>
      <c r="S2312" s="2"/>
      <c r="T2312" s="2"/>
      <c r="U2312" s="2"/>
      <c r="V2312" s="2"/>
      <c r="W2312" s="2"/>
      <c r="X2312" s="9"/>
      <c r="Y2312" s="9"/>
      <c r="Z2312" s="9"/>
      <c r="AA2312" s="9"/>
      <c r="AB2312" s="9"/>
      <c r="AC2312" s="2">
        <v>286.12759167418187</v>
      </c>
      <c r="AD2312" s="15">
        <v>9.8431666666666667E-3</v>
      </c>
      <c r="AE2312" s="19">
        <f t="shared" si="296"/>
        <v>2.8164015727809177</v>
      </c>
      <c r="AF2312" s="2">
        <v>203.01278514925909</v>
      </c>
      <c r="AG2312" s="9"/>
      <c r="AH2312" s="9"/>
      <c r="AI2312" s="9"/>
      <c r="AJ2312" s="9"/>
      <c r="AK2312" s="9"/>
      <c r="AL2312" s="9"/>
      <c r="AM2312" s="15"/>
      <c r="AN2312" s="15">
        <v>3.470666666666667E-2</v>
      </c>
      <c r="AO2312" s="19">
        <f t="shared" si="297"/>
        <v>7.0458970632469526</v>
      </c>
      <c r="AP2312" s="19"/>
      <c r="AQ2312" s="2"/>
      <c r="AR2312" s="2"/>
      <c r="AS2312" s="2"/>
      <c r="AT2312" s="2"/>
      <c r="AU2312" s="2"/>
      <c r="AV2312" s="2"/>
      <c r="AW2312" s="2">
        <v>251.58676708804373</v>
      </c>
      <c r="AX2312" s="15">
        <v>1.9734166666666667E-2</v>
      </c>
      <c r="AY2312" s="19">
        <f t="shared" si="298"/>
        <v>4.9648551928433031</v>
      </c>
      <c r="AZ2312" s="2">
        <f t="shared" si="299"/>
        <v>740.72714391148475</v>
      </c>
      <c r="BA2312" s="2"/>
      <c r="BB2312" s="9">
        <f t="shared" si="300"/>
        <v>0.33964837005906695</v>
      </c>
      <c r="BC2312" s="19"/>
      <c r="BD2312" s="2"/>
      <c r="BE2312" s="2"/>
      <c r="BF2312" s="19"/>
      <c r="BG2312" s="19"/>
      <c r="BH2312" s="19"/>
      <c r="BI2312" s="19"/>
      <c r="BJ2312" s="9">
        <f t="shared" si="301"/>
        <v>0.38627933919534274</v>
      </c>
      <c r="BK2312" s="9">
        <f t="shared" si="302"/>
        <v>0.2740722907455902</v>
      </c>
      <c r="BL2312" s="9">
        <f t="shared" si="303"/>
        <v>0.33964837005906695</v>
      </c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9"/>
      <c r="BX2312" s="2"/>
      <c r="BY2312" s="2"/>
      <c r="BZ2312" s="9"/>
      <c r="CA2312" s="2"/>
      <c r="CB2312" s="2"/>
      <c r="CC2312" s="2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  <c r="DP2312" s="9"/>
      <c r="DQ2312" s="9"/>
      <c r="DR2312" s="9"/>
      <c r="DS2312" s="9"/>
      <c r="DT2312" s="9"/>
      <c r="DU2312" s="9"/>
      <c r="DV2312" s="9"/>
      <c r="DW2312" s="9"/>
      <c r="DX2312" s="9"/>
      <c r="DY2312" s="9"/>
      <c r="DZ2312" s="9"/>
      <c r="EA2312" s="9"/>
      <c r="EB2312" s="9"/>
      <c r="EC2312" s="9"/>
      <c r="ED2312" s="9"/>
      <c r="EE2312" s="9"/>
      <c r="EF2312" s="9"/>
      <c r="EG2312" s="9"/>
      <c r="EH2312" s="9"/>
      <c r="EI2312" s="9"/>
      <c r="EJ2312" s="9"/>
      <c r="EK2312" s="9"/>
      <c r="EL2312" s="9"/>
      <c r="EM2312" s="9"/>
      <c r="EN2312" s="9"/>
      <c r="EO2312" s="9"/>
      <c r="EP2312" s="9"/>
      <c r="EQ2312" s="9"/>
      <c r="ER2312" s="9"/>
      <c r="ES2312" s="9"/>
      <c r="ET2312" s="9"/>
      <c r="EU2312" s="9"/>
      <c r="EV2312" s="9"/>
    </row>
    <row r="2313" spans="1:152" hidden="1" x14ac:dyDescent="0.45">
      <c r="A2313" t="s">
        <v>186</v>
      </c>
      <c r="C2313" s="1">
        <v>44284</v>
      </c>
      <c r="D2313" s="2"/>
      <c r="E2313" s="1"/>
      <c r="F2313" s="1"/>
      <c r="G2313" s="1"/>
      <c r="H2313" t="s">
        <v>102</v>
      </c>
      <c r="I2313" s="19"/>
      <c r="K2313" s="2"/>
      <c r="L2313" s="2"/>
      <c r="M2313" s="9"/>
      <c r="N2313" s="9"/>
      <c r="O2313" s="9"/>
      <c r="P2313" s="9"/>
      <c r="Q2313" s="2"/>
      <c r="R2313" s="2"/>
      <c r="S2313" s="2"/>
      <c r="T2313" s="2"/>
      <c r="U2313" s="2"/>
      <c r="V2313" s="2"/>
      <c r="W2313" s="2"/>
      <c r="X2313" s="9"/>
      <c r="Y2313" s="9"/>
      <c r="Z2313" s="9"/>
      <c r="AA2313" s="9"/>
      <c r="AB2313" s="9"/>
      <c r="AC2313" s="2">
        <v>263.19731803885861</v>
      </c>
      <c r="AD2313" s="15">
        <v>8.040916666666665E-3</v>
      </c>
      <c r="AE2313" s="19">
        <f t="shared" si="296"/>
        <v>2.1163477012406249</v>
      </c>
      <c r="AF2313" s="2">
        <v>134.13029726825636</v>
      </c>
      <c r="AG2313" s="9"/>
      <c r="AH2313" s="9"/>
      <c r="AI2313" s="9"/>
      <c r="AJ2313" s="9"/>
      <c r="AK2313" s="9"/>
      <c r="AL2313" s="9"/>
      <c r="AM2313" s="15"/>
      <c r="AN2313" s="15">
        <v>2.5637500000000001E-2</v>
      </c>
      <c r="AO2313" s="19">
        <f t="shared" si="297"/>
        <v>3.4387654962149226</v>
      </c>
      <c r="AP2313" s="19"/>
      <c r="AQ2313" s="2"/>
      <c r="AR2313" s="2"/>
      <c r="AS2313" s="2"/>
      <c r="AT2313" s="2"/>
      <c r="AU2313" s="2"/>
      <c r="AV2313" s="2"/>
      <c r="AW2313" s="2">
        <v>752.16699288852476</v>
      </c>
      <c r="AX2313" s="15">
        <v>1.9344166666666666E-2</v>
      </c>
      <c r="AY2313" s="19">
        <f t="shared" si="298"/>
        <v>14.550043671601104</v>
      </c>
      <c r="AZ2313" s="2">
        <f t="shared" si="299"/>
        <v>1149.4946081956398</v>
      </c>
      <c r="BA2313" s="2"/>
      <c r="BB2313" s="9">
        <f t="shared" si="300"/>
        <v>0.65434582078571057</v>
      </c>
      <c r="BC2313" s="19"/>
      <c r="BD2313" s="2"/>
      <c r="BE2313" s="2"/>
      <c r="BF2313" s="19"/>
      <c r="BG2313" s="19"/>
      <c r="BH2313" s="19"/>
      <c r="BI2313" s="19"/>
      <c r="BJ2313" s="9">
        <f t="shared" si="301"/>
        <v>0.22896785784145529</v>
      </c>
      <c r="BK2313" s="9">
        <f t="shared" si="302"/>
        <v>0.11668632137283402</v>
      </c>
      <c r="BL2313" s="9">
        <f t="shared" si="303"/>
        <v>0.65434582078571057</v>
      </c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9"/>
      <c r="BX2313" s="2"/>
      <c r="BY2313" s="2"/>
      <c r="BZ2313" s="9"/>
      <c r="CA2313" s="2"/>
      <c r="CB2313" s="2"/>
      <c r="CC2313" s="2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  <c r="DP2313" s="9"/>
      <c r="DQ2313" s="9"/>
      <c r="DR2313" s="9"/>
      <c r="DS2313" s="9"/>
      <c r="DT2313" s="9"/>
      <c r="DU2313" s="9"/>
      <c r="DV2313" s="9"/>
      <c r="DW2313" s="9"/>
      <c r="DX2313" s="9"/>
      <c r="DY2313" s="9"/>
      <c r="DZ2313" s="9"/>
      <c r="EA2313" s="9"/>
      <c r="EB2313" s="9"/>
      <c r="EC2313" s="9"/>
      <c r="ED2313" s="9"/>
      <c r="EE2313" s="9"/>
      <c r="EF2313" s="9"/>
      <c r="EG2313" s="9"/>
      <c r="EH2313" s="9"/>
      <c r="EI2313" s="9"/>
      <c r="EJ2313" s="9"/>
      <c r="EK2313" s="9"/>
      <c r="EL2313" s="9"/>
      <c r="EM2313" s="9"/>
      <c r="EN2313" s="9"/>
      <c r="EO2313" s="9"/>
      <c r="EP2313" s="9"/>
      <c r="EQ2313" s="9"/>
      <c r="ER2313" s="9"/>
      <c r="ES2313" s="9"/>
      <c r="ET2313" s="9"/>
      <c r="EU2313" s="9"/>
      <c r="EV2313" s="9"/>
    </row>
    <row r="2314" spans="1:152" hidden="1" x14ac:dyDescent="0.45">
      <c r="A2314" t="s">
        <v>187</v>
      </c>
      <c r="C2314" s="1">
        <v>44211</v>
      </c>
      <c r="D2314" s="2"/>
      <c r="E2314" s="1"/>
      <c r="F2314" s="1"/>
      <c r="G2314" s="1"/>
      <c r="H2314" t="s">
        <v>102</v>
      </c>
      <c r="I2314" s="19"/>
      <c r="K2314" s="2"/>
      <c r="L2314" s="2"/>
      <c r="M2314" s="9"/>
      <c r="N2314" s="9"/>
      <c r="O2314" s="9"/>
      <c r="P2314" s="9"/>
      <c r="Q2314" s="2"/>
      <c r="R2314" s="2"/>
      <c r="S2314" s="2"/>
      <c r="T2314" s="2"/>
      <c r="U2314" s="2"/>
      <c r="V2314" s="2"/>
      <c r="W2314" s="2"/>
      <c r="X2314" s="9"/>
      <c r="Y2314" s="9"/>
      <c r="Z2314" s="9"/>
      <c r="AA2314" s="9"/>
      <c r="AB2314" s="9"/>
      <c r="AC2314" s="2">
        <v>158.43997088655385</v>
      </c>
      <c r="AD2314" s="15">
        <v>1.55125E-2</v>
      </c>
      <c r="AE2314" s="19">
        <f t="shared" si="296"/>
        <v>2.4578000483776665</v>
      </c>
      <c r="AF2314" s="2">
        <v>125.03851619385641</v>
      </c>
      <c r="AG2314" s="9"/>
      <c r="AH2314" s="9"/>
      <c r="AI2314" s="9"/>
      <c r="AJ2314" s="9"/>
      <c r="AK2314" s="9"/>
      <c r="AL2314" s="9"/>
      <c r="AM2314" s="15"/>
      <c r="AN2314" s="15">
        <v>4.2962499999999994E-2</v>
      </c>
      <c r="AO2314" s="19">
        <f t="shared" si="297"/>
        <v>5.3719672519785551</v>
      </c>
      <c r="AP2314" s="19"/>
      <c r="AQ2314" s="2"/>
      <c r="AR2314" s="2"/>
      <c r="AS2314" s="2"/>
      <c r="AT2314" s="2"/>
      <c r="AU2314" s="2"/>
      <c r="AV2314" s="2"/>
      <c r="AW2314" s="2">
        <v>37.66940042567029</v>
      </c>
      <c r="AX2314" s="15">
        <v>3.0059166666666665E-2</v>
      </c>
      <c r="AY2314" s="19">
        <f t="shared" si="298"/>
        <v>1.1323107856286274</v>
      </c>
      <c r="AZ2314" s="2">
        <f t="shared" si="299"/>
        <v>321.14788750608056</v>
      </c>
      <c r="BA2314" s="2"/>
      <c r="BB2314" s="9">
        <f t="shared" si="300"/>
        <v>0.11729611774250598</v>
      </c>
      <c r="BC2314" s="19"/>
      <c r="BD2314" s="2"/>
      <c r="BE2314" s="2"/>
      <c r="BF2314" s="19"/>
      <c r="BG2314" s="19"/>
      <c r="BH2314" s="19"/>
      <c r="BI2314" s="19"/>
      <c r="BJ2314" s="9">
        <f t="shared" si="301"/>
        <v>0.49335517078110619</v>
      </c>
      <c r="BK2314" s="9">
        <f t="shared" si="302"/>
        <v>0.38934871147638783</v>
      </c>
      <c r="BL2314" s="9">
        <f t="shared" si="303"/>
        <v>0.11729611774250598</v>
      </c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9"/>
      <c r="BX2314" s="2"/>
      <c r="BY2314" s="2"/>
      <c r="BZ2314" s="9"/>
      <c r="CA2314" s="2"/>
      <c r="CB2314" s="2"/>
      <c r="CC2314" s="2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  <c r="DP2314" s="9"/>
      <c r="DQ2314" s="9"/>
      <c r="DR2314" s="9"/>
      <c r="DS2314" s="9"/>
      <c r="DT2314" s="9"/>
      <c r="DU2314" s="9"/>
      <c r="DV2314" s="9"/>
      <c r="DW2314" s="9"/>
      <c r="DX2314" s="9"/>
      <c r="DY2314" s="9"/>
      <c r="DZ2314" s="9"/>
      <c r="EA2314" s="9"/>
      <c r="EB2314" s="9"/>
      <c r="EC2314" s="9"/>
      <c r="ED2314" s="9"/>
      <c r="EE2314" s="9"/>
      <c r="EF2314" s="9"/>
      <c r="EG2314" s="9"/>
      <c r="EH2314" s="9"/>
      <c r="EI2314" s="9"/>
      <c r="EJ2314" s="9"/>
      <c r="EK2314" s="9"/>
      <c r="EL2314" s="9"/>
      <c r="EM2314" s="9"/>
      <c r="EN2314" s="9"/>
      <c r="EO2314" s="9"/>
      <c r="EP2314" s="9"/>
      <c r="EQ2314" s="9"/>
      <c r="ER2314" s="9"/>
      <c r="ES2314" s="9"/>
      <c r="ET2314" s="9"/>
      <c r="EU2314" s="9"/>
      <c r="EV2314" s="9"/>
    </row>
    <row r="2315" spans="1:152" hidden="1" x14ac:dyDescent="0.45">
      <c r="A2315" t="s">
        <v>187</v>
      </c>
      <c r="C2315" s="1">
        <v>44230</v>
      </c>
      <c r="D2315" s="2"/>
      <c r="E2315" s="1"/>
      <c r="F2315" s="1"/>
      <c r="G2315" s="1"/>
      <c r="H2315" t="s">
        <v>102</v>
      </c>
      <c r="I2315" s="19"/>
      <c r="K2315" s="2"/>
      <c r="L2315" s="2"/>
      <c r="M2315" s="9"/>
      <c r="N2315" s="9"/>
      <c r="O2315" s="9"/>
      <c r="P2315" s="9"/>
      <c r="Q2315" s="2"/>
      <c r="R2315" s="2"/>
      <c r="S2315" s="2"/>
      <c r="T2315" s="2"/>
      <c r="U2315" s="2"/>
      <c r="V2315" s="2"/>
      <c r="W2315" s="2"/>
      <c r="X2315" s="9"/>
      <c r="Y2315" s="9"/>
      <c r="Z2315" s="9"/>
      <c r="AA2315" s="9"/>
      <c r="AB2315" s="9"/>
      <c r="AC2315" s="2">
        <v>284.46820350333337</v>
      </c>
      <c r="AD2315" s="15">
        <v>1.2981083333333332E-2</v>
      </c>
      <c r="AE2315" s="19">
        <f t="shared" si="296"/>
        <v>3.6927054553603953</v>
      </c>
      <c r="AF2315" s="2">
        <v>214.324179971376</v>
      </c>
      <c r="AG2315" s="9"/>
      <c r="AH2315" s="9"/>
      <c r="AI2315" s="9"/>
      <c r="AJ2315" s="9"/>
      <c r="AK2315" s="9"/>
      <c r="AL2315" s="9"/>
      <c r="AM2315" s="15"/>
      <c r="AN2315" s="15">
        <v>4.0806666666666665E-2</v>
      </c>
      <c r="AO2315" s="19">
        <f t="shared" si="297"/>
        <v>8.7458553706986155</v>
      </c>
      <c r="AP2315" s="19"/>
      <c r="AQ2315" s="2"/>
      <c r="AR2315" s="2"/>
      <c r="AS2315" s="2"/>
      <c r="AT2315" s="2"/>
      <c r="AU2315" s="2"/>
      <c r="AV2315" s="2"/>
      <c r="AW2315" s="2">
        <v>207.19668111386233</v>
      </c>
      <c r="AX2315" s="15">
        <v>2.5156666666666667E-2</v>
      </c>
      <c r="AY2315" s="19">
        <f t="shared" si="298"/>
        <v>5.2123778412210635</v>
      </c>
      <c r="AZ2315" s="2">
        <f t="shared" si="299"/>
        <v>705.98906458857164</v>
      </c>
      <c r="BA2315" s="2"/>
      <c r="BB2315" s="9">
        <f t="shared" si="300"/>
        <v>0.29348426414311402</v>
      </c>
      <c r="BC2315" s="19"/>
      <c r="BD2315" s="2"/>
      <c r="BE2315" s="2"/>
      <c r="BF2315" s="19"/>
      <c r="BG2315" s="19"/>
      <c r="BH2315" s="19"/>
      <c r="BI2315" s="19"/>
      <c r="BJ2315" s="9">
        <f t="shared" si="301"/>
        <v>0.40293570789104582</v>
      </c>
      <c r="BK2315" s="9">
        <f t="shared" si="302"/>
        <v>0.30358002796584027</v>
      </c>
      <c r="BL2315" s="9">
        <f t="shared" si="303"/>
        <v>0.29348426414311402</v>
      </c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9"/>
      <c r="BX2315" s="2"/>
      <c r="BY2315" s="2"/>
      <c r="BZ2315" s="9"/>
      <c r="CA2315" s="2"/>
      <c r="CB2315" s="2"/>
      <c r="CC2315" s="2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  <c r="DP2315" s="9"/>
      <c r="DQ2315" s="9"/>
      <c r="DR2315" s="9"/>
      <c r="DS2315" s="9"/>
      <c r="DT2315" s="9"/>
      <c r="DU2315" s="9"/>
      <c r="DV2315" s="9"/>
      <c r="DW2315" s="9"/>
      <c r="DX2315" s="9"/>
      <c r="DY2315" s="9"/>
      <c r="DZ2315" s="9"/>
      <c r="EA2315" s="9"/>
      <c r="EB2315" s="9"/>
      <c r="EC2315" s="9"/>
      <c r="ED2315" s="9"/>
      <c r="EE2315" s="9"/>
      <c r="EF2315" s="9"/>
      <c r="EG2315" s="9"/>
      <c r="EH2315" s="9"/>
      <c r="EI2315" s="9"/>
      <c r="EJ2315" s="9"/>
      <c r="EK2315" s="9"/>
      <c r="EL2315" s="9"/>
      <c r="EM2315" s="9"/>
      <c r="EN2315" s="9"/>
      <c r="EO2315" s="9"/>
      <c r="EP2315" s="9"/>
      <c r="EQ2315" s="9"/>
      <c r="ER2315" s="9"/>
      <c r="ES2315" s="9"/>
      <c r="ET2315" s="9"/>
      <c r="EU2315" s="9"/>
      <c r="EV2315" s="9"/>
    </row>
    <row r="2316" spans="1:152" hidden="1" x14ac:dyDescent="0.45">
      <c r="A2316" t="s">
        <v>187</v>
      </c>
      <c r="C2316" s="1">
        <v>44242</v>
      </c>
      <c r="D2316" s="2"/>
      <c r="E2316" s="1"/>
      <c r="F2316" s="1"/>
      <c r="G2316" s="1"/>
      <c r="H2316" t="s">
        <v>102</v>
      </c>
      <c r="I2316" s="19"/>
      <c r="K2316" s="2"/>
      <c r="L2316" s="2"/>
      <c r="M2316" s="9"/>
      <c r="N2316" s="9"/>
      <c r="O2316" s="9"/>
      <c r="P2316" s="9"/>
      <c r="Q2316" s="2"/>
      <c r="R2316" s="2"/>
      <c r="S2316" s="2"/>
      <c r="T2316" s="2"/>
      <c r="U2316" s="2"/>
      <c r="V2316" s="2"/>
      <c r="W2316" s="2"/>
      <c r="X2316" s="9"/>
      <c r="Y2316" s="9"/>
      <c r="Z2316" s="9"/>
      <c r="AA2316" s="9"/>
      <c r="AB2316" s="9"/>
      <c r="AC2316" s="2">
        <v>284.46820350333337</v>
      </c>
      <c r="AD2316" s="15">
        <v>1.1688333333333334E-2</v>
      </c>
      <c r="AE2316" s="19">
        <f t="shared" si="296"/>
        <v>3.3249591852814615</v>
      </c>
      <c r="AF2316" s="2">
        <v>214.324179971376</v>
      </c>
      <c r="AG2316" s="9"/>
      <c r="AH2316" s="9"/>
      <c r="AI2316" s="9"/>
      <c r="AJ2316" s="9"/>
      <c r="AK2316" s="9"/>
      <c r="AL2316" s="9"/>
      <c r="AM2316" s="15"/>
      <c r="AN2316" s="15">
        <v>3.8668333333333332E-2</v>
      </c>
      <c r="AO2316" s="19">
        <f t="shared" si="297"/>
        <v>8.2875588325264911</v>
      </c>
      <c r="AP2316" s="19"/>
      <c r="AQ2316" s="2"/>
      <c r="AR2316" s="2"/>
      <c r="AS2316" s="2"/>
      <c r="AT2316" s="2"/>
      <c r="AU2316" s="2"/>
      <c r="AV2316" s="2"/>
      <c r="AW2316" s="2">
        <v>207.19668111386233</v>
      </c>
      <c r="AX2316" s="15">
        <v>2.4864999999999998E-2</v>
      </c>
      <c r="AY2316" s="19">
        <f t="shared" si="298"/>
        <v>5.151945475896186</v>
      </c>
      <c r="AZ2316" s="2">
        <f t="shared" si="299"/>
        <v>705.98906458857164</v>
      </c>
      <c r="BA2316" s="2"/>
      <c r="BB2316" s="9">
        <f t="shared" si="300"/>
        <v>0.29348426414311402</v>
      </c>
      <c r="BC2316" s="19"/>
      <c r="BD2316" s="2"/>
      <c r="BE2316" s="2"/>
      <c r="BF2316" s="19"/>
      <c r="BG2316" s="19"/>
      <c r="BH2316" s="19"/>
      <c r="BI2316" s="19"/>
      <c r="BJ2316" s="9">
        <f t="shared" si="301"/>
        <v>0.40293570789104582</v>
      </c>
      <c r="BK2316" s="9">
        <f t="shared" si="302"/>
        <v>0.30358002796584027</v>
      </c>
      <c r="BL2316" s="9">
        <f t="shared" si="303"/>
        <v>0.29348426414311402</v>
      </c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9"/>
      <c r="BX2316" s="2"/>
      <c r="BY2316" s="2"/>
      <c r="BZ2316" s="9"/>
      <c r="CA2316" s="2"/>
      <c r="CB2316" s="2"/>
      <c r="CC2316" s="2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  <c r="DP2316" s="9"/>
      <c r="DQ2316" s="9"/>
      <c r="DR2316" s="9"/>
      <c r="DS2316" s="9"/>
      <c r="DT2316" s="9"/>
      <c r="DU2316" s="9"/>
      <c r="DV2316" s="9"/>
      <c r="DW2316" s="9"/>
      <c r="DX2316" s="9"/>
      <c r="DY2316" s="9"/>
      <c r="DZ2316" s="9"/>
      <c r="EA2316" s="9"/>
      <c r="EB2316" s="9"/>
      <c r="EC2316" s="9"/>
      <c r="ED2316" s="9"/>
      <c r="EE2316" s="9"/>
      <c r="EF2316" s="9"/>
      <c r="EG2316" s="9"/>
      <c r="EH2316" s="9"/>
      <c r="EI2316" s="9"/>
      <c r="EJ2316" s="9"/>
      <c r="EK2316" s="9"/>
      <c r="EL2316" s="9"/>
      <c r="EM2316" s="9"/>
      <c r="EN2316" s="9"/>
      <c r="EO2316" s="9"/>
      <c r="EP2316" s="9"/>
      <c r="EQ2316" s="9"/>
      <c r="ER2316" s="9"/>
      <c r="ES2316" s="9"/>
      <c r="ET2316" s="9"/>
      <c r="EU2316" s="9"/>
      <c r="EV2316" s="9"/>
    </row>
    <row r="2317" spans="1:152" hidden="1" x14ac:dyDescent="0.45">
      <c r="A2317" t="s">
        <v>187</v>
      </c>
      <c r="C2317" s="1">
        <v>44284</v>
      </c>
      <c r="D2317" s="2"/>
      <c r="E2317" s="1"/>
      <c r="F2317" s="1"/>
      <c r="G2317" s="1"/>
      <c r="H2317" t="s">
        <v>102</v>
      </c>
      <c r="I2317" s="19"/>
      <c r="K2317" s="2"/>
      <c r="L2317" s="2"/>
      <c r="M2317" s="9"/>
      <c r="N2317" s="9"/>
      <c r="O2317" s="9"/>
      <c r="P2317" s="9"/>
      <c r="Q2317" s="2"/>
      <c r="R2317" s="2"/>
      <c r="S2317" s="2"/>
      <c r="T2317" s="2"/>
      <c r="U2317" s="2"/>
      <c r="V2317" s="2"/>
      <c r="W2317" s="2"/>
      <c r="X2317" s="9"/>
      <c r="Y2317" s="9"/>
      <c r="Z2317" s="9"/>
      <c r="AA2317" s="9"/>
      <c r="AB2317" s="9"/>
      <c r="AC2317" s="2">
        <v>304.3061655075976</v>
      </c>
      <c r="AD2317" s="15">
        <v>8.7492500000000001E-3</v>
      </c>
      <c r="AE2317" s="19">
        <f t="shared" si="296"/>
        <v>2.6624507185673485</v>
      </c>
      <c r="AF2317" s="2">
        <v>156.95363224077619</v>
      </c>
      <c r="AG2317" s="9"/>
      <c r="AH2317" s="9"/>
      <c r="AI2317" s="9"/>
      <c r="AJ2317" s="9"/>
      <c r="AK2317" s="9"/>
      <c r="AL2317" s="9"/>
      <c r="AM2317" s="15"/>
      <c r="AN2317" s="15">
        <v>2.80275E-2</v>
      </c>
      <c r="AO2317" s="19">
        <f t="shared" si="297"/>
        <v>4.3990179276283543</v>
      </c>
      <c r="AP2317" s="19"/>
      <c r="AQ2317" s="2"/>
      <c r="AR2317" s="2"/>
      <c r="AS2317" s="2"/>
      <c r="AT2317" s="2"/>
      <c r="AU2317" s="2"/>
      <c r="AV2317" s="2"/>
      <c r="AW2317" s="2">
        <v>861.9847956517317</v>
      </c>
      <c r="AX2317" s="15">
        <v>1.8895833333333334E-2</v>
      </c>
      <c r="AY2317" s="19">
        <f t="shared" si="298"/>
        <v>16.287921034502514</v>
      </c>
      <c r="AZ2317" s="2">
        <f t="shared" si="299"/>
        <v>1323.2445934001055</v>
      </c>
      <c r="BA2317" s="2"/>
      <c r="BB2317" s="9">
        <f t="shared" si="300"/>
        <v>0.65141758368106628</v>
      </c>
      <c r="BC2317" s="19"/>
      <c r="BD2317" s="2"/>
      <c r="BE2317" s="2"/>
      <c r="BF2317" s="19"/>
      <c r="BG2317" s="19"/>
      <c r="BH2317" s="19"/>
      <c r="BI2317" s="19"/>
      <c r="BJ2317" s="9">
        <f t="shared" si="301"/>
        <v>0.2299697025216452</v>
      </c>
      <c r="BK2317" s="9">
        <f t="shared" si="302"/>
        <v>0.11861271379728856</v>
      </c>
      <c r="BL2317" s="9">
        <f t="shared" si="303"/>
        <v>0.65141758368106628</v>
      </c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9"/>
      <c r="BX2317" s="2"/>
      <c r="BY2317" s="2"/>
      <c r="BZ2317" s="9"/>
      <c r="CA2317" s="2"/>
      <c r="CB2317" s="2"/>
      <c r="CC2317" s="2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  <c r="DP2317" s="9"/>
      <c r="DQ2317" s="9"/>
      <c r="DR2317" s="9"/>
      <c r="DS2317" s="9"/>
      <c r="DT2317" s="9"/>
      <c r="DU2317" s="9"/>
      <c r="DV2317" s="9"/>
      <c r="DW2317" s="9"/>
      <c r="DX2317" s="9"/>
      <c r="DY2317" s="9"/>
      <c r="DZ2317" s="9"/>
      <c r="EA2317" s="9"/>
      <c r="EB2317" s="9"/>
      <c r="EC2317" s="9"/>
      <c r="ED2317" s="9"/>
      <c r="EE2317" s="9"/>
      <c r="EF2317" s="9"/>
      <c r="EG2317" s="9"/>
      <c r="EH2317" s="9"/>
      <c r="EI2317" s="9"/>
      <c r="EJ2317" s="9"/>
      <c r="EK2317" s="9"/>
      <c r="EL2317" s="9"/>
      <c r="EM2317" s="9"/>
      <c r="EN2317" s="9"/>
      <c r="EO2317" s="9"/>
      <c r="EP2317" s="9"/>
      <c r="EQ2317" s="9"/>
      <c r="ER2317" s="9"/>
      <c r="ES2317" s="9"/>
      <c r="ET2317" s="9"/>
      <c r="EU2317" s="9"/>
      <c r="EV2317" s="9"/>
    </row>
    <row r="2318" spans="1:152" hidden="1" x14ac:dyDescent="0.45">
      <c r="A2318" t="s">
        <v>188</v>
      </c>
      <c r="C2318" s="1">
        <v>44211</v>
      </c>
      <c r="D2318" s="2"/>
      <c r="E2318" s="1"/>
      <c r="F2318" s="1"/>
      <c r="G2318" s="1"/>
      <c r="H2318" t="s">
        <v>102</v>
      </c>
      <c r="I2318" s="19"/>
      <c r="K2318" s="2"/>
      <c r="L2318" s="2"/>
      <c r="M2318" s="9"/>
      <c r="N2318" s="9"/>
      <c r="O2318" s="9"/>
      <c r="P2318" s="9"/>
      <c r="Q2318" s="2"/>
      <c r="R2318" s="2"/>
      <c r="S2318" s="2"/>
      <c r="T2318" s="2"/>
      <c r="U2318" s="2"/>
      <c r="V2318" s="2"/>
      <c r="W2318" s="2"/>
      <c r="X2318" s="9"/>
      <c r="Y2318" s="9"/>
      <c r="Z2318" s="9"/>
      <c r="AA2318" s="9"/>
      <c r="AB2318" s="9"/>
      <c r="AC2318" s="2">
        <v>163.23302312923346</v>
      </c>
      <c r="AD2318" s="15">
        <v>1.5761666666666667E-2</v>
      </c>
      <c r="AE2318" s="19">
        <f t="shared" si="296"/>
        <v>2.572824499555268</v>
      </c>
      <c r="AF2318" s="2">
        <v>128.64285457505491</v>
      </c>
      <c r="AG2318" s="9"/>
      <c r="AH2318" s="9"/>
      <c r="AI2318" s="9"/>
      <c r="AJ2318" s="9"/>
      <c r="AK2318" s="9"/>
      <c r="AL2318" s="9"/>
      <c r="AM2318" s="15"/>
      <c r="AN2318" s="15">
        <v>4.2936666666666665E-2</v>
      </c>
      <c r="AO2318" s="19">
        <f t="shared" si="297"/>
        <v>5.5234953659376078</v>
      </c>
      <c r="AP2318" s="19"/>
      <c r="AQ2318" s="2"/>
      <c r="AR2318" s="2"/>
      <c r="AS2318" s="2"/>
      <c r="AT2318" s="2"/>
      <c r="AU2318" s="2"/>
      <c r="AV2318" s="2"/>
      <c r="AW2318" s="2">
        <v>48.528269518075227</v>
      </c>
      <c r="AX2318" s="15">
        <v>3.3670000000000005E-2</v>
      </c>
      <c r="AY2318" s="19">
        <f t="shared" si="298"/>
        <v>1.6339468346735933</v>
      </c>
      <c r="AZ2318" s="2">
        <f t="shared" si="299"/>
        <v>340.40414722236358</v>
      </c>
      <c r="BA2318" s="2"/>
      <c r="BB2318" s="9">
        <f t="shared" si="300"/>
        <v>0.14256074702396299</v>
      </c>
      <c r="BC2318" s="19"/>
      <c r="BD2318" s="2"/>
      <c r="BE2318" s="2"/>
      <c r="BF2318" s="19"/>
      <c r="BG2318" s="19"/>
      <c r="BH2318" s="19"/>
      <c r="BI2318" s="19"/>
      <c r="BJ2318" s="9">
        <f t="shared" si="301"/>
        <v>0.47952712815394721</v>
      </c>
      <c r="BK2318" s="9">
        <f t="shared" si="302"/>
        <v>0.37791212482208986</v>
      </c>
      <c r="BL2318" s="9">
        <f t="shared" si="303"/>
        <v>0.14256074702396299</v>
      </c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9"/>
      <c r="BX2318" s="2"/>
      <c r="BY2318" s="2"/>
      <c r="BZ2318" s="9"/>
      <c r="CA2318" s="2"/>
      <c r="CB2318" s="2"/>
      <c r="CC2318" s="2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  <c r="DP2318" s="9"/>
      <c r="DQ2318" s="9"/>
      <c r="DR2318" s="9"/>
      <c r="DS2318" s="9"/>
      <c r="DT2318" s="9"/>
      <c r="DU2318" s="9"/>
      <c r="DV2318" s="9"/>
      <c r="DW2318" s="9"/>
      <c r="DX2318" s="9"/>
      <c r="DY2318" s="9"/>
      <c r="DZ2318" s="9"/>
      <c r="EA2318" s="9"/>
      <c r="EB2318" s="9"/>
      <c r="EC2318" s="9"/>
      <c r="ED2318" s="9"/>
      <c r="EE2318" s="9"/>
      <c r="EF2318" s="9"/>
      <c r="EG2318" s="9"/>
      <c r="EH2318" s="9"/>
      <c r="EI2318" s="9"/>
      <c r="EJ2318" s="9"/>
      <c r="EK2318" s="9"/>
      <c r="EL2318" s="9"/>
      <c r="EM2318" s="9"/>
      <c r="EN2318" s="9"/>
      <c r="EO2318" s="9"/>
      <c r="EP2318" s="9"/>
      <c r="EQ2318" s="9"/>
      <c r="ER2318" s="9"/>
      <c r="ES2318" s="9"/>
      <c r="ET2318" s="9"/>
      <c r="EU2318" s="9"/>
      <c r="EV2318" s="9"/>
    </row>
    <row r="2319" spans="1:152" hidden="1" x14ac:dyDescent="0.45">
      <c r="A2319" t="s">
        <v>188</v>
      </c>
      <c r="C2319" s="1">
        <v>44230</v>
      </c>
      <c r="D2319" s="2"/>
      <c r="E2319" s="1"/>
      <c r="F2319" s="1"/>
      <c r="G2319" s="1"/>
      <c r="H2319" t="s">
        <v>102</v>
      </c>
      <c r="I2319" s="19"/>
      <c r="K2319" s="2"/>
      <c r="L2319" s="2"/>
      <c r="M2319" s="9"/>
      <c r="N2319" s="9"/>
      <c r="O2319" s="9"/>
      <c r="P2319" s="9"/>
      <c r="Q2319" s="2"/>
      <c r="R2319" s="2"/>
      <c r="S2319" s="2"/>
      <c r="T2319" s="2"/>
      <c r="U2319" s="2"/>
      <c r="V2319" s="2"/>
      <c r="W2319" s="2"/>
      <c r="X2319" s="9"/>
      <c r="Y2319" s="9"/>
      <c r="Z2319" s="9"/>
      <c r="AA2319" s="9"/>
      <c r="AB2319" s="9"/>
      <c r="AC2319" s="2">
        <v>263.15402912251199</v>
      </c>
      <c r="AD2319" s="15">
        <v>1.3379666666666665E-2</v>
      </c>
      <c r="AE2319" s="19">
        <f t="shared" si="296"/>
        <v>3.5209131916495022</v>
      </c>
      <c r="AF2319" s="2">
        <v>199.23056781632198</v>
      </c>
      <c r="AG2319" s="9"/>
      <c r="AH2319" s="9"/>
      <c r="AI2319" s="9"/>
      <c r="AJ2319" s="9"/>
      <c r="AK2319" s="9"/>
      <c r="AL2319" s="9"/>
      <c r="AM2319" s="15"/>
      <c r="AN2319" s="15">
        <v>4.0774166666666674E-2</v>
      </c>
      <c r="AO2319" s="19">
        <f t="shared" si="297"/>
        <v>8.1234603772373504</v>
      </c>
      <c r="AP2319" s="19"/>
      <c r="AQ2319" s="2"/>
      <c r="AR2319" s="2"/>
      <c r="AS2319" s="2"/>
      <c r="AT2319" s="2"/>
      <c r="AU2319" s="2"/>
      <c r="AV2319" s="2"/>
      <c r="AW2319" s="2">
        <v>211.7792105331153</v>
      </c>
      <c r="AX2319" s="15">
        <v>2.4370000000000003E-2</v>
      </c>
      <c r="AY2319" s="19">
        <f t="shared" si="298"/>
        <v>5.161059360692021</v>
      </c>
      <c r="AZ2319" s="2">
        <f t="shared" si="299"/>
        <v>674.16380747194921</v>
      </c>
      <c r="BA2319" s="2"/>
      <c r="BB2319" s="9">
        <f t="shared" si="300"/>
        <v>0.31413613158390602</v>
      </c>
      <c r="BC2319" s="19"/>
      <c r="BD2319" s="2"/>
      <c r="BE2319" s="2"/>
      <c r="BF2319" s="19"/>
      <c r="BG2319" s="19"/>
      <c r="BH2319" s="19"/>
      <c r="BI2319" s="19"/>
      <c r="BJ2319" s="9">
        <f t="shared" si="301"/>
        <v>0.39034137728234747</v>
      </c>
      <c r="BK2319" s="9">
        <f t="shared" si="302"/>
        <v>0.29552249113374662</v>
      </c>
      <c r="BL2319" s="9">
        <f t="shared" si="303"/>
        <v>0.31413613158390602</v>
      </c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9"/>
      <c r="BX2319" s="2"/>
      <c r="BY2319" s="2"/>
      <c r="BZ2319" s="9"/>
      <c r="CA2319" s="2"/>
      <c r="CB2319" s="2"/>
      <c r="CC2319" s="2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  <c r="DP2319" s="9"/>
      <c r="DQ2319" s="9"/>
      <c r="DR2319" s="9"/>
      <c r="DS2319" s="9"/>
      <c r="DT2319" s="9"/>
      <c r="DU2319" s="9"/>
      <c r="DV2319" s="9"/>
      <c r="DW2319" s="9"/>
      <c r="DX2319" s="9"/>
      <c r="DY2319" s="9"/>
      <c r="DZ2319" s="9"/>
      <c r="EA2319" s="9"/>
      <c r="EB2319" s="9"/>
      <c r="EC2319" s="9"/>
      <c r="ED2319" s="9"/>
      <c r="EE2319" s="9"/>
      <c r="EF2319" s="9"/>
      <c r="EG2319" s="9"/>
      <c r="EH2319" s="9"/>
      <c r="EI2319" s="9"/>
      <c r="EJ2319" s="9"/>
      <c r="EK2319" s="9"/>
      <c r="EL2319" s="9"/>
      <c r="EM2319" s="9"/>
      <c r="EN2319" s="9"/>
      <c r="EO2319" s="9"/>
      <c r="EP2319" s="9"/>
      <c r="EQ2319" s="9"/>
      <c r="ER2319" s="9"/>
      <c r="ES2319" s="9"/>
      <c r="ET2319" s="9"/>
      <c r="EU2319" s="9"/>
      <c r="EV2319" s="9"/>
    </row>
    <row r="2320" spans="1:152" hidden="1" x14ac:dyDescent="0.45">
      <c r="A2320" t="s">
        <v>188</v>
      </c>
      <c r="C2320" s="1">
        <v>44242</v>
      </c>
      <c r="D2320" s="2"/>
      <c r="E2320" s="1"/>
      <c r="F2320" s="1"/>
      <c r="G2320" s="1"/>
      <c r="H2320" t="s">
        <v>102</v>
      </c>
      <c r="I2320" s="19"/>
      <c r="K2320" s="2"/>
      <c r="L2320" s="2"/>
      <c r="M2320" s="9"/>
      <c r="N2320" s="9"/>
      <c r="O2320" s="9"/>
      <c r="P2320" s="9"/>
      <c r="Q2320" s="2"/>
      <c r="R2320" s="2"/>
      <c r="S2320" s="2"/>
      <c r="T2320" s="2"/>
      <c r="U2320" s="2"/>
      <c r="V2320" s="2"/>
      <c r="W2320" s="2"/>
      <c r="X2320" s="9"/>
      <c r="Y2320" s="9"/>
      <c r="Z2320" s="9"/>
      <c r="AA2320" s="9"/>
      <c r="AB2320" s="9"/>
      <c r="AC2320" s="2">
        <v>263.15402912251199</v>
      </c>
      <c r="AD2320" s="15">
        <v>1.176725E-2</v>
      </c>
      <c r="AE2320" s="19">
        <f t="shared" si="296"/>
        <v>3.096599249191879</v>
      </c>
      <c r="AF2320" s="2">
        <v>199.23056781632198</v>
      </c>
      <c r="AG2320" s="9"/>
      <c r="AH2320" s="9"/>
      <c r="AI2320" s="9"/>
      <c r="AJ2320" s="9"/>
      <c r="AK2320" s="9"/>
      <c r="AL2320" s="9"/>
      <c r="AM2320" s="15"/>
      <c r="AN2320" s="15">
        <v>3.7951666666666668E-2</v>
      </c>
      <c r="AO2320" s="19">
        <f t="shared" si="297"/>
        <v>7.5611320995757803</v>
      </c>
      <c r="AP2320" s="19"/>
      <c r="AQ2320" s="2"/>
      <c r="AR2320" s="2"/>
      <c r="AS2320" s="2"/>
      <c r="AT2320" s="2"/>
      <c r="AU2320" s="2"/>
      <c r="AV2320" s="2"/>
      <c r="AW2320" s="2">
        <v>211.7792105331153</v>
      </c>
      <c r="AX2320" s="15">
        <v>2.3258333333333332E-2</v>
      </c>
      <c r="AY2320" s="19">
        <f t="shared" si="298"/>
        <v>4.925631471649373</v>
      </c>
      <c r="AZ2320" s="2">
        <f t="shared" si="299"/>
        <v>674.16380747194921</v>
      </c>
      <c r="BA2320" s="2"/>
      <c r="BB2320" s="9">
        <f t="shared" si="300"/>
        <v>0.31413613158390602</v>
      </c>
      <c r="BC2320" s="19"/>
      <c r="BD2320" s="2"/>
      <c r="BE2320" s="2"/>
      <c r="BF2320" s="19"/>
      <c r="BG2320" s="19"/>
      <c r="BH2320" s="19"/>
      <c r="BI2320" s="19"/>
      <c r="BJ2320" s="9">
        <f t="shared" si="301"/>
        <v>0.39034137728234747</v>
      </c>
      <c r="BK2320" s="9">
        <f t="shared" si="302"/>
        <v>0.29552249113374662</v>
      </c>
      <c r="BL2320" s="9">
        <f t="shared" si="303"/>
        <v>0.31413613158390602</v>
      </c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9"/>
      <c r="BX2320" s="2"/>
      <c r="BY2320" s="2"/>
      <c r="BZ2320" s="9"/>
      <c r="CA2320" s="2"/>
      <c r="CB2320" s="2"/>
      <c r="CC2320" s="2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  <c r="DP2320" s="9"/>
      <c r="DQ2320" s="9"/>
      <c r="DR2320" s="9"/>
      <c r="DS2320" s="9"/>
      <c r="DT2320" s="9"/>
      <c r="DU2320" s="9"/>
      <c r="DV2320" s="9"/>
      <c r="DW2320" s="9"/>
      <c r="DX2320" s="9"/>
      <c r="DY2320" s="9"/>
      <c r="DZ2320" s="9"/>
      <c r="EA2320" s="9"/>
      <c r="EB2320" s="9"/>
      <c r="EC2320" s="9"/>
      <c r="ED2320" s="9"/>
      <c r="EE2320" s="9"/>
      <c r="EF2320" s="9"/>
      <c r="EG2320" s="9"/>
      <c r="EH2320" s="9"/>
      <c r="EI2320" s="9"/>
      <c r="EJ2320" s="9"/>
      <c r="EK2320" s="9"/>
      <c r="EL2320" s="9"/>
      <c r="EM2320" s="9"/>
      <c r="EN2320" s="9"/>
      <c r="EO2320" s="9"/>
      <c r="EP2320" s="9"/>
      <c r="EQ2320" s="9"/>
      <c r="ER2320" s="9"/>
      <c r="ES2320" s="9"/>
      <c r="ET2320" s="9"/>
      <c r="EU2320" s="9"/>
      <c r="EV2320" s="9"/>
    </row>
    <row r="2321" spans="1:152" hidden="1" x14ac:dyDescent="0.45">
      <c r="A2321" t="s">
        <v>188</v>
      </c>
      <c r="C2321" s="1">
        <v>44284</v>
      </c>
      <c r="D2321" s="2"/>
      <c r="E2321" s="1"/>
      <c r="F2321" s="1"/>
      <c r="G2321" s="1"/>
      <c r="H2321" t="s">
        <v>102</v>
      </c>
      <c r="I2321" s="19"/>
      <c r="K2321" s="2"/>
      <c r="L2321" s="2"/>
      <c r="M2321" s="9"/>
      <c r="N2321" s="9"/>
      <c r="O2321" s="9"/>
      <c r="P2321" s="9"/>
      <c r="Q2321" s="2"/>
      <c r="R2321" s="2"/>
      <c r="S2321" s="2"/>
      <c r="T2321" s="2"/>
      <c r="U2321" s="2"/>
      <c r="V2321" s="2"/>
      <c r="W2321" s="2"/>
      <c r="X2321" s="9"/>
      <c r="Y2321" s="9"/>
      <c r="Z2321" s="9"/>
      <c r="AA2321" s="9"/>
      <c r="AB2321" s="9"/>
      <c r="AC2321" s="2">
        <v>228.11175167958237</v>
      </c>
      <c r="AD2321" s="15">
        <v>9.4257500000000001E-3</v>
      </c>
      <c r="AE2321" s="19">
        <f t="shared" si="296"/>
        <v>2.1501243433938235</v>
      </c>
      <c r="AF2321" s="2">
        <v>119.59617475482844</v>
      </c>
      <c r="AG2321" s="9"/>
      <c r="AH2321" s="9"/>
      <c r="AI2321" s="9"/>
      <c r="AJ2321" s="9"/>
      <c r="AK2321" s="9"/>
      <c r="AL2321" s="9"/>
      <c r="AM2321" s="15"/>
      <c r="AN2321" s="15">
        <v>2.7809166666666666E-2</v>
      </c>
      <c r="AO2321" s="19">
        <f t="shared" si="297"/>
        <v>3.3258699564528165</v>
      </c>
      <c r="AP2321" s="19"/>
      <c r="AQ2321" s="2"/>
      <c r="AR2321" s="2"/>
      <c r="AS2321" s="2"/>
      <c r="AT2321" s="2"/>
      <c r="AU2321" s="2"/>
      <c r="AV2321" s="2"/>
      <c r="AW2321" s="2">
        <v>734.31222539468922</v>
      </c>
      <c r="AX2321" s="15">
        <v>1.4773333333333334E-2</v>
      </c>
      <c r="AY2321" s="19">
        <f t="shared" si="298"/>
        <v>10.848239276497543</v>
      </c>
      <c r="AZ2321" s="2">
        <f t="shared" si="299"/>
        <v>1082.0201518291001</v>
      </c>
      <c r="BA2321" s="2"/>
      <c r="BB2321" s="9">
        <f t="shared" si="300"/>
        <v>0.67864930625679354</v>
      </c>
      <c r="BC2321" s="19"/>
      <c r="BD2321" s="2"/>
      <c r="BE2321" s="2"/>
      <c r="BF2321" s="19"/>
      <c r="BG2321" s="19"/>
      <c r="BH2321" s="19"/>
      <c r="BI2321" s="19"/>
      <c r="BJ2321" s="9">
        <f t="shared" si="301"/>
        <v>0.210820243314296</v>
      </c>
      <c r="BK2321" s="9">
        <f t="shared" si="302"/>
        <v>0.11053045042891038</v>
      </c>
      <c r="BL2321" s="9">
        <f t="shared" si="303"/>
        <v>0.67864930625679354</v>
      </c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9"/>
      <c r="BX2321" s="2"/>
      <c r="BY2321" s="2"/>
      <c r="BZ2321" s="9"/>
      <c r="CA2321" s="2"/>
      <c r="CB2321" s="2"/>
      <c r="CC2321" s="2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  <c r="DP2321" s="9"/>
      <c r="DQ2321" s="9"/>
      <c r="DR2321" s="9"/>
      <c r="DS2321" s="9"/>
      <c r="DT2321" s="9"/>
      <c r="DU2321" s="9"/>
      <c r="DV2321" s="9"/>
      <c r="DW2321" s="9"/>
      <c r="DX2321" s="9"/>
      <c r="DY2321" s="9"/>
      <c r="DZ2321" s="9"/>
      <c r="EA2321" s="9"/>
      <c r="EB2321" s="9"/>
      <c r="EC2321" s="9"/>
      <c r="ED2321" s="9"/>
      <c r="EE2321" s="9"/>
      <c r="EF2321" s="9"/>
      <c r="EG2321" s="9"/>
      <c r="EH2321" s="9"/>
      <c r="EI2321" s="9"/>
      <c r="EJ2321" s="9"/>
      <c r="EK2321" s="9"/>
      <c r="EL2321" s="9"/>
      <c r="EM2321" s="9"/>
      <c r="EN2321" s="9"/>
      <c r="EO2321" s="9"/>
      <c r="EP2321" s="9"/>
      <c r="EQ2321" s="9"/>
      <c r="ER2321" s="9"/>
      <c r="ES2321" s="9"/>
      <c r="ET2321" s="9"/>
      <c r="EU2321" s="9"/>
      <c r="EV2321" s="9"/>
    </row>
    <row r="2322" spans="1:152" hidden="1" x14ac:dyDescent="0.45">
      <c r="A2322" t="s">
        <v>180</v>
      </c>
      <c r="C2322" s="1">
        <v>44284</v>
      </c>
      <c r="D2322" s="2"/>
      <c r="E2322" s="1"/>
      <c r="F2322" s="1"/>
      <c r="G2322" s="1"/>
      <c r="H2322" t="s">
        <v>25</v>
      </c>
      <c r="I2322" s="19"/>
      <c r="K2322" s="2"/>
      <c r="L2322" s="2"/>
      <c r="M2322" s="9"/>
      <c r="N2322" s="9"/>
      <c r="O2322" s="9"/>
      <c r="P2322" s="9"/>
      <c r="Q2322" s="2"/>
      <c r="R2322" s="2"/>
      <c r="S2322" s="2"/>
      <c r="T2322" s="2"/>
      <c r="U2322" s="2"/>
      <c r="V2322" s="2"/>
      <c r="W2322" s="2"/>
      <c r="X2322" s="9"/>
      <c r="Y2322" s="9"/>
      <c r="Z2322" s="9"/>
      <c r="AA2322" s="9"/>
      <c r="AB2322" s="9"/>
      <c r="AC2322" s="2">
        <v>256.84976768426645</v>
      </c>
      <c r="AD2322" s="15">
        <v>7.0545833333333337E-3</v>
      </c>
      <c r="AE2322" s="19">
        <f t="shared" si="296"/>
        <v>1.8119680902759647</v>
      </c>
      <c r="AF2322" s="2">
        <v>113.24634057766482</v>
      </c>
      <c r="AG2322" s="9"/>
      <c r="AH2322" s="9"/>
      <c r="AI2322" s="9"/>
      <c r="AJ2322" s="9"/>
      <c r="AK2322" s="9"/>
      <c r="AL2322" s="9"/>
      <c r="AM2322" s="15"/>
      <c r="AN2322" s="15">
        <v>1.99825E-2</v>
      </c>
      <c r="AO2322" s="19">
        <f t="shared" si="297"/>
        <v>2.2629450005931875</v>
      </c>
      <c r="AP2322" s="19"/>
      <c r="AQ2322" s="2"/>
      <c r="AR2322" s="2"/>
      <c r="AS2322" s="2"/>
      <c r="AT2322" s="2"/>
      <c r="AU2322" s="2"/>
      <c r="AV2322" s="2"/>
      <c r="AW2322" s="2">
        <v>782.82719948532156</v>
      </c>
      <c r="AX2322" s="15">
        <v>1.3588333333333334E-2</v>
      </c>
      <c r="AY2322" s="19">
        <f t="shared" si="298"/>
        <v>10.637316929006378</v>
      </c>
      <c r="AZ2322" s="2">
        <f t="shared" si="299"/>
        <v>1152.9233077472527</v>
      </c>
      <c r="BA2322" s="2"/>
      <c r="BB2322" s="9">
        <f t="shared" si="300"/>
        <v>0.67899329836164202</v>
      </c>
      <c r="BC2322" s="19"/>
      <c r="BD2322" s="2"/>
      <c r="BE2322" s="2"/>
      <c r="BF2322" s="19"/>
      <c r="BG2322" s="19"/>
      <c r="BH2322" s="19"/>
      <c r="BI2322" s="19"/>
      <c r="BJ2322" s="9">
        <f t="shared" si="301"/>
        <v>0.22278131247614072</v>
      </c>
      <c r="BK2322" s="9">
        <f t="shared" si="302"/>
        <v>9.8225389162217389E-2</v>
      </c>
      <c r="BL2322" s="9">
        <f t="shared" si="303"/>
        <v>0.67899329836164202</v>
      </c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9"/>
      <c r="BX2322" s="2"/>
      <c r="BY2322" s="2"/>
      <c r="BZ2322" s="9"/>
      <c r="CA2322" s="2"/>
      <c r="CB2322" s="2"/>
      <c r="CC2322" s="2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  <c r="DP2322" s="9"/>
      <c r="DQ2322" s="9"/>
      <c r="DR2322" s="9"/>
      <c r="DS2322" s="9"/>
      <c r="DT2322" s="9"/>
      <c r="DU2322" s="9"/>
      <c r="DV2322" s="9"/>
      <c r="DW2322" s="9"/>
      <c r="DX2322" s="9"/>
      <c r="DY2322" s="9"/>
      <c r="DZ2322" s="9"/>
      <c r="EA2322" s="9"/>
      <c r="EB2322" s="9"/>
      <c r="EC2322" s="9"/>
      <c r="ED2322" s="9"/>
      <c r="EE2322" s="9"/>
      <c r="EF2322" s="9"/>
      <c r="EG2322" s="9"/>
      <c r="EH2322" s="9"/>
      <c r="EI2322" s="9"/>
      <c r="EJ2322" s="9"/>
      <c r="EK2322" s="9"/>
      <c r="EL2322" s="9"/>
      <c r="EM2322" s="9"/>
      <c r="EN2322" s="9"/>
      <c r="EO2322" s="9"/>
      <c r="EP2322" s="9"/>
      <c r="EQ2322" s="9"/>
      <c r="ER2322" s="9"/>
      <c r="ES2322" s="9"/>
      <c r="ET2322" s="9"/>
      <c r="EU2322" s="9"/>
      <c r="EV2322" s="9"/>
    </row>
    <row r="2323" spans="1:152" hidden="1" x14ac:dyDescent="0.45">
      <c r="A2323" t="s">
        <v>177</v>
      </c>
      <c r="C2323" s="1">
        <v>44284</v>
      </c>
      <c r="D2323" s="2"/>
      <c r="E2323" s="1"/>
      <c r="F2323" s="1"/>
      <c r="G2323" s="1"/>
      <c r="H2323" t="s">
        <v>25</v>
      </c>
      <c r="I2323" s="19"/>
      <c r="K2323" s="2"/>
      <c r="L2323" s="2"/>
      <c r="M2323" s="9"/>
      <c r="N2323" s="9"/>
      <c r="O2323" s="9"/>
      <c r="P2323" s="9"/>
      <c r="Q2323" s="2"/>
      <c r="R2323" s="2"/>
      <c r="S2323" s="2"/>
      <c r="T2323" s="2"/>
      <c r="U2323" s="2"/>
      <c r="V2323" s="2"/>
      <c r="W2323" s="2"/>
      <c r="X2323" s="9"/>
      <c r="Y2323" s="9"/>
      <c r="Z2323" s="9"/>
      <c r="AA2323" s="9"/>
      <c r="AB2323" s="9"/>
      <c r="AC2323" s="2">
        <v>259.82816627446078</v>
      </c>
      <c r="AD2323" s="15">
        <v>6.9876666666666663E-3</v>
      </c>
      <c r="AE2323" s="19">
        <f t="shared" si="296"/>
        <v>1.8155926165371736</v>
      </c>
      <c r="AF2323" s="2">
        <v>133.32118428423576</v>
      </c>
      <c r="AG2323" s="9"/>
      <c r="AH2323" s="9"/>
      <c r="AI2323" s="9"/>
      <c r="AJ2323" s="9"/>
      <c r="AK2323" s="9"/>
      <c r="AL2323" s="9"/>
      <c r="AM2323" s="15"/>
      <c r="AN2323" s="15">
        <v>2.3225000000000003E-2</v>
      </c>
      <c r="AO2323" s="19">
        <f t="shared" si="297"/>
        <v>3.0963845050013759</v>
      </c>
      <c r="AP2323" s="19"/>
      <c r="AQ2323" s="2"/>
      <c r="AR2323" s="2"/>
      <c r="AS2323" s="2"/>
      <c r="AT2323" s="2"/>
      <c r="AU2323" s="2"/>
      <c r="AV2323" s="2"/>
      <c r="AW2323" s="2">
        <v>802.42603495073877</v>
      </c>
      <c r="AX2323" s="15">
        <v>1.5025E-2</v>
      </c>
      <c r="AY2323" s="19">
        <f t="shared" si="298"/>
        <v>12.05645117513485</v>
      </c>
      <c r="AZ2323" s="2">
        <f t="shared" si="299"/>
        <v>1195.5753855094354</v>
      </c>
      <c r="BA2323" s="2"/>
      <c r="BB2323" s="9">
        <f t="shared" si="300"/>
        <v>0.67116306062860653</v>
      </c>
      <c r="BC2323" s="19"/>
      <c r="BD2323" s="2"/>
      <c r="BE2323" s="2"/>
      <c r="BF2323" s="19"/>
      <c r="BG2323" s="19"/>
      <c r="BH2323" s="19"/>
      <c r="BI2323" s="19"/>
      <c r="BJ2323" s="9">
        <f t="shared" si="301"/>
        <v>0.21732478723100163</v>
      </c>
      <c r="BK2323" s="9">
        <f t="shared" si="302"/>
        <v>0.11151215214039181</v>
      </c>
      <c r="BL2323" s="9">
        <f t="shared" si="303"/>
        <v>0.67116306062860653</v>
      </c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9"/>
      <c r="BX2323" s="2"/>
      <c r="BY2323" s="2"/>
      <c r="BZ2323" s="9"/>
      <c r="CA2323" s="2"/>
      <c r="CB2323" s="2"/>
      <c r="CC2323" s="2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  <c r="DP2323" s="9"/>
      <c r="DQ2323" s="9"/>
      <c r="DR2323" s="9"/>
      <c r="DS2323" s="9"/>
      <c r="DT2323" s="9"/>
      <c r="DU2323" s="9"/>
      <c r="DV2323" s="9"/>
      <c r="DW2323" s="9"/>
      <c r="DX2323" s="9"/>
      <c r="DY2323" s="9"/>
      <c r="DZ2323" s="9"/>
      <c r="EA2323" s="9"/>
      <c r="EB2323" s="9"/>
      <c r="EC2323" s="9"/>
      <c r="ED2323" s="9"/>
      <c r="EE2323" s="9"/>
      <c r="EF2323" s="9"/>
      <c r="EG2323" s="9"/>
      <c r="EH2323" s="9"/>
      <c r="EI2323" s="9"/>
      <c r="EJ2323" s="9"/>
      <c r="EK2323" s="9"/>
      <c r="EL2323" s="9"/>
      <c r="EM2323" s="9"/>
      <c r="EN2323" s="9"/>
      <c r="EO2323" s="9"/>
      <c r="EP2323" s="9"/>
      <c r="EQ2323" s="9"/>
      <c r="ER2323" s="9"/>
      <c r="ES2323" s="9"/>
      <c r="ET2323" s="9"/>
      <c r="EU2323" s="9"/>
      <c r="EV2323" s="9"/>
    </row>
    <row r="2324" spans="1:152" hidden="1" x14ac:dyDescent="0.45">
      <c r="A2324" t="s">
        <v>178</v>
      </c>
      <c r="C2324" s="1">
        <v>44284</v>
      </c>
      <c r="D2324" s="2"/>
      <c r="E2324" s="1"/>
      <c r="F2324" s="1"/>
      <c r="G2324" s="1"/>
      <c r="H2324" t="s">
        <v>25</v>
      </c>
      <c r="I2324" s="19"/>
      <c r="K2324" s="2"/>
      <c r="L2324" s="2"/>
      <c r="M2324" s="9"/>
      <c r="N2324" s="9"/>
      <c r="O2324" s="9"/>
      <c r="P2324" s="9"/>
      <c r="Q2324" s="2"/>
      <c r="R2324" s="2"/>
      <c r="S2324" s="2"/>
      <c r="T2324" s="2"/>
      <c r="U2324" s="2"/>
      <c r="V2324" s="2"/>
      <c r="W2324" s="2"/>
      <c r="X2324" s="9"/>
      <c r="Y2324" s="9"/>
      <c r="Z2324" s="9"/>
      <c r="AA2324" s="9"/>
      <c r="AB2324" s="9"/>
      <c r="AC2324" s="2">
        <v>247.81785384915639</v>
      </c>
      <c r="AD2324" s="15">
        <v>1.1913083333333335E-2</v>
      </c>
      <c r="AE2324" s="19">
        <f t="shared" si="296"/>
        <v>2.9522747443928212</v>
      </c>
      <c r="AF2324" s="2">
        <v>115.60270779400506</v>
      </c>
      <c r="AG2324" s="9"/>
      <c r="AH2324" s="9"/>
      <c r="AI2324" s="9"/>
      <c r="AJ2324" s="9"/>
      <c r="AK2324" s="9"/>
      <c r="AL2324" s="9"/>
      <c r="AM2324" s="15"/>
      <c r="AN2324" s="15">
        <v>2.6832500000000002E-2</v>
      </c>
      <c r="AO2324" s="19">
        <f t="shared" si="297"/>
        <v>3.1019096568826408</v>
      </c>
      <c r="AP2324" s="19"/>
      <c r="AQ2324" s="2"/>
      <c r="AR2324" s="2"/>
      <c r="AS2324" s="2"/>
      <c r="AT2324" s="2"/>
      <c r="AU2324" s="2"/>
      <c r="AV2324" s="2"/>
      <c r="AW2324" s="2">
        <v>782.44971815362567</v>
      </c>
      <c r="AX2324" s="15">
        <v>1.8441666666666669E-2</v>
      </c>
      <c r="AY2324" s="19">
        <f t="shared" si="298"/>
        <v>14.429676885616448</v>
      </c>
      <c r="AZ2324" s="2">
        <f t="shared" si="299"/>
        <v>1145.8702797967871</v>
      </c>
      <c r="BA2324" s="2"/>
      <c r="BB2324" s="9">
        <f t="shared" si="300"/>
        <v>0.68284319084738643</v>
      </c>
      <c r="BC2324" s="19"/>
      <c r="BD2324" s="2"/>
      <c r="BE2324" s="2"/>
      <c r="BF2324" s="19"/>
      <c r="BG2324" s="19"/>
      <c r="BH2324" s="19"/>
      <c r="BI2324" s="19"/>
      <c r="BJ2324" s="9">
        <f t="shared" si="301"/>
        <v>0.21627042625898746</v>
      </c>
      <c r="BK2324" s="9">
        <f t="shared" si="302"/>
        <v>0.10088638289362603</v>
      </c>
      <c r="BL2324" s="9">
        <f t="shared" si="303"/>
        <v>0.68284319084738643</v>
      </c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9"/>
      <c r="BX2324" s="2"/>
      <c r="BY2324" s="2"/>
      <c r="BZ2324" s="9"/>
      <c r="CA2324" s="2"/>
      <c r="CB2324" s="2"/>
      <c r="CC2324" s="2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  <c r="DP2324" s="9"/>
      <c r="DQ2324" s="9"/>
      <c r="DR2324" s="9"/>
      <c r="DS2324" s="9"/>
      <c r="DT2324" s="9"/>
      <c r="DU2324" s="9"/>
      <c r="DV2324" s="9"/>
      <c r="DW2324" s="9"/>
      <c r="DX2324" s="9"/>
      <c r="DY2324" s="9"/>
      <c r="DZ2324" s="9"/>
      <c r="EA2324" s="9"/>
      <c r="EB2324" s="9"/>
      <c r="EC2324" s="9"/>
      <c r="ED2324" s="9"/>
      <c r="EE2324" s="9"/>
      <c r="EF2324" s="9"/>
      <c r="EG2324" s="9"/>
      <c r="EH2324" s="9"/>
      <c r="EI2324" s="9"/>
      <c r="EJ2324" s="9"/>
      <c r="EK2324" s="9"/>
      <c r="EL2324" s="9"/>
      <c r="EM2324" s="9"/>
      <c r="EN2324" s="9"/>
      <c r="EO2324" s="9"/>
      <c r="EP2324" s="9"/>
      <c r="EQ2324" s="9"/>
      <c r="ER2324" s="9"/>
      <c r="ES2324" s="9"/>
      <c r="ET2324" s="9"/>
      <c r="EU2324" s="9"/>
      <c r="EV2324" s="9"/>
    </row>
    <row r="2325" spans="1:152" hidden="1" x14ac:dyDescent="0.45">
      <c r="A2325" t="s">
        <v>179</v>
      </c>
      <c r="C2325" s="1">
        <v>44284</v>
      </c>
      <c r="D2325" s="2"/>
      <c r="E2325" s="1"/>
      <c r="F2325" s="1"/>
      <c r="G2325" s="1"/>
      <c r="H2325" t="s">
        <v>25</v>
      </c>
      <c r="I2325" s="19"/>
      <c r="K2325" s="2"/>
      <c r="L2325" s="2"/>
      <c r="M2325" s="9"/>
      <c r="N2325" s="9"/>
      <c r="O2325" s="9"/>
      <c r="P2325" s="9"/>
      <c r="Q2325" s="2"/>
      <c r="R2325" s="2"/>
      <c r="S2325" s="2"/>
      <c r="T2325" s="2"/>
      <c r="U2325" s="2"/>
      <c r="V2325" s="2"/>
      <c r="W2325" s="2"/>
      <c r="X2325" s="9"/>
      <c r="Y2325" s="9"/>
      <c r="Z2325" s="9"/>
      <c r="AA2325" s="9"/>
      <c r="AB2325" s="9"/>
      <c r="AC2325" s="2">
        <v>262.33231512310653</v>
      </c>
      <c r="AD2325" s="15">
        <v>9.9290833333333332E-3</v>
      </c>
      <c r="AE2325" s="19">
        <f t="shared" si="296"/>
        <v>2.6047194178835849</v>
      </c>
      <c r="AF2325" s="2">
        <v>152.61964453843731</v>
      </c>
      <c r="AG2325" s="9"/>
      <c r="AH2325" s="9"/>
      <c r="AI2325" s="9"/>
      <c r="AJ2325" s="9"/>
      <c r="AK2325" s="9"/>
      <c r="AL2325" s="9"/>
      <c r="AM2325" s="15"/>
      <c r="AN2325" s="15">
        <v>2.8148333333333334E-2</v>
      </c>
      <c r="AO2325" s="19">
        <f t="shared" si="297"/>
        <v>4.2959886276827799</v>
      </c>
      <c r="AP2325" s="19"/>
      <c r="AQ2325" s="2"/>
      <c r="AR2325" s="2"/>
      <c r="AS2325" s="2"/>
      <c r="AT2325" s="2"/>
      <c r="AU2325" s="2"/>
      <c r="AV2325" s="2"/>
      <c r="AW2325" s="2">
        <v>869.14806396666461</v>
      </c>
      <c r="AX2325" s="15">
        <v>1.8126666666666669E-2</v>
      </c>
      <c r="AY2325" s="19">
        <f t="shared" si="298"/>
        <v>15.754757239502409</v>
      </c>
      <c r="AZ2325" s="2">
        <f t="shared" si="299"/>
        <v>1284.1000236282084</v>
      </c>
      <c r="BA2325" s="2"/>
      <c r="BB2325" s="9">
        <f t="shared" si="300"/>
        <v>0.67685386494340039</v>
      </c>
      <c r="BC2325" s="19"/>
      <c r="BD2325" s="2"/>
      <c r="BE2325" s="2"/>
      <c r="BF2325" s="19"/>
      <c r="BG2325" s="19"/>
      <c r="BH2325" s="19"/>
      <c r="BI2325" s="19"/>
      <c r="BJ2325" s="9">
        <f t="shared" si="301"/>
        <v>0.20429274222882565</v>
      </c>
      <c r="BK2325" s="9">
        <f t="shared" si="302"/>
        <v>0.11885339282777399</v>
      </c>
      <c r="BL2325" s="9">
        <f t="shared" si="303"/>
        <v>0.67685386494340039</v>
      </c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9"/>
      <c r="BX2325" s="2"/>
      <c r="BY2325" s="2"/>
      <c r="BZ2325" s="9"/>
      <c r="CA2325" s="2"/>
      <c r="CB2325" s="2"/>
      <c r="CC2325" s="2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  <c r="DP2325" s="9"/>
      <c r="DQ2325" s="9"/>
      <c r="DR2325" s="9"/>
      <c r="DS2325" s="9"/>
      <c r="DT2325" s="9"/>
      <c r="DU2325" s="9"/>
      <c r="DV2325" s="9"/>
      <c r="DW2325" s="9"/>
      <c r="DX2325" s="9"/>
      <c r="DY2325" s="9"/>
      <c r="DZ2325" s="9"/>
      <c r="EA2325" s="9"/>
      <c r="EB2325" s="9"/>
      <c r="EC2325" s="9"/>
      <c r="ED2325" s="9"/>
      <c r="EE2325" s="9"/>
      <c r="EF2325" s="9"/>
      <c r="EG2325" s="9"/>
      <c r="EH2325" s="9"/>
      <c r="EI2325" s="9"/>
      <c r="EJ2325" s="9"/>
      <c r="EK2325" s="9"/>
      <c r="EL2325" s="9"/>
      <c r="EM2325" s="9"/>
      <c r="EN2325" s="9"/>
      <c r="EO2325" s="9"/>
      <c r="EP2325" s="9"/>
      <c r="EQ2325" s="9"/>
      <c r="ER2325" s="9"/>
      <c r="ES2325" s="9"/>
      <c r="ET2325" s="9"/>
      <c r="EU2325" s="9"/>
      <c r="EV2325" s="9"/>
    </row>
    <row r="2326" spans="1:152" hidden="1" x14ac:dyDescent="0.45">
      <c r="A2326" t="s">
        <v>181</v>
      </c>
      <c r="C2326" s="1">
        <v>44211</v>
      </c>
      <c r="D2326" s="2"/>
      <c r="E2326" s="1"/>
      <c r="F2326" s="1"/>
      <c r="G2326" s="1"/>
      <c r="H2326" t="s">
        <v>26</v>
      </c>
      <c r="I2326" s="19"/>
      <c r="K2326" s="2"/>
      <c r="L2326" s="2"/>
      <c r="M2326" s="9"/>
      <c r="N2326" s="9"/>
      <c r="O2326" s="9"/>
      <c r="P2326" s="9"/>
      <c r="Q2326" s="2"/>
      <c r="R2326" s="2"/>
      <c r="S2326" s="2"/>
      <c r="T2326" s="2"/>
      <c r="U2326" s="2"/>
      <c r="V2326" s="2"/>
      <c r="W2326" s="2"/>
      <c r="X2326" s="9"/>
      <c r="Y2326" s="9"/>
      <c r="Z2326" s="9"/>
      <c r="AA2326" s="9"/>
      <c r="AB2326" s="9"/>
      <c r="AC2326" s="2">
        <v>162.33075778344966</v>
      </c>
      <c r="AD2326" s="15">
        <v>1.3119833333333332E-2</v>
      </c>
      <c r="AE2326" s="19">
        <f t="shared" si="296"/>
        <v>2.1297524869925621</v>
      </c>
      <c r="AF2326" s="2">
        <v>117.57496289686688</v>
      </c>
      <c r="AG2326" s="9"/>
      <c r="AH2326" s="9"/>
      <c r="AI2326" s="9"/>
      <c r="AJ2326" s="9"/>
      <c r="AK2326" s="9"/>
      <c r="AL2326" s="9"/>
      <c r="AM2326" s="15"/>
      <c r="AN2326" s="15">
        <v>4.1364166666666667E-2</v>
      </c>
      <c r="AO2326" s="19">
        <f t="shared" si="297"/>
        <v>4.8633903610931508</v>
      </c>
      <c r="AP2326" s="19"/>
      <c r="AQ2326" s="2"/>
      <c r="AR2326" s="2"/>
      <c r="AS2326" s="2"/>
      <c r="AT2326" s="2"/>
      <c r="AU2326" s="2"/>
      <c r="AV2326" s="2"/>
      <c r="AW2326" s="2">
        <v>45.865352189331986</v>
      </c>
      <c r="AX2326" s="15">
        <v>2.7965833333333336E-2</v>
      </c>
      <c r="AY2326" s="19">
        <f t="shared" si="298"/>
        <v>1.2826627951014935</v>
      </c>
      <c r="AZ2326" s="2">
        <f t="shared" si="299"/>
        <v>325.77107286964855</v>
      </c>
      <c r="BA2326" s="2"/>
      <c r="BB2326" s="9">
        <f t="shared" si="300"/>
        <v>0.14079013150343211</v>
      </c>
      <c r="BC2326" s="19"/>
      <c r="BD2326" s="2"/>
      <c r="BE2326" s="2"/>
      <c r="BF2326" s="19"/>
      <c r="BG2326" s="19"/>
      <c r="BH2326" s="19"/>
      <c r="BI2326" s="19"/>
      <c r="BJ2326" s="9">
        <f t="shared" si="301"/>
        <v>0.49829702911775531</v>
      </c>
      <c r="BK2326" s="9">
        <f t="shared" si="302"/>
        <v>0.36091283937881247</v>
      </c>
      <c r="BL2326" s="9">
        <f t="shared" si="303"/>
        <v>0.14079013150343211</v>
      </c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9"/>
      <c r="BX2326" s="2"/>
      <c r="BY2326" s="2"/>
      <c r="BZ2326" s="9"/>
      <c r="CA2326" s="2"/>
      <c r="CB2326" s="2"/>
      <c r="CC2326" s="2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  <c r="DP2326" s="9"/>
      <c r="DQ2326" s="9"/>
      <c r="DR2326" s="9"/>
      <c r="DS2326" s="9"/>
      <c r="DT2326" s="9"/>
      <c r="DU2326" s="9"/>
      <c r="DV2326" s="9"/>
      <c r="DW2326" s="9"/>
      <c r="DX2326" s="9"/>
      <c r="DY2326" s="9"/>
      <c r="DZ2326" s="9"/>
      <c r="EA2326" s="9"/>
      <c r="EB2326" s="9"/>
      <c r="EC2326" s="9"/>
      <c r="ED2326" s="9"/>
      <c r="EE2326" s="9"/>
      <c r="EF2326" s="9"/>
      <c r="EG2326" s="9"/>
      <c r="EH2326" s="9"/>
      <c r="EI2326" s="9"/>
      <c r="EJ2326" s="9"/>
      <c r="EK2326" s="9"/>
      <c r="EL2326" s="9"/>
      <c r="EM2326" s="9"/>
      <c r="EN2326" s="9"/>
      <c r="EO2326" s="9"/>
      <c r="EP2326" s="9"/>
      <c r="EQ2326" s="9"/>
      <c r="ER2326" s="9"/>
      <c r="ES2326" s="9"/>
      <c r="ET2326" s="9"/>
      <c r="EU2326" s="9"/>
      <c r="EV2326" s="9"/>
    </row>
    <row r="2327" spans="1:152" hidden="1" x14ac:dyDescent="0.45">
      <c r="A2327" t="s">
        <v>181</v>
      </c>
      <c r="C2327" s="1">
        <v>44230</v>
      </c>
      <c r="D2327" s="2"/>
      <c r="E2327" s="1"/>
      <c r="F2327" s="1"/>
      <c r="G2327" s="1"/>
      <c r="H2327" t="s">
        <v>26</v>
      </c>
      <c r="I2327" s="19"/>
      <c r="K2327" s="2"/>
      <c r="L2327" s="2"/>
      <c r="M2327" s="9"/>
      <c r="N2327" s="9"/>
      <c r="O2327" s="9"/>
      <c r="P2327" s="9"/>
      <c r="Q2327" s="2"/>
      <c r="R2327" s="2"/>
      <c r="S2327" s="2"/>
      <c r="T2327" s="2"/>
      <c r="U2327" s="2"/>
      <c r="V2327" s="2"/>
      <c r="W2327" s="2"/>
      <c r="X2327" s="9"/>
      <c r="Y2327" s="9"/>
      <c r="Z2327" s="9"/>
      <c r="AA2327" s="9"/>
      <c r="AB2327" s="9"/>
      <c r="AC2327" s="2">
        <v>230.20901875131113</v>
      </c>
      <c r="AD2327" s="15">
        <v>1.075825E-2</v>
      </c>
      <c r="AE2327" s="19">
        <f t="shared" si="296"/>
        <v>2.4766461759812932</v>
      </c>
      <c r="AF2327" s="2">
        <v>162.68430146092464</v>
      </c>
      <c r="AG2327" s="9"/>
      <c r="AH2327" s="9"/>
      <c r="AI2327" s="9"/>
      <c r="AJ2327" s="9"/>
      <c r="AK2327" s="9"/>
      <c r="AL2327" s="9"/>
      <c r="AM2327" s="15"/>
      <c r="AN2327" s="15">
        <v>3.7603333333333336E-2</v>
      </c>
      <c r="AO2327" s="19">
        <f t="shared" si="297"/>
        <v>6.1174720159356371</v>
      </c>
      <c r="AP2327" s="19"/>
      <c r="AQ2327" s="2"/>
      <c r="AR2327" s="2"/>
      <c r="AS2327" s="2"/>
      <c r="AT2327" s="2"/>
      <c r="AU2327" s="2"/>
      <c r="AV2327" s="2"/>
      <c r="AW2327" s="2">
        <v>201.61387538705645</v>
      </c>
      <c r="AX2327" s="15">
        <v>2.5552499999999999E-2</v>
      </c>
      <c r="AY2327" s="19">
        <f t="shared" si="298"/>
        <v>5.1517385508277593</v>
      </c>
      <c r="AZ2327" s="2">
        <f t="shared" si="299"/>
        <v>594.50719559929223</v>
      </c>
      <c r="BA2327" s="2"/>
      <c r="BB2327" s="9">
        <f t="shared" si="300"/>
        <v>0.33912772945299652</v>
      </c>
      <c r="BC2327" s="19"/>
      <c r="BD2327" s="2"/>
      <c r="BE2327" s="2"/>
      <c r="BF2327" s="19"/>
      <c r="BG2327" s="19"/>
      <c r="BH2327" s="19"/>
      <c r="BI2327" s="19"/>
      <c r="BJ2327" s="9">
        <f t="shared" si="301"/>
        <v>0.38722663149476133</v>
      </c>
      <c r="BK2327" s="9">
        <f t="shared" si="302"/>
        <v>0.27364563905224215</v>
      </c>
      <c r="BL2327" s="9">
        <f t="shared" si="303"/>
        <v>0.33912772945299652</v>
      </c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9"/>
      <c r="BX2327" s="2"/>
      <c r="BY2327" s="2"/>
      <c r="BZ2327" s="9"/>
      <c r="CA2327" s="2"/>
      <c r="CB2327" s="2"/>
      <c r="CC2327" s="2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  <c r="DP2327" s="9"/>
      <c r="DQ2327" s="9"/>
      <c r="DR2327" s="9"/>
      <c r="DS2327" s="9"/>
      <c r="DT2327" s="9"/>
      <c r="DU2327" s="9"/>
      <c r="DV2327" s="9"/>
      <c r="DW2327" s="9"/>
      <c r="DX2327" s="9"/>
      <c r="DY2327" s="9"/>
      <c r="DZ2327" s="9"/>
      <c r="EA2327" s="9"/>
      <c r="EB2327" s="9"/>
      <c r="EC2327" s="9"/>
      <c r="ED2327" s="9"/>
      <c r="EE2327" s="9"/>
      <c r="EF2327" s="9"/>
      <c r="EG2327" s="9"/>
      <c r="EH2327" s="9"/>
      <c r="EI2327" s="9"/>
      <c r="EJ2327" s="9"/>
      <c r="EK2327" s="9"/>
      <c r="EL2327" s="9"/>
      <c r="EM2327" s="9"/>
      <c r="EN2327" s="9"/>
      <c r="EO2327" s="9"/>
      <c r="EP2327" s="9"/>
      <c r="EQ2327" s="9"/>
      <c r="ER2327" s="9"/>
      <c r="ES2327" s="9"/>
      <c r="ET2327" s="9"/>
      <c r="EU2327" s="9"/>
      <c r="EV2327" s="9"/>
    </row>
    <row r="2328" spans="1:152" hidden="1" x14ac:dyDescent="0.45">
      <c r="A2328" t="s">
        <v>181</v>
      </c>
      <c r="C2328" s="1">
        <v>44242</v>
      </c>
      <c r="D2328" s="2"/>
      <c r="E2328" s="1"/>
      <c r="F2328" s="1"/>
      <c r="G2328" s="1"/>
      <c r="H2328" t="s">
        <v>26</v>
      </c>
      <c r="I2328" s="19"/>
      <c r="K2328" s="2"/>
      <c r="L2328" s="2"/>
      <c r="M2328" s="9"/>
      <c r="N2328" s="9"/>
      <c r="O2328" s="9"/>
      <c r="P2328" s="9"/>
      <c r="Q2328" s="2"/>
      <c r="R2328" s="2"/>
      <c r="S2328" s="2"/>
      <c r="T2328" s="2"/>
      <c r="U2328" s="2"/>
      <c r="V2328" s="2"/>
      <c r="W2328" s="2"/>
      <c r="X2328" s="9"/>
      <c r="Y2328" s="9"/>
      <c r="Z2328" s="9"/>
      <c r="AA2328" s="9"/>
      <c r="AB2328" s="9"/>
      <c r="AC2328" s="2">
        <v>230.20901875131113</v>
      </c>
      <c r="AD2328" s="15">
        <v>8.6344999999999998E-3</v>
      </c>
      <c r="AE2328" s="19">
        <f t="shared" si="296"/>
        <v>1.987739772408196</v>
      </c>
      <c r="AF2328" s="2">
        <v>162.68430146092464</v>
      </c>
      <c r="AG2328" s="9"/>
      <c r="AH2328" s="9"/>
      <c r="AI2328" s="9"/>
      <c r="AJ2328" s="9"/>
      <c r="AK2328" s="9"/>
      <c r="AL2328" s="9"/>
      <c r="AM2328" s="15"/>
      <c r="AN2328" s="15">
        <v>3.3931666666666666E-2</v>
      </c>
      <c r="AO2328" s="19">
        <f t="shared" si="297"/>
        <v>5.5201494890716081</v>
      </c>
      <c r="AP2328" s="19"/>
      <c r="AQ2328" s="2"/>
      <c r="AR2328" s="2"/>
      <c r="AS2328" s="2"/>
      <c r="AT2328" s="2"/>
      <c r="AU2328" s="2"/>
      <c r="AV2328" s="2"/>
      <c r="AW2328" s="2">
        <v>201.61387538705645</v>
      </c>
      <c r="AX2328" s="15">
        <v>1.9713333333333333E-2</v>
      </c>
      <c r="AY2328" s="19">
        <f t="shared" si="298"/>
        <v>3.9744815301301726</v>
      </c>
      <c r="AZ2328" s="2">
        <f t="shared" si="299"/>
        <v>594.50719559929223</v>
      </c>
      <c r="BA2328" s="2"/>
      <c r="BB2328" s="9">
        <f t="shared" si="300"/>
        <v>0.33912772945299652</v>
      </c>
      <c r="BC2328" s="19"/>
      <c r="BD2328" s="2"/>
      <c r="BE2328" s="2"/>
      <c r="BF2328" s="19"/>
      <c r="BG2328" s="19"/>
      <c r="BH2328" s="19"/>
      <c r="BI2328" s="19"/>
      <c r="BJ2328" s="9">
        <f t="shared" si="301"/>
        <v>0.38722663149476133</v>
      </c>
      <c r="BK2328" s="9">
        <f t="shared" si="302"/>
        <v>0.27364563905224215</v>
      </c>
      <c r="BL2328" s="9">
        <f t="shared" si="303"/>
        <v>0.33912772945299652</v>
      </c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9"/>
      <c r="BX2328" s="2"/>
      <c r="BY2328" s="2"/>
      <c r="BZ2328" s="9"/>
      <c r="CA2328" s="2"/>
      <c r="CB2328" s="2"/>
      <c r="CC2328" s="2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  <c r="DP2328" s="9"/>
      <c r="DQ2328" s="9"/>
      <c r="DR2328" s="9"/>
      <c r="DS2328" s="9"/>
      <c r="DT2328" s="9"/>
      <c r="DU2328" s="9"/>
      <c r="DV2328" s="9"/>
      <c r="DW2328" s="9"/>
      <c r="DX2328" s="9"/>
      <c r="DY2328" s="9"/>
      <c r="DZ2328" s="9"/>
      <c r="EA2328" s="9"/>
      <c r="EB2328" s="9"/>
      <c r="EC2328" s="9"/>
      <c r="ED2328" s="9"/>
      <c r="EE2328" s="9"/>
      <c r="EF2328" s="9"/>
      <c r="EG2328" s="9"/>
      <c r="EH2328" s="9"/>
      <c r="EI2328" s="9"/>
      <c r="EJ2328" s="9"/>
      <c r="EK2328" s="9"/>
      <c r="EL2328" s="9"/>
      <c r="EM2328" s="9"/>
      <c r="EN2328" s="9"/>
      <c r="EO2328" s="9"/>
      <c r="EP2328" s="9"/>
      <c r="EQ2328" s="9"/>
      <c r="ER2328" s="9"/>
      <c r="ES2328" s="9"/>
      <c r="ET2328" s="9"/>
      <c r="EU2328" s="9"/>
      <c r="EV2328" s="9"/>
    </row>
    <row r="2329" spans="1:152" hidden="1" x14ac:dyDescent="0.45">
      <c r="A2329" t="s">
        <v>181</v>
      </c>
      <c r="C2329" s="1">
        <v>44284</v>
      </c>
      <c r="D2329" s="2"/>
      <c r="E2329" s="1"/>
      <c r="F2329" s="1"/>
      <c r="G2329" s="1"/>
      <c r="H2329" t="s">
        <v>26</v>
      </c>
      <c r="I2329" s="19"/>
      <c r="K2329" s="2"/>
      <c r="L2329" s="2"/>
      <c r="M2329" s="9"/>
      <c r="N2329" s="9"/>
      <c r="O2329" s="9"/>
      <c r="P2329" s="9"/>
      <c r="Q2329" s="2"/>
      <c r="R2329" s="2"/>
      <c r="S2329" s="2"/>
      <c r="T2329" s="2"/>
      <c r="U2329" s="2"/>
      <c r="V2329" s="2"/>
      <c r="W2329" s="2"/>
      <c r="X2329" s="9"/>
      <c r="Y2329" s="9"/>
      <c r="Z2329" s="9"/>
      <c r="AA2329" s="9"/>
      <c r="AB2329" s="9"/>
      <c r="AC2329" s="2">
        <v>226.44322320180271</v>
      </c>
      <c r="AD2329" s="15">
        <v>7.525583333333332E-3</v>
      </c>
      <c r="AE2329" s="19">
        <f t="shared" si="296"/>
        <v>1.7041173464737662</v>
      </c>
      <c r="AF2329" s="2">
        <v>113.86026585645777</v>
      </c>
      <c r="AG2329" s="9"/>
      <c r="AH2329" s="9"/>
      <c r="AI2329" s="9"/>
      <c r="AJ2329" s="9"/>
      <c r="AK2329" s="9"/>
      <c r="AL2329" s="9"/>
      <c r="AM2329" s="15"/>
      <c r="AN2329" s="15">
        <v>2.1504166666666668E-2</v>
      </c>
      <c r="AO2329" s="19">
        <f t="shared" si="297"/>
        <v>2.448470133688244</v>
      </c>
      <c r="AP2329" s="19"/>
      <c r="AQ2329" s="2"/>
      <c r="AR2329" s="2"/>
      <c r="AS2329" s="2"/>
      <c r="AT2329" s="2"/>
      <c r="AU2329" s="2"/>
      <c r="AV2329" s="2"/>
      <c r="AW2329" s="2">
        <v>710.49963272068362</v>
      </c>
      <c r="AX2329" s="15">
        <v>1.4320000000000001E-2</v>
      </c>
      <c r="AY2329" s="19">
        <f t="shared" si="298"/>
        <v>10.17435474056019</v>
      </c>
      <c r="AZ2329" s="2">
        <f t="shared" si="299"/>
        <v>1050.8031217789442</v>
      </c>
      <c r="BA2329" s="2"/>
      <c r="BB2329" s="9">
        <f t="shared" si="300"/>
        <v>0.67614914534879955</v>
      </c>
      <c r="BC2329" s="19"/>
      <c r="BD2329" s="2"/>
      <c r="BE2329" s="2"/>
      <c r="BF2329" s="19"/>
      <c r="BG2329" s="19"/>
      <c r="BH2329" s="19"/>
      <c r="BI2329" s="19"/>
      <c r="BJ2329" s="9">
        <f t="shared" si="301"/>
        <v>0.21549538491896414</v>
      </c>
      <c r="BK2329" s="9">
        <f t="shared" si="302"/>
        <v>0.10835546973223628</v>
      </c>
      <c r="BL2329" s="9">
        <f t="shared" si="303"/>
        <v>0.67614914534879955</v>
      </c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9"/>
      <c r="BX2329" s="2"/>
      <c r="BY2329" s="2"/>
      <c r="BZ2329" s="9"/>
      <c r="CA2329" s="2"/>
      <c r="CB2329" s="2"/>
      <c r="CC2329" s="2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  <c r="DP2329" s="9"/>
      <c r="DQ2329" s="9"/>
      <c r="DR2329" s="9"/>
      <c r="DS2329" s="9"/>
      <c r="DT2329" s="9"/>
      <c r="DU2329" s="9"/>
      <c r="DV2329" s="9"/>
      <c r="DW2329" s="9"/>
      <c r="DX2329" s="9"/>
      <c r="DY2329" s="9"/>
      <c r="DZ2329" s="9"/>
      <c r="EA2329" s="9"/>
      <c r="EB2329" s="9"/>
      <c r="EC2329" s="9"/>
      <c r="ED2329" s="9"/>
      <c r="EE2329" s="9"/>
      <c r="EF2329" s="9"/>
      <c r="EG2329" s="9"/>
      <c r="EH2329" s="9"/>
      <c r="EI2329" s="9"/>
      <c r="EJ2329" s="9"/>
      <c r="EK2329" s="9"/>
      <c r="EL2329" s="9"/>
      <c r="EM2329" s="9"/>
      <c r="EN2329" s="9"/>
      <c r="EO2329" s="9"/>
      <c r="EP2329" s="9"/>
      <c r="EQ2329" s="9"/>
      <c r="ER2329" s="9"/>
      <c r="ES2329" s="9"/>
      <c r="ET2329" s="9"/>
      <c r="EU2329" s="9"/>
      <c r="EV2329" s="9"/>
    </row>
    <row r="2330" spans="1:152" hidden="1" x14ac:dyDescent="0.45">
      <c r="A2330" t="s">
        <v>182</v>
      </c>
      <c r="C2330" s="1">
        <v>44211</v>
      </c>
      <c r="D2330" s="2"/>
      <c r="E2330" s="1"/>
      <c r="F2330" s="1"/>
      <c r="G2330" s="1"/>
      <c r="H2330" t="s">
        <v>26</v>
      </c>
      <c r="I2330" s="19"/>
      <c r="K2330" s="2"/>
      <c r="L2330" s="2"/>
      <c r="M2330" s="9"/>
      <c r="N2330" s="9"/>
      <c r="O2330" s="9"/>
      <c r="P2330" s="9"/>
      <c r="Q2330" s="2"/>
      <c r="R2330" s="2"/>
      <c r="S2330" s="2"/>
      <c r="T2330" s="2"/>
      <c r="U2330" s="2"/>
      <c r="V2330" s="2"/>
      <c r="W2330" s="2"/>
      <c r="X2330" s="9"/>
      <c r="Y2330" s="9"/>
      <c r="Z2330" s="9"/>
      <c r="AA2330" s="9"/>
      <c r="AB2330" s="9"/>
      <c r="AC2330" s="2">
        <v>182.30958903146356</v>
      </c>
      <c r="AD2330" s="15">
        <v>1.4689999999999998E-2</v>
      </c>
      <c r="AE2330" s="19">
        <f t="shared" si="296"/>
        <v>2.6781278628721994</v>
      </c>
      <c r="AF2330" s="2">
        <v>137.39554653618171</v>
      </c>
      <c r="AG2330" s="9"/>
      <c r="AH2330" s="9"/>
      <c r="AI2330" s="9"/>
      <c r="AJ2330" s="9"/>
      <c r="AK2330" s="9"/>
      <c r="AL2330" s="9"/>
      <c r="AM2330" s="15"/>
      <c r="AN2330" s="15">
        <v>4.3791666666666673E-2</v>
      </c>
      <c r="AO2330" s="19">
        <f t="shared" si="297"/>
        <v>6.0167799753969584</v>
      </c>
      <c r="AP2330" s="19"/>
      <c r="AQ2330" s="2"/>
      <c r="AR2330" s="2"/>
      <c r="AS2330" s="2"/>
      <c r="AT2330" s="2"/>
      <c r="AU2330" s="2"/>
      <c r="AV2330" s="2"/>
      <c r="AW2330" s="2">
        <v>46.403871865262879</v>
      </c>
      <c r="AX2330" s="15">
        <v>3.3932500000000004E-2</v>
      </c>
      <c r="AY2330" s="19">
        <f t="shared" si="298"/>
        <v>1.5745993820680328</v>
      </c>
      <c r="AZ2330" s="2">
        <f t="shared" si="299"/>
        <v>366.10900743290813</v>
      </c>
      <c r="BA2330" s="2"/>
      <c r="BB2330" s="9">
        <f t="shared" si="300"/>
        <v>0.12674878498794295</v>
      </c>
      <c r="BC2330" s="19"/>
      <c r="BD2330" s="2"/>
      <c r="BE2330" s="2"/>
      <c r="BF2330" s="19"/>
      <c r="BG2330" s="19"/>
      <c r="BH2330" s="19"/>
      <c r="BI2330" s="19"/>
      <c r="BJ2330" s="9">
        <f t="shared" si="301"/>
        <v>0.49796531997337701</v>
      </c>
      <c r="BK2330" s="9">
        <f t="shared" si="302"/>
        <v>0.3752858950386801</v>
      </c>
      <c r="BL2330" s="9">
        <f t="shared" si="303"/>
        <v>0.12674878498794295</v>
      </c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9"/>
      <c r="BX2330" s="2"/>
      <c r="BY2330" s="2"/>
      <c r="BZ2330" s="9"/>
      <c r="CA2330" s="2"/>
      <c r="CB2330" s="2"/>
      <c r="CC2330" s="2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  <c r="DP2330" s="9"/>
      <c r="DQ2330" s="9"/>
      <c r="DR2330" s="9"/>
      <c r="DS2330" s="9"/>
      <c r="DT2330" s="9"/>
      <c r="DU2330" s="9"/>
      <c r="DV2330" s="9"/>
      <c r="DW2330" s="9"/>
      <c r="DX2330" s="9"/>
      <c r="DY2330" s="9"/>
      <c r="DZ2330" s="9"/>
      <c r="EA2330" s="9"/>
      <c r="EB2330" s="9"/>
      <c r="EC2330" s="9"/>
      <c r="ED2330" s="9"/>
      <c r="EE2330" s="9"/>
      <c r="EF2330" s="9"/>
      <c r="EG2330" s="9"/>
      <c r="EH2330" s="9"/>
      <c r="EI2330" s="9"/>
      <c r="EJ2330" s="9"/>
      <c r="EK2330" s="9"/>
      <c r="EL2330" s="9"/>
      <c r="EM2330" s="9"/>
      <c r="EN2330" s="9"/>
      <c r="EO2330" s="9"/>
      <c r="EP2330" s="9"/>
      <c r="EQ2330" s="9"/>
      <c r="ER2330" s="9"/>
      <c r="ES2330" s="9"/>
      <c r="ET2330" s="9"/>
      <c r="EU2330" s="9"/>
      <c r="EV2330" s="9"/>
    </row>
    <row r="2331" spans="1:152" hidden="1" x14ac:dyDescent="0.45">
      <c r="A2331" t="s">
        <v>182</v>
      </c>
      <c r="C2331" s="1">
        <v>44230</v>
      </c>
      <c r="D2331" s="2"/>
      <c r="E2331" s="1"/>
      <c r="F2331" s="1"/>
      <c r="G2331" s="1"/>
      <c r="H2331" t="s">
        <v>26</v>
      </c>
      <c r="I2331" s="19"/>
      <c r="K2331" s="2"/>
      <c r="L2331" s="2"/>
      <c r="M2331" s="9"/>
      <c r="N2331" s="9"/>
      <c r="O2331" s="9"/>
      <c r="P2331" s="9"/>
      <c r="Q2331" s="2"/>
      <c r="R2331" s="2"/>
      <c r="S2331" s="2"/>
      <c r="T2331" s="2"/>
      <c r="U2331" s="2"/>
      <c r="V2331" s="2"/>
      <c r="W2331" s="2"/>
      <c r="X2331" s="9"/>
      <c r="Y2331" s="9"/>
      <c r="Z2331" s="9"/>
      <c r="AA2331" s="9"/>
      <c r="AB2331" s="9"/>
      <c r="AC2331" s="2">
        <v>249.35316734944746</v>
      </c>
      <c r="AD2331" s="15">
        <v>1.2744166666666666E-2</v>
      </c>
      <c r="AE2331" s="19">
        <f t="shared" si="296"/>
        <v>3.1777983235625831</v>
      </c>
      <c r="AF2331" s="2">
        <v>185.25630632051821</v>
      </c>
      <c r="AG2331" s="9"/>
      <c r="AH2331" s="9"/>
      <c r="AI2331" s="9"/>
      <c r="AJ2331" s="9"/>
      <c r="AK2331" s="9"/>
      <c r="AL2331" s="9"/>
      <c r="AM2331" s="15"/>
      <c r="AN2331" s="15">
        <v>3.9846666666666669E-2</v>
      </c>
      <c r="AO2331" s="19">
        <f t="shared" si="297"/>
        <v>7.3818462858515828</v>
      </c>
      <c r="AP2331" s="19"/>
      <c r="AQ2331" s="2"/>
      <c r="AR2331" s="2"/>
      <c r="AS2331" s="2"/>
      <c r="AT2331" s="2"/>
      <c r="AU2331" s="2"/>
      <c r="AV2331" s="2"/>
      <c r="AW2331" s="2">
        <v>211.25708441238825</v>
      </c>
      <c r="AX2331" s="15">
        <v>2.3119999999999998E-2</v>
      </c>
      <c r="AY2331" s="19">
        <f t="shared" si="298"/>
        <v>4.8842637916144156</v>
      </c>
      <c r="AZ2331" s="2">
        <f t="shared" si="299"/>
        <v>645.86655808235389</v>
      </c>
      <c r="BA2331" s="2"/>
      <c r="BB2331" s="9">
        <f t="shared" si="300"/>
        <v>0.32709091648843514</v>
      </c>
      <c r="BC2331" s="19"/>
      <c r="BD2331" s="2"/>
      <c r="BE2331" s="2"/>
      <c r="BF2331" s="19"/>
      <c r="BG2331" s="19"/>
      <c r="BH2331" s="19"/>
      <c r="BI2331" s="19"/>
      <c r="BJ2331" s="9">
        <f t="shared" si="301"/>
        <v>0.38607536530425635</v>
      </c>
      <c r="BK2331" s="9">
        <f t="shared" si="302"/>
        <v>0.28683371820730857</v>
      </c>
      <c r="BL2331" s="9">
        <f t="shared" si="303"/>
        <v>0.32709091648843514</v>
      </c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9"/>
      <c r="BX2331" s="2"/>
      <c r="BY2331" s="2"/>
      <c r="BZ2331" s="9"/>
      <c r="CA2331" s="2"/>
      <c r="CB2331" s="2"/>
      <c r="CC2331" s="2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  <c r="DP2331" s="9"/>
      <c r="DQ2331" s="9"/>
      <c r="DR2331" s="9"/>
      <c r="DS2331" s="9"/>
      <c r="DT2331" s="9"/>
      <c r="DU2331" s="9"/>
      <c r="DV2331" s="9"/>
      <c r="DW2331" s="9"/>
      <c r="DX2331" s="9"/>
      <c r="DY2331" s="9"/>
      <c r="DZ2331" s="9"/>
      <c r="EA2331" s="9"/>
      <c r="EB2331" s="9"/>
      <c r="EC2331" s="9"/>
      <c r="ED2331" s="9"/>
      <c r="EE2331" s="9"/>
      <c r="EF2331" s="9"/>
      <c r="EG2331" s="9"/>
      <c r="EH2331" s="9"/>
      <c r="EI2331" s="9"/>
      <c r="EJ2331" s="9"/>
      <c r="EK2331" s="9"/>
      <c r="EL2331" s="9"/>
      <c r="EM2331" s="9"/>
      <c r="EN2331" s="9"/>
      <c r="EO2331" s="9"/>
      <c r="EP2331" s="9"/>
      <c r="EQ2331" s="9"/>
      <c r="ER2331" s="9"/>
      <c r="ES2331" s="9"/>
      <c r="ET2331" s="9"/>
      <c r="EU2331" s="9"/>
      <c r="EV2331" s="9"/>
    </row>
    <row r="2332" spans="1:152" hidden="1" x14ac:dyDescent="0.45">
      <c r="A2332" t="s">
        <v>182</v>
      </c>
      <c r="C2332" s="1">
        <v>44242</v>
      </c>
      <c r="D2332" s="2"/>
      <c r="E2332" s="1"/>
      <c r="F2332" s="1"/>
      <c r="G2332" s="1"/>
      <c r="H2332" t="s">
        <v>26</v>
      </c>
      <c r="I2332" s="19"/>
      <c r="K2332" s="2"/>
      <c r="L2332" s="2"/>
      <c r="M2332" s="9"/>
      <c r="N2332" s="9"/>
      <c r="O2332" s="9"/>
      <c r="P2332" s="9"/>
      <c r="Q2332" s="2"/>
      <c r="R2332" s="2"/>
      <c r="S2332" s="2"/>
      <c r="T2332" s="2"/>
      <c r="U2332" s="2"/>
      <c r="V2332" s="2"/>
      <c r="W2332" s="2"/>
      <c r="X2332" s="9"/>
      <c r="Y2332" s="9"/>
      <c r="Z2332" s="9"/>
      <c r="AA2332" s="9"/>
      <c r="AB2332" s="9"/>
      <c r="AC2332" s="2">
        <v>249.35316734944746</v>
      </c>
      <c r="AD2332" s="15">
        <v>9.1548333333333343E-3</v>
      </c>
      <c r="AE2332" s="19">
        <f t="shared" si="296"/>
        <v>2.2827866882229668</v>
      </c>
      <c r="AF2332" s="2">
        <v>185.25630632051821</v>
      </c>
      <c r="AG2332" s="9"/>
      <c r="AH2332" s="9"/>
      <c r="AI2332" s="9"/>
      <c r="AJ2332" s="9"/>
      <c r="AK2332" s="9"/>
      <c r="AL2332" s="9"/>
      <c r="AM2332" s="15"/>
      <c r="AN2332" s="15">
        <v>3.4791666666666672E-2</v>
      </c>
      <c r="AO2332" s="19">
        <f t="shared" si="297"/>
        <v>6.4453756574013639</v>
      </c>
      <c r="AP2332" s="19"/>
      <c r="AQ2332" s="2"/>
      <c r="AR2332" s="2"/>
      <c r="AS2332" s="2"/>
      <c r="AT2332" s="2"/>
      <c r="AU2332" s="2"/>
      <c r="AV2332" s="2"/>
      <c r="AW2332" s="2">
        <v>211.25708441238825</v>
      </c>
      <c r="AX2332" s="15">
        <v>2.0175833333333334E-2</v>
      </c>
      <c r="AY2332" s="19">
        <f t="shared" si="298"/>
        <v>4.2622877255902765</v>
      </c>
      <c r="AZ2332" s="2">
        <f t="shared" si="299"/>
        <v>645.86655808235389</v>
      </c>
      <c r="BA2332" s="2"/>
      <c r="BB2332" s="9">
        <f t="shared" si="300"/>
        <v>0.32709091648843514</v>
      </c>
      <c r="BC2332" s="19"/>
      <c r="BD2332" s="2"/>
      <c r="BE2332" s="2"/>
      <c r="BF2332" s="19"/>
      <c r="BG2332" s="19"/>
      <c r="BH2332" s="19"/>
      <c r="BI2332" s="19"/>
      <c r="BJ2332" s="9">
        <f t="shared" si="301"/>
        <v>0.38607536530425635</v>
      </c>
      <c r="BK2332" s="9">
        <f t="shared" si="302"/>
        <v>0.28683371820730857</v>
      </c>
      <c r="BL2332" s="9">
        <f t="shared" si="303"/>
        <v>0.32709091648843514</v>
      </c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9"/>
      <c r="BX2332" s="2"/>
      <c r="BY2332" s="2"/>
      <c r="BZ2332" s="9"/>
      <c r="CA2332" s="2"/>
      <c r="CB2332" s="2"/>
      <c r="CC2332" s="2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  <c r="DP2332" s="9"/>
      <c r="DQ2332" s="9"/>
      <c r="DR2332" s="9"/>
      <c r="DS2332" s="9"/>
      <c r="DT2332" s="9"/>
      <c r="DU2332" s="9"/>
      <c r="DV2332" s="9"/>
      <c r="DW2332" s="9"/>
      <c r="DX2332" s="9"/>
      <c r="DY2332" s="9"/>
      <c r="DZ2332" s="9"/>
      <c r="EA2332" s="9"/>
      <c r="EB2332" s="9"/>
      <c r="EC2332" s="9"/>
      <c r="ED2332" s="9"/>
      <c r="EE2332" s="9"/>
      <c r="EF2332" s="9"/>
      <c r="EG2332" s="9"/>
      <c r="EH2332" s="9"/>
      <c r="EI2332" s="9"/>
      <c r="EJ2332" s="9"/>
      <c r="EK2332" s="9"/>
      <c r="EL2332" s="9"/>
      <c r="EM2332" s="9"/>
      <c r="EN2332" s="9"/>
      <c r="EO2332" s="9"/>
      <c r="EP2332" s="9"/>
      <c r="EQ2332" s="9"/>
      <c r="ER2332" s="9"/>
      <c r="ES2332" s="9"/>
      <c r="ET2332" s="9"/>
      <c r="EU2332" s="9"/>
      <c r="EV2332" s="9"/>
    </row>
    <row r="2333" spans="1:152" hidden="1" x14ac:dyDescent="0.45">
      <c r="A2333" t="s">
        <v>182</v>
      </c>
      <c r="C2333" s="1">
        <v>44284</v>
      </c>
      <c r="D2333" s="2"/>
      <c r="E2333" s="1"/>
      <c r="F2333" s="1"/>
      <c r="G2333" s="1"/>
      <c r="H2333" t="s">
        <v>26</v>
      </c>
      <c r="I2333" s="19"/>
      <c r="K2333" s="2"/>
      <c r="L2333" s="2"/>
      <c r="M2333" s="9"/>
      <c r="N2333" s="9"/>
      <c r="O2333" s="9"/>
      <c r="P2333" s="9"/>
      <c r="Q2333" s="2"/>
      <c r="R2333" s="2"/>
      <c r="S2333" s="2"/>
      <c r="T2333" s="2"/>
      <c r="U2333" s="2"/>
      <c r="V2333" s="2"/>
      <c r="W2333" s="2"/>
      <c r="X2333" s="9"/>
      <c r="Y2333" s="9"/>
      <c r="Z2333" s="9"/>
      <c r="AA2333" s="9"/>
      <c r="AB2333" s="9"/>
      <c r="AC2333" s="2">
        <v>251.47706539640109</v>
      </c>
      <c r="AD2333" s="15">
        <v>7.2107500000000001E-3</v>
      </c>
      <c r="AE2333" s="19">
        <f t="shared" si="296"/>
        <v>1.8133382493070991</v>
      </c>
      <c r="AF2333" s="2">
        <v>142.74079800554739</v>
      </c>
      <c r="AG2333" s="9"/>
      <c r="AH2333" s="9"/>
      <c r="AI2333" s="9"/>
      <c r="AJ2333" s="9"/>
      <c r="AK2333" s="9"/>
      <c r="AL2333" s="9"/>
      <c r="AM2333" s="15"/>
      <c r="AN2333" s="15">
        <v>2.0436666666666669E-2</v>
      </c>
      <c r="AO2333" s="19">
        <f t="shared" si="297"/>
        <v>2.9171461085733705</v>
      </c>
      <c r="AP2333" s="19"/>
      <c r="AQ2333" s="2"/>
      <c r="AR2333" s="2"/>
      <c r="AS2333" s="2"/>
      <c r="AT2333" s="2"/>
      <c r="AU2333" s="2"/>
      <c r="AV2333" s="2"/>
      <c r="AW2333" s="2">
        <v>836.38429809111335</v>
      </c>
      <c r="AX2333" s="15">
        <v>1.3779999999999999E-2</v>
      </c>
      <c r="AY2333" s="19">
        <f t="shared" si="298"/>
        <v>11.52537562769554</v>
      </c>
      <c r="AZ2333" s="2">
        <f t="shared" si="299"/>
        <v>1230.6021614930619</v>
      </c>
      <c r="BA2333" s="2"/>
      <c r="BB2333" s="9">
        <f t="shared" si="300"/>
        <v>0.67965450107478043</v>
      </c>
      <c r="BC2333" s="19"/>
      <c r="BD2333" s="2"/>
      <c r="BE2333" s="2"/>
      <c r="BF2333" s="19"/>
      <c r="BG2333" s="19"/>
      <c r="BH2333" s="19"/>
      <c r="BI2333" s="19"/>
      <c r="BJ2333" s="9">
        <f t="shared" si="301"/>
        <v>0.20435285526501076</v>
      </c>
      <c r="BK2333" s="9">
        <f t="shared" si="302"/>
        <v>0.11599264366020876</v>
      </c>
      <c r="BL2333" s="9">
        <f t="shared" si="303"/>
        <v>0.67965450107478043</v>
      </c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9"/>
      <c r="BX2333" s="2"/>
      <c r="BY2333" s="2"/>
      <c r="BZ2333" s="9"/>
      <c r="CA2333" s="2"/>
      <c r="CB2333" s="2"/>
      <c r="CC2333" s="2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  <c r="DP2333" s="9"/>
      <c r="DQ2333" s="9"/>
      <c r="DR2333" s="9"/>
      <c r="DS2333" s="9"/>
      <c r="DT2333" s="9"/>
      <c r="DU2333" s="9"/>
      <c r="DV2333" s="9"/>
      <c r="DW2333" s="9"/>
      <c r="DX2333" s="9"/>
      <c r="DY2333" s="9"/>
      <c r="DZ2333" s="9"/>
      <c r="EA2333" s="9"/>
      <c r="EB2333" s="9"/>
      <c r="EC2333" s="9"/>
      <c r="ED2333" s="9"/>
      <c r="EE2333" s="9"/>
      <c r="EF2333" s="9"/>
      <c r="EG2333" s="9"/>
      <c r="EH2333" s="9"/>
      <c r="EI2333" s="9"/>
      <c r="EJ2333" s="9"/>
      <c r="EK2333" s="9"/>
      <c r="EL2333" s="9"/>
      <c r="EM2333" s="9"/>
      <c r="EN2333" s="9"/>
      <c r="EO2333" s="9"/>
      <c r="EP2333" s="9"/>
      <c r="EQ2333" s="9"/>
      <c r="ER2333" s="9"/>
      <c r="ES2333" s="9"/>
      <c r="ET2333" s="9"/>
      <c r="EU2333" s="9"/>
      <c r="EV2333" s="9"/>
    </row>
    <row r="2334" spans="1:152" hidden="1" x14ac:dyDescent="0.45">
      <c r="A2334" t="s">
        <v>183</v>
      </c>
      <c r="C2334" s="1">
        <v>44211</v>
      </c>
      <c r="D2334" s="2"/>
      <c r="E2334" s="1"/>
      <c r="F2334" s="1"/>
      <c r="G2334" s="1"/>
      <c r="H2334" t="s">
        <v>26</v>
      </c>
      <c r="I2334" s="19"/>
      <c r="K2334" s="2"/>
      <c r="L2334" s="2"/>
      <c r="M2334" s="9"/>
      <c r="N2334" s="9"/>
      <c r="O2334" s="9"/>
      <c r="P2334" s="9"/>
      <c r="Q2334" s="2"/>
      <c r="R2334" s="2"/>
      <c r="S2334" s="2"/>
      <c r="T2334" s="2"/>
      <c r="U2334" s="2"/>
      <c r="V2334" s="2"/>
      <c r="W2334" s="2"/>
      <c r="X2334" s="9"/>
      <c r="Y2334" s="9"/>
      <c r="Z2334" s="9"/>
      <c r="AA2334" s="9"/>
      <c r="AB2334" s="9"/>
      <c r="AC2334" s="2">
        <v>148.60120764017876</v>
      </c>
      <c r="AD2334" s="15">
        <v>1.561891666666667E-2</v>
      </c>
      <c r="AE2334" s="19">
        <f t="shared" si="296"/>
        <v>2.3209898786979823</v>
      </c>
      <c r="AF2334" s="2">
        <v>117.70632561044333</v>
      </c>
      <c r="AG2334" s="9"/>
      <c r="AH2334" s="9"/>
      <c r="AI2334" s="9"/>
      <c r="AJ2334" s="9"/>
      <c r="AK2334" s="9"/>
      <c r="AL2334" s="9"/>
      <c r="AM2334" s="15"/>
      <c r="AN2334" s="15">
        <v>4.4970833333333335E-2</v>
      </c>
      <c r="AO2334" s="19">
        <f t="shared" si="297"/>
        <v>5.2933515513063121</v>
      </c>
      <c r="AP2334" s="19"/>
      <c r="AQ2334" s="2"/>
      <c r="AR2334" s="2"/>
      <c r="AS2334" s="2"/>
      <c r="AT2334" s="2"/>
      <c r="AU2334" s="2"/>
      <c r="AV2334" s="2"/>
      <c r="AW2334" s="2">
        <v>34.774968357018999</v>
      </c>
      <c r="AX2334" s="15">
        <v>3.5939166666666668E-2</v>
      </c>
      <c r="AY2334" s="19">
        <f t="shared" si="298"/>
        <v>1.2497833836109653</v>
      </c>
      <c r="AZ2334" s="2">
        <f t="shared" si="299"/>
        <v>301.08250160764112</v>
      </c>
      <c r="BA2334" s="2"/>
      <c r="BB2334" s="9">
        <f t="shared" si="300"/>
        <v>0.1154997987971296</v>
      </c>
      <c r="BC2334" s="19"/>
      <c r="BD2334" s="2"/>
      <c r="BE2334" s="2"/>
      <c r="BF2334" s="19"/>
      <c r="BG2334" s="19"/>
      <c r="BH2334" s="19"/>
      <c r="BI2334" s="19"/>
      <c r="BJ2334" s="9">
        <f t="shared" si="301"/>
        <v>0.49355644000138543</v>
      </c>
      <c r="BK2334" s="9">
        <f t="shared" si="302"/>
        <v>0.39094376120148483</v>
      </c>
      <c r="BL2334" s="9">
        <f t="shared" si="303"/>
        <v>0.1154997987971296</v>
      </c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9"/>
      <c r="BX2334" s="2"/>
      <c r="BY2334" s="2"/>
      <c r="BZ2334" s="9"/>
      <c r="CA2334" s="2"/>
      <c r="CB2334" s="2"/>
      <c r="CC2334" s="2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  <c r="DP2334" s="9"/>
      <c r="DQ2334" s="9"/>
      <c r="DR2334" s="9"/>
      <c r="DS2334" s="9"/>
      <c r="DT2334" s="9"/>
      <c r="DU2334" s="9"/>
      <c r="DV2334" s="9"/>
      <c r="DW2334" s="9"/>
      <c r="DX2334" s="9"/>
      <c r="DY2334" s="9"/>
      <c r="DZ2334" s="9"/>
      <c r="EA2334" s="9"/>
      <c r="EB2334" s="9"/>
      <c r="EC2334" s="9"/>
      <c r="ED2334" s="9"/>
      <c r="EE2334" s="9"/>
      <c r="EF2334" s="9"/>
      <c r="EG2334" s="9"/>
      <c r="EH2334" s="9"/>
      <c r="EI2334" s="9"/>
      <c r="EJ2334" s="9"/>
      <c r="EK2334" s="9"/>
      <c r="EL2334" s="9"/>
      <c r="EM2334" s="9"/>
      <c r="EN2334" s="9"/>
      <c r="EO2334" s="9"/>
      <c r="EP2334" s="9"/>
      <c r="EQ2334" s="9"/>
      <c r="ER2334" s="9"/>
      <c r="ES2334" s="9"/>
      <c r="ET2334" s="9"/>
      <c r="EU2334" s="9"/>
      <c r="EV2334" s="9"/>
    </row>
    <row r="2335" spans="1:152" hidden="1" x14ac:dyDescent="0.45">
      <c r="A2335" t="s">
        <v>183</v>
      </c>
      <c r="C2335" s="1">
        <v>44230</v>
      </c>
      <c r="D2335" s="2"/>
      <c r="E2335" s="1"/>
      <c r="F2335" s="1"/>
      <c r="G2335" s="1"/>
      <c r="H2335" t="s">
        <v>26</v>
      </c>
      <c r="I2335" s="19"/>
      <c r="K2335" s="2"/>
      <c r="L2335" s="2"/>
      <c r="M2335" s="9"/>
      <c r="N2335" s="9"/>
      <c r="O2335" s="9"/>
      <c r="P2335" s="9"/>
      <c r="Q2335" s="2"/>
      <c r="R2335" s="2"/>
      <c r="S2335" s="2"/>
      <c r="T2335" s="2"/>
      <c r="U2335" s="2"/>
      <c r="V2335" s="2"/>
      <c r="W2335" s="2"/>
      <c r="X2335" s="9"/>
      <c r="Y2335" s="9"/>
      <c r="Z2335" s="9"/>
      <c r="AA2335" s="9"/>
      <c r="AB2335" s="9"/>
      <c r="AC2335" s="2">
        <v>199.47241490933936</v>
      </c>
      <c r="AD2335" s="15">
        <v>1.3358083333333333E-2</v>
      </c>
      <c r="AE2335" s="19">
        <f t="shared" si="296"/>
        <v>2.6645691410601975</v>
      </c>
      <c r="AF2335" s="2">
        <v>155.99814422656698</v>
      </c>
      <c r="AG2335" s="9"/>
      <c r="AH2335" s="9"/>
      <c r="AI2335" s="9"/>
      <c r="AJ2335" s="9"/>
      <c r="AK2335" s="9"/>
      <c r="AL2335" s="9"/>
      <c r="AM2335" s="15"/>
      <c r="AN2335" s="15">
        <v>4.2211666666666661E-2</v>
      </c>
      <c r="AO2335" s="19">
        <f t="shared" si="297"/>
        <v>6.5849416647104357</v>
      </c>
      <c r="AP2335" s="19"/>
      <c r="AQ2335" s="2"/>
      <c r="AR2335" s="2"/>
      <c r="AS2335" s="2"/>
      <c r="AT2335" s="2"/>
      <c r="AU2335" s="2"/>
      <c r="AV2335" s="2"/>
      <c r="AW2335" s="2">
        <v>156.97843669758998</v>
      </c>
      <c r="AX2335" s="15">
        <v>2.7991666666666668E-2</v>
      </c>
      <c r="AY2335" s="19">
        <f t="shared" si="298"/>
        <v>4.3940880738933732</v>
      </c>
      <c r="AZ2335" s="2">
        <f t="shared" si="299"/>
        <v>512.44899583349638</v>
      </c>
      <c r="BA2335" s="2"/>
      <c r="BB2335" s="9">
        <f t="shared" si="300"/>
        <v>0.30632987472687917</v>
      </c>
      <c r="BC2335" s="19"/>
      <c r="BD2335" s="2"/>
      <c r="BE2335" s="2"/>
      <c r="BF2335" s="19"/>
      <c r="BG2335" s="19"/>
      <c r="BH2335" s="19"/>
      <c r="BI2335" s="19"/>
      <c r="BJ2335" s="9">
        <f t="shared" si="301"/>
        <v>0.38925320672137959</v>
      </c>
      <c r="BK2335" s="9">
        <f t="shared" si="302"/>
        <v>0.30441691855174108</v>
      </c>
      <c r="BL2335" s="9">
        <f t="shared" si="303"/>
        <v>0.30632987472687917</v>
      </c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9"/>
      <c r="BX2335" s="2"/>
      <c r="BY2335" s="2"/>
      <c r="BZ2335" s="9"/>
      <c r="CA2335" s="2"/>
      <c r="CB2335" s="2"/>
      <c r="CC2335" s="2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  <c r="DP2335" s="9"/>
      <c r="DQ2335" s="9"/>
      <c r="DR2335" s="9"/>
      <c r="DS2335" s="9"/>
      <c r="DT2335" s="9"/>
      <c r="DU2335" s="9"/>
      <c r="DV2335" s="9"/>
      <c r="DW2335" s="9"/>
      <c r="DX2335" s="9"/>
      <c r="DY2335" s="9"/>
      <c r="DZ2335" s="9"/>
      <c r="EA2335" s="9"/>
      <c r="EB2335" s="9"/>
      <c r="EC2335" s="9"/>
      <c r="ED2335" s="9"/>
      <c r="EE2335" s="9"/>
      <c r="EF2335" s="9"/>
      <c r="EG2335" s="9"/>
      <c r="EH2335" s="9"/>
      <c r="EI2335" s="9"/>
      <c r="EJ2335" s="9"/>
      <c r="EK2335" s="9"/>
      <c r="EL2335" s="9"/>
      <c r="EM2335" s="9"/>
      <c r="EN2335" s="9"/>
      <c r="EO2335" s="9"/>
      <c r="EP2335" s="9"/>
      <c r="EQ2335" s="9"/>
      <c r="ER2335" s="9"/>
      <c r="ES2335" s="9"/>
      <c r="ET2335" s="9"/>
      <c r="EU2335" s="9"/>
      <c r="EV2335" s="9"/>
    </row>
    <row r="2336" spans="1:152" hidden="1" x14ac:dyDescent="0.45">
      <c r="A2336" t="s">
        <v>183</v>
      </c>
      <c r="C2336" s="1">
        <v>44242</v>
      </c>
      <c r="D2336" s="2"/>
      <c r="E2336" s="1"/>
      <c r="F2336" s="1"/>
      <c r="G2336" s="1"/>
      <c r="H2336" t="s">
        <v>26</v>
      </c>
      <c r="I2336" s="19"/>
      <c r="K2336" s="2"/>
      <c r="L2336" s="2"/>
      <c r="M2336" s="9"/>
      <c r="N2336" s="9"/>
      <c r="O2336" s="9"/>
      <c r="P2336" s="9"/>
      <c r="Q2336" s="2"/>
      <c r="R2336" s="2"/>
      <c r="S2336" s="2"/>
      <c r="T2336" s="2"/>
      <c r="U2336" s="2"/>
      <c r="V2336" s="2"/>
      <c r="W2336" s="2"/>
      <c r="X2336" s="9"/>
      <c r="Y2336" s="9"/>
      <c r="Z2336" s="9"/>
      <c r="AA2336" s="9"/>
      <c r="AB2336" s="9"/>
      <c r="AC2336" s="2">
        <v>199.47241490933936</v>
      </c>
      <c r="AD2336" s="15">
        <v>1.0710916666666665E-2</v>
      </c>
      <c r="AE2336" s="19">
        <f t="shared" si="296"/>
        <v>2.1365324133926911</v>
      </c>
      <c r="AF2336" s="2">
        <v>155.99814422656698</v>
      </c>
      <c r="AG2336" s="9"/>
      <c r="AH2336" s="9"/>
      <c r="AI2336" s="9"/>
      <c r="AJ2336" s="9"/>
      <c r="AK2336" s="9"/>
      <c r="AL2336" s="9"/>
      <c r="AM2336" s="15"/>
      <c r="AN2336" s="15">
        <v>3.8124166666666667E-2</v>
      </c>
      <c r="AO2336" s="19">
        <f t="shared" si="297"/>
        <v>5.9472992501843436</v>
      </c>
      <c r="AP2336" s="19"/>
      <c r="AQ2336" s="2"/>
      <c r="AR2336" s="2"/>
      <c r="AS2336" s="2"/>
      <c r="AT2336" s="2"/>
      <c r="AU2336" s="2"/>
      <c r="AV2336" s="2"/>
      <c r="AW2336" s="2">
        <v>156.97843669758998</v>
      </c>
      <c r="AX2336" s="15">
        <v>2.2602500000000001E-2</v>
      </c>
      <c r="AY2336" s="19">
        <f t="shared" si="298"/>
        <v>3.5481051154572776</v>
      </c>
      <c r="AZ2336" s="2">
        <f t="shared" si="299"/>
        <v>512.44899583349638</v>
      </c>
      <c r="BA2336" s="2"/>
      <c r="BB2336" s="9">
        <f t="shared" si="300"/>
        <v>0.30632987472687917</v>
      </c>
      <c r="BC2336" s="19"/>
      <c r="BD2336" s="2"/>
      <c r="BE2336" s="2"/>
      <c r="BF2336" s="19"/>
      <c r="BG2336" s="19"/>
      <c r="BH2336" s="19"/>
      <c r="BI2336" s="19"/>
      <c r="BJ2336" s="9">
        <f t="shared" si="301"/>
        <v>0.38925320672137959</v>
      </c>
      <c r="BK2336" s="9">
        <f t="shared" si="302"/>
        <v>0.30441691855174108</v>
      </c>
      <c r="BL2336" s="9">
        <f t="shared" si="303"/>
        <v>0.30632987472687917</v>
      </c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9"/>
      <c r="BX2336" s="2"/>
      <c r="BY2336" s="2"/>
      <c r="BZ2336" s="9"/>
      <c r="CA2336" s="2"/>
      <c r="CB2336" s="2"/>
      <c r="CC2336" s="2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  <c r="DP2336" s="9"/>
      <c r="DQ2336" s="9"/>
      <c r="DR2336" s="9"/>
      <c r="DS2336" s="9"/>
      <c r="DT2336" s="9"/>
      <c r="DU2336" s="9"/>
      <c r="DV2336" s="9"/>
      <c r="DW2336" s="9"/>
      <c r="DX2336" s="9"/>
      <c r="DY2336" s="9"/>
      <c r="DZ2336" s="9"/>
      <c r="EA2336" s="9"/>
      <c r="EB2336" s="9"/>
      <c r="EC2336" s="9"/>
      <c r="ED2336" s="9"/>
      <c r="EE2336" s="9"/>
      <c r="EF2336" s="9"/>
      <c r="EG2336" s="9"/>
      <c r="EH2336" s="9"/>
      <c r="EI2336" s="9"/>
      <c r="EJ2336" s="9"/>
      <c r="EK2336" s="9"/>
      <c r="EL2336" s="9"/>
      <c r="EM2336" s="9"/>
      <c r="EN2336" s="9"/>
      <c r="EO2336" s="9"/>
      <c r="EP2336" s="9"/>
      <c r="EQ2336" s="9"/>
      <c r="ER2336" s="9"/>
      <c r="ES2336" s="9"/>
      <c r="ET2336" s="9"/>
      <c r="EU2336" s="9"/>
      <c r="EV2336" s="9"/>
    </row>
    <row r="2337" spans="1:152" hidden="1" x14ac:dyDescent="0.45">
      <c r="A2337" t="s">
        <v>183</v>
      </c>
      <c r="C2337" s="1">
        <v>44284</v>
      </c>
      <c r="D2337" s="2"/>
      <c r="E2337" s="1"/>
      <c r="F2337" s="1"/>
      <c r="G2337" s="1"/>
      <c r="H2337" t="s">
        <v>26</v>
      </c>
      <c r="I2337" s="19"/>
      <c r="K2337" s="2"/>
      <c r="L2337" s="2"/>
      <c r="M2337" s="9"/>
      <c r="N2337" s="9"/>
      <c r="O2337" s="9"/>
      <c r="P2337" s="9"/>
      <c r="Q2337" s="2"/>
      <c r="R2337" s="2"/>
      <c r="S2337" s="2"/>
      <c r="T2337" s="2"/>
      <c r="U2337" s="2"/>
      <c r="V2337" s="2"/>
      <c r="W2337" s="2"/>
      <c r="X2337" s="9"/>
      <c r="Y2337" s="9"/>
      <c r="Z2337" s="9"/>
      <c r="AA2337" s="9"/>
      <c r="AB2337" s="9"/>
      <c r="AC2337" s="2">
        <v>270.16410358138</v>
      </c>
      <c r="AD2337" s="15">
        <v>1.4745416666666667E-2</v>
      </c>
      <c r="AE2337" s="19">
        <f t="shared" si="296"/>
        <v>3.9836822756839405</v>
      </c>
      <c r="AF2337" s="2">
        <v>167.97265404635868</v>
      </c>
      <c r="AG2337" s="9"/>
      <c r="AH2337" s="9"/>
      <c r="AI2337" s="9"/>
      <c r="AJ2337" s="9"/>
      <c r="AK2337" s="9"/>
      <c r="AL2337" s="9"/>
      <c r="AM2337" s="15"/>
      <c r="AN2337" s="15">
        <v>2.9192500000000003E-2</v>
      </c>
      <c r="AO2337" s="19">
        <f t="shared" si="297"/>
        <v>4.9035417032483268</v>
      </c>
      <c r="AP2337" s="19"/>
      <c r="AQ2337" s="2"/>
      <c r="AR2337" s="2"/>
      <c r="AS2337" s="2"/>
      <c r="AT2337" s="2"/>
      <c r="AU2337" s="2"/>
      <c r="AV2337" s="2"/>
      <c r="AW2337" s="2">
        <v>803.43671308362332</v>
      </c>
      <c r="AX2337" s="15">
        <v>1.9328333333333333E-2</v>
      </c>
      <c r="AY2337" s="19">
        <f t="shared" si="298"/>
        <v>15.529092602717965</v>
      </c>
      <c r="AZ2337" s="2">
        <f t="shared" si="299"/>
        <v>1241.573470711362</v>
      </c>
      <c r="BA2337" s="2"/>
      <c r="BB2337" s="9">
        <f t="shared" si="300"/>
        <v>0.64711169498756493</v>
      </c>
      <c r="BC2337" s="19"/>
      <c r="BD2337" s="2"/>
      <c r="BE2337" s="2"/>
      <c r="BF2337" s="19"/>
      <c r="BG2337" s="19"/>
      <c r="BH2337" s="19"/>
      <c r="BI2337" s="19"/>
      <c r="BJ2337" s="9">
        <f t="shared" si="301"/>
        <v>0.21759816068443291</v>
      </c>
      <c r="BK2337" s="9">
        <f t="shared" si="302"/>
        <v>0.13529014432800213</v>
      </c>
      <c r="BL2337" s="9">
        <f t="shared" si="303"/>
        <v>0.64711169498756493</v>
      </c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9"/>
      <c r="BX2337" s="2"/>
      <c r="BY2337" s="2"/>
      <c r="BZ2337" s="9"/>
      <c r="CA2337" s="2"/>
      <c r="CB2337" s="2"/>
      <c r="CC2337" s="2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  <c r="DP2337" s="9"/>
      <c r="DQ2337" s="9"/>
      <c r="DR2337" s="9"/>
      <c r="DS2337" s="9"/>
      <c r="DT2337" s="9"/>
      <c r="DU2337" s="9"/>
      <c r="DV2337" s="9"/>
      <c r="DW2337" s="9"/>
      <c r="DX2337" s="9"/>
      <c r="DY2337" s="9"/>
      <c r="DZ2337" s="9"/>
      <c r="EA2337" s="9"/>
      <c r="EB2337" s="9"/>
      <c r="EC2337" s="9"/>
      <c r="ED2337" s="9"/>
      <c r="EE2337" s="9"/>
      <c r="EF2337" s="9"/>
      <c r="EG2337" s="9"/>
      <c r="EH2337" s="9"/>
      <c r="EI2337" s="9"/>
      <c r="EJ2337" s="9"/>
      <c r="EK2337" s="9"/>
      <c r="EL2337" s="9"/>
      <c r="EM2337" s="9"/>
      <c r="EN2337" s="9"/>
      <c r="EO2337" s="9"/>
      <c r="EP2337" s="9"/>
      <c r="EQ2337" s="9"/>
      <c r="ER2337" s="9"/>
      <c r="ES2337" s="9"/>
      <c r="ET2337" s="9"/>
      <c r="EU2337" s="9"/>
      <c r="EV2337" s="9"/>
    </row>
    <row r="2338" spans="1:152" hidden="1" x14ac:dyDescent="0.45">
      <c r="A2338" t="s">
        <v>184</v>
      </c>
      <c r="C2338" s="1">
        <v>44211</v>
      </c>
      <c r="D2338" s="2"/>
      <c r="E2338" s="1"/>
      <c r="F2338" s="1"/>
      <c r="G2338" s="1"/>
      <c r="H2338" t="s">
        <v>26</v>
      </c>
      <c r="I2338" s="19"/>
      <c r="K2338" s="2"/>
      <c r="L2338" s="2"/>
      <c r="M2338" s="9"/>
      <c r="N2338" s="9"/>
      <c r="O2338" s="9"/>
      <c r="P2338" s="9"/>
      <c r="Q2338" s="2"/>
      <c r="R2338" s="2"/>
      <c r="S2338" s="2"/>
      <c r="T2338" s="2"/>
      <c r="U2338" s="2"/>
      <c r="V2338" s="2"/>
      <c r="W2338" s="2"/>
      <c r="X2338" s="9"/>
      <c r="Y2338" s="9"/>
      <c r="Z2338" s="9"/>
      <c r="AA2338" s="9"/>
      <c r="AB2338" s="9"/>
      <c r="AC2338" s="2">
        <v>137.41478129726903</v>
      </c>
      <c r="AD2338" s="15">
        <v>1.5789166666666667E-2</v>
      </c>
      <c r="AE2338" s="19">
        <f t="shared" si="296"/>
        <v>2.1696648843661301</v>
      </c>
      <c r="AF2338" s="2">
        <v>107.42084315438026</v>
      </c>
      <c r="AG2338" s="9"/>
      <c r="AH2338" s="9"/>
      <c r="AI2338" s="9"/>
      <c r="AJ2338" s="9"/>
      <c r="AK2338" s="9"/>
      <c r="AL2338" s="9"/>
      <c r="AM2338" s="15"/>
      <c r="AN2338" s="15">
        <v>4.4974999999999994E-2</v>
      </c>
      <c r="AO2338" s="19">
        <f t="shared" si="297"/>
        <v>4.8312524208682515</v>
      </c>
      <c r="AP2338" s="19"/>
      <c r="AQ2338" s="2"/>
      <c r="AR2338" s="2"/>
      <c r="AS2338" s="2"/>
      <c r="AT2338" s="2"/>
      <c r="AU2338" s="2"/>
      <c r="AV2338" s="2"/>
      <c r="AW2338" s="2">
        <v>33.088917460521145</v>
      </c>
      <c r="AX2338" s="15">
        <v>2.9684166666666668E-2</v>
      </c>
      <c r="AY2338" s="19">
        <f t="shared" si="298"/>
        <v>0.9822169407176865</v>
      </c>
      <c r="AZ2338" s="2">
        <f t="shared" si="299"/>
        <v>277.92454191217041</v>
      </c>
      <c r="BA2338" s="2"/>
      <c r="BB2338" s="9">
        <f t="shared" si="300"/>
        <v>0.11905719888162265</v>
      </c>
      <c r="BC2338" s="19"/>
      <c r="BD2338" s="2"/>
      <c r="BE2338" s="2"/>
      <c r="BF2338" s="19"/>
      <c r="BG2338" s="19"/>
      <c r="BH2338" s="19"/>
      <c r="BI2338" s="19"/>
      <c r="BJ2338" s="9">
        <f t="shared" si="301"/>
        <v>0.49443197909702696</v>
      </c>
      <c r="BK2338" s="9">
        <f t="shared" si="302"/>
        <v>0.38651082202135051</v>
      </c>
      <c r="BL2338" s="9">
        <f t="shared" si="303"/>
        <v>0.11905719888162265</v>
      </c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9"/>
      <c r="BX2338" s="2"/>
      <c r="BY2338" s="2"/>
      <c r="BZ2338" s="9"/>
      <c r="CA2338" s="2"/>
      <c r="CB2338" s="2"/>
      <c r="CC2338" s="2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  <c r="DP2338" s="9"/>
      <c r="DQ2338" s="9"/>
      <c r="DR2338" s="9"/>
      <c r="DS2338" s="9"/>
      <c r="DT2338" s="9"/>
      <c r="DU2338" s="9"/>
      <c r="DV2338" s="9"/>
      <c r="DW2338" s="9"/>
      <c r="DX2338" s="9"/>
      <c r="DY2338" s="9"/>
      <c r="DZ2338" s="9"/>
      <c r="EA2338" s="9"/>
      <c r="EB2338" s="9"/>
      <c r="EC2338" s="9"/>
      <c r="ED2338" s="9"/>
      <c r="EE2338" s="9"/>
      <c r="EF2338" s="9"/>
      <c r="EG2338" s="9"/>
      <c r="EH2338" s="9"/>
      <c r="EI2338" s="9"/>
      <c r="EJ2338" s="9"/>
      <c r="EK2338" s="9"/>
      <c r="EL2338" s="9"/>
      <c r="EM2338" s="9"/>
      <c r="EN2338" s="9"/>
      <c r="EO2338" s="9"/>
      <c r="EP2338" s="9"/>
      <c r="EQ2338" s="9"/>
      <c r="ER2338" s="9"/>
      <c r="ES2338" s="9"/>
      <c r="ET2338" s="9"/>
      <c r="EU2338" s="9"/>
      <c r="EV2338" s="9"/>
    </row>
    <row r="2339" spans="1:152" hidden="1" x14ac:dyDescent="0.45">
      <c r="A2339" t="s">
        <v>184</v>
      </c>
      <c r="C2339" s="1">
        <v>44230</v>
      </c>
      <c r="D2339" s="2"/>
      <c r="E2339" s="1"/>
      <c r="F2339" s="1"/>
      <c r="G2339" s="1"/>
      <c r="H2339" t="s">
        <v>26</v>
      </c>
      <c r="I2339" s="19"/>
      <c r="K2339" s="2"/>
      <c r="L2339" s="2"/>
      <c r="M2339" s="9"/>
      <c r="N2339" s="9"/>
      <c r="O2339" s="9"/>
      <c r="P2339" s="9"/>
      <c r="Q2339" s="2"/>
      <c r="R2339" s="2"/>
      <c r="S2339" s="2"/>
      <c r="T2339" s="2"/>
      <c r="U2339" s="2"/>
      <c r="V2339" s="2"/>
      <c r="W2339" s="2"/>
      <c r="X2339" s="9"/>
      <c r="Y2339" s="9"/>
      <c r="Z2339" s="9"/>
      <c r="AA2339" s="9"/>
      <c r="AB2339" s="9"/>
      <c r="AC2339" s="2">
        <v>208.91150206658807</v>
      </c>
      <c r="AD2339" s="15">
        <v>1.3413166666666667E-2</v>
      </c>
      <c r="AE2339" s="19">
        <f t="shared" si="296"/>
        <v>2.8021647958028235</v>
      </c>
      <c r="AF2339" s="2">
        <v>165.64726630461604</v>
      </c>
      <c r="AG2339" s="9"/>
      <c r="AH2339" s="9"/>
      <c r="AI2339" s="9"/>
      <c r="AJ2339" s="9"/>
      <c r="AK2339" s="9"/>
      <c r="AL2339" s="9"/>
      <c r="AM2339" s="15"/>
      <c r="AN2339" s="15">
        <v>4.2401666666666664E-2</v>
      </c>
      <c r="AO2339" s="19">
        <f t="shared" si="297"/>
        <v>7.0237201700928944</v>
      </c>
      <c r="AP2339" s="19"/>
      <c r="AQ2339" s="2"/>
      <c r="AR2339" s="2"/>
      <c r="AS2339" s="2"/>
      <c r="AT2339" s="2"/>
      <c r="AU2339" s="2"/>
      <c r="AV2339" s="2"/>
      <c r="AW2339" s="2">
        <v>176.25972188623822</v>
      </c>
      <c r="AX2339" s="15">
        <v>2.3746666666666666E-2</v>
      </c>
      <c r="AY2339" s="19">
        <f t="shared" si="298"/>
        <v>4.1855808623918707</v>
      </c>
      <c r="AZ2339" s="2">
        <f t="shared" si="299"/>
        <v>550.81849025744236</v>
      </c>
      <c r="BA2339" s="2"/>
      <c r="BB2339" s="9">
        <f t="shared" si="300"/>
        <v>0.31999601502821318</v>
      </c>
      <c r="BC2339" s="19"/>
      <c r="BD2339" s="2"/>
      <c r="BE2339" s="2"/>
      <c r="BF2339" s="19"/>
      <c r="BG2339" s="19"/>
      <c r="BH2339" s="19"/>
      <c r="BI2339" s="19"/>
      <c r="BJ2339" s="9">
        <f t="shared" si="301"/>
        <v>0.37927467171435497</v>
      </c>
      <c r="BK2339" s="9">
        <f t="shared" si="302"/>
        <v>0.3007293132574318</v>
      </c>
      <c r="BL2339" s="9">
        <f t="shared" si="303"/>
        <v>0.31999601502821318</v>
      </c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9"/>
      <c r="BX2339" s="2"/>
      <c r="BY2339" s="2"/>
      <c r="BZ2339" s="9"/>
      <c r="CA2339" s="2"/>
      <c r="CB2339" s="2"/>
      <c r="CC2339" s="2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  <c r="DP2339" s="9"/>
      <c r="DQ2339" s="9"/>
      <c r="DR2339" s="9"/>
      <c r="DS2339" s="9"/>
      <c r="DT2339" s="9"/>
      <c r="DU2339" s="9"/>
      <c r="DV2339" s="9"/>
      <c r="DW2339" s="9"/>
      <c r="DX2339" s="9"/>
      <c r="DY2339" s="9"/>
      <c r="DZ2339" s="9"/>
      <c r="EA2339" s="9"/>
      <c r="EB2339" s="9"/>
      <c r="EC2339" s="9"/>
      <c r="ED2339" s="9"/>
      <c r="EE2339" s="9"/>
      <c r="EF2339" s="9"/>
      <c r="EG2339" s="9"/>
      <c r="EH2339" s="9"/>
      <c r="EI2339" s="9"/>
      <c r="EJ2339" s="9"/>
      <c r="EK2339" s="9"/>
      <c r="EL2339" s="9"/>
      <c r="EM2339" s="9"/>
      <c r="EN2339" s="9"/>
      <c r="EO2339" s="9"/>
      <c r="EP2339" s="9"/>
      <c r="EQ2339" s="9"/>
      <c r="ER2339" s="9"/>
      <c r="ES2339" s="9"/>
      <c r="ET2339" s="9"/>
      <c r="EU2339" s="9"/>
      <c r="EV2339" s="9"/>
    </row>
    <row r="2340" spans="1:152" hidden="1" x14ac:dyDescent="0.45">
      <c r="A2340" t="s">
        <v>184</v>
      </c>
      <c r="C2340" s="1">
        <v>44242</v>
      </c>
      <c r="D2340" s="2"/>
      <c r="E2340" s="1"/>
      <c r="F2340" s="1"/>
      <c r="G2340" s="1"/>
      <c r="H2340" t="s">
        <v>26</v>
      </c>
      <c r="I2340" s="19"/>
      <c r="K2340" s="2"/>
      <c r="L2340" s="2"/>
      <c r="M2340" s="9"/>
      <c r="N2340" s="9"/>
      <c r="O2340" s="9"/>
      <c r="P2340" s="9"/>
      <c r="Q2340" s="2"/>
      <c r="R2340" s="2"/>
      <c r="S2340" s="2"/>
      <c r="T2340" s="2"/>
      <c r="U2340" s="2"/>
      <c r="V2340" s="2"/>
      <c r="W2340" s="2"/>
      <c r="X2340" s="9"/>
      <c r="Y2340" s="9"/>
      <c r="Z2340" s="9"/>
      <c r="AA2340" s="9"/>
      <c r="AB2340" s="9"/>
      <c r="AC2340" s="2">
        <v>208.91150206658807</v>
      </c>
      <c r="AD2340" s="15">
        <v>1.0850583333333332E-2</v>
      </c>
      <c r="AE2340" s="19">
        <f t="shared" si="296"/>
        <v>2.2668116624653525</v>
      </c>
      <c r="AF2340" s="2">
        <v>165.64726630461604</v>
      </c>
      <c r="AG2340" s="9"/>
      <c r="AH2340" s="9"/>
      <c r="AI2340" s="9"/>
      <c r="AJ2340" s="9"/>
      <c r="AK2340" s="9"/>
      <c r="AL2340" s="9"/>
      <c r="AM2340" s="15"/>
      <c r="AN2340" s="15">
        <v>3.5899333333333332E-2</v>
      </c>
      <c r="AO2340" s="19">
        <f t="shared" si="297"/>
        <v>5.946626428824846</v>
      </c>
      <c r="AP2340" s="19"/>
      <c r="AQ2340" s="2"/>
      <c r="AR2340" s="2"/>
      <c r="AS2340" s="2"/>
      <c r="AT2340" s="2"/>
      <c r="AU2340" s="2"/>
      <c r="AV2340" s="2"/>
      <c r="AW2340" s="2">
        <v>176.25972188623822</v>
      </c>
      <c r="AX2340" s="15">
        <v>2.0400000000000001E-2</v>
      </c>
      <c r="AY2340" s="19">
        <f t="shared" si="298"/>
        <v>3.5956983264792601</v>
      </c>
      <c r="AZ2340" s="2">
        <f t="shared" si="299"/>
        <v>550.81849025744236</v>
      </c>
      <c r="BA2340" s="2"/>
      <c r="BB2340" s="9">
        <f t="shared" si="300"/>
        <v>0.31999601502821318</v>
      </c>
      <c r="BC2340" s="19"/>
      <c r="BD2340" s="2"/>
      <c r="BE2340" s="2"/>
      <c r="BF2340" s="19"/>
      <c r="BG2340" s="19"/>
      <c r="BH2340" s="19"/>
      <c r="BI2340" s="19"/>
      <c r="BJ2340" s="9">
        <f t="shared" si="301"/>
        <v>0.37927467171435497</v>
      </c>
      <c r="BK2340" s="9">
        <f t="shared" si="302"/>
        <v>0.3007293132574318</v>
      </c>
      <c r="BL2340" s="9">
        <f t="shared" si="303"/>
        <v>0.31999601502821318</v>
      </c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9"/>
      <c r="BX2340" s="2"/>
      <c r="BY2340" s="2"/>
      <c r="BZ2340" s="9"/>
      <c r="CA2340" s="2"/>
      <c r="CB2340" s="2"/>
      <c r="CC2340" s="2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  <c r="DP2340" s="9"/>
      <c r="DQ2340" s="9"/>
      <c r="DR2340" s="9"/>
      <c r="DS2340" s="9"/>
      <c r="DT2340" s="9"/>
      <c r="DU2340" s="9"/>
      <c r="DV2340" s="9"/>
      <c r="DW2340" s="9"/>
      <c r="DX2340" s="9"/>
      <c r="DY2340" s="9"/>
      <c r="DZ2340" s="9"/>
      <c r="EA2340" s="9"/>
      <c r="EB2340" s="9"/>
      <c r="EC2340" s="9"/>
      <c r="ED2340" s="9"/>
      <c r="EE2340" s="9"/>
      <c r="EF2340" s="9"/>
      <c r="EG2340" s="9"/>
      <c r="EH2340" s="9"/>
      <c r="EI2340" s="9"/>
      <c r="EJ2340" s="9"/>
      <c r="EK2340" s="9"/>
      <c r="EL2340" s="9"/>
      <c r="EM2340" s="9"/>
      <c r="EN2340" s="9"/>
      <c r="EO2340" s="9"/>
      <c r="EP2340" s="9"/>
      <c r="EQ2340" s="9"/>
      <c r="ER2340" s="9"/>
      <c r="ES2340" s="9"/>
      <c r="ET2340" s="9"/>
      <c r="EU2340" s="9"/>
      <c r="EV2340" s="9"/>
    </row>
    <row r="2341" spans="1:152" hidden="1" x14ac:dyDescent="0.45">
      <c r="A2341" t="s">
        <v>184</v>
      </c>
      <c r="C2341" s="1">
        <v>44284</v>
      </c>
      <c r="D2341" s="2"/>
      <c r="E2341" s="1"/>
      <c r="F2341" s="1"/>
      <c r="G2341" s="1"/>
      <c r="H2341" t="s">
        <v>26</v>
      </c>
      <c r="I2341" s="19"/>
      <c r="K2341" s="2"/>
      <c r="L2341" s="2"/>
      <c r="M2341" s="9"/>
      <c r="N2341" s="9"/>
      <c r="O2341" s="9"/>
      <c r="P2341" s="9"/>
      <c r="Q2341" s="2"/>
      <c r="R2341" s="2"/>
      <c r="S2341" s="2"/>
      <c r="T2341" s="2"/>
      <c r="U2341" s="2"/>
      <c r="V2341" s="2"/>
      <c r="W2341" s="2"/>
      <c r="X2341" s="9"/>
      <c r="Y2341" s="9"/>
      <c r="Z2341" s="9"/>
      <c r="AA2341" s="9"/>
      <c r="AB2341" s="9"/>
      <c r="AC2341" s="2">
        <v>367.08989572398411</v>
      </c>
      <c r="AD2341" s="15">
        <v>1.1268583333333334E-2</v>
      </c>
      <c r="AE2341" s="19">
        <f t="shared" si="296"/>
        <v>4.1365830807903583</v>
      </c>
      <c r="AF2341" s="2">
        <v>220.28071019781518</v>
      </c>
      <c r="AG2341" s="9"/>
      <c r="AH2341" s="9"/>
      <c r="AI2341" s="9"/>
      <c r="AJ2341" s="9"/>
      <c r="AK2341" s="9"/>
      <c r="AL2341" s="9"/>
      <c r="AM2341" s="15"/>
      <c r="AN2341" s="15">
        <v>3.0439166666666666E-2</v>
      </c>
      <c r="AO2341" s="19">
        <f t="shared" si="297"/>
        <v>6.7051612511629957</v>
      </c>
      <c r="AP2341" s="19"/>
      <c r="AQ2341" s="2"/>
      <c r="AR2341" s="2"/>
      <c r="AS2341" s="2"/>
      <c r="AT2341" s="2"/>
      <c r="AU2341" s="2"/>
      <c r="AV2341" s="2"/>
      <c r="AW2341" s="2">
        <v>1084.3736195871143</v>
      </c>
      <c r="AX2341" s="15">
        <v>1.5644999999999999E-2</v>
      </c>
      <c r="AY2341" s="19">
        <f t="shared" si="298"/>
        <v>16.9650252784404</v>
      </c>
      <c r="AZ2341" s="2">
        <f t="shared" si="299"/>
        <v>1671.7442255089136</v>
      </c>
      <c r="BA2341" s="2"/>
      <c r="BB2341" s="9">
        <f t="shared" si="300"/>
        <v>0.64864804258977382</v>
      </c>
      <c r="BC2341" s="19"/>
      <c r="BD2341" s="2"/>
      <c r="BE2341" s="2"/>
      <c r="BF2341" s="19"/>
      <c r="BG2341" s="19"/>
      <c r="BH2341" s="19"/>
      <c r="BI2341" s="19"/>
      <c r="BJ2341" s="9">
        <f t="shared" si="301"/>
        <v>0.21958496408877043</v>
      </c>
      <c r="BK2341" s="9">
        <f t="shared" si="302"/>
        <v>0.13176699332145572</v>
      </c>
      <c r="BL2341" s="9">
        <f t="shared" si="303"/>
        <v>0.64864804258977382</v>
      </c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9"/>
      <c r="BX2341" s="2"/>
      <c r="BY2341" s="2"/>
      <c r="BZ2341" s="9"/>
      <c r="CA2341" s="2"/>
      <c r="CB2341" s="2"/>
      <c r="CC2341" s="2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  <c r="DP2341" s="9"/>
      <c r="DQ2341" s="9"/>
      <c r="DR2341" s="9"/>
      <c r="DS2341" s="9"/>
      <c r="DT2341" s="9"/>
      <c r="DU2341" s="9"/>
      <c r="DV2341" s="9"/>
      <c r="DW2341" s="9"/>
      <c r="DX2341" s="9"/>
      <c r="DY2341" s="9"/>
      <c r="DZ2341" s="9"/>
      <c r="EA2341" s="9"/>
      <c r="EB2341" s="9"/>
      <c r="EC2341" s="9"/>
      <c r="ED2341" s="9"/>
      <c r="EE2341" s="9"/>
      <c r="EF2341" s="9"/>
      <c r="EG2341" s="9"/>
      <c r="EH2341" s="9"/>
      <c r="EI2341" s="9"/>
      <c r="EJ2341" s="9"/>
      <c r="EK2341" s="9"/>
      <c r="EL2341" s="9"/>
      <c r="EM2341" s="9"/>
      <c r="EN2341" s="9"/>
      <c r="EO2341" s="9"/>
      <c r="EP2341" s="9"/>
      <c r="EQ2341" s="9"/>
      <c r="ER2341" s="9"/>
      <c r="ES2341" s="9"/>
      <c r="ET2341" s="9"/>
      <c r="EU2341" s="9"/>
      <c r="EV2341" s="9"/>
    </row>
    <row r="2342" spans="1:152" s="3" customFormat="1" hidden="1" x14ac:dyDescent="0.45">
      <c r="A2342" t="s">
        <v>293</v>
      </c>
      <c r="B2342" t="s">
        <v>280</v>
      </c>
      <c r="C2342" s="39">
        <v>39360</v>
      </c>
      <c r="D2342"/>
      <c r="E2342"/>
      <c r="F2342" t="s">
        <v>277</v>
      </c>
      <c r="G2342">
        <v>0</v>
      </c>
      <c r="H2342" t="s">
        <v>104</v>
      </c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 s="2"/>
      <c r="AE2342"/>
      <c r="AF2342" s="9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</row>
    <row r="2343" spans="1:152" hidden="1" x14ac:dyDescent="0.45">
      <c r="A2343" t="s">
        <v>293</v>
      </c>
      <c r="B2343" t="s">
        <v>280</v>
      </c>
      <c r="C2343" s="39">
        <v>39366</v>
      </c>
      <c r="F2343" t="s">
        <v>77</v>
      </c>
      <c r="G2343">
        <v>6</v>
      </c>
      <c r="H2343" t="s">
        <v>104</v>
      </c>
      <c r="AD2343" s="2"/>
      <c r="AF2343" s="9"/>
    </row>
    <row r="2344" spans="1:152" hidden="1" x14ac:dyDescent="0.45">
      <c r="A2344" t="s">
        <v>293</v>
      </c>
      <c r="B2344" t="s">
        <v>280</v>
      </c>
      <c r="C2344" s="39"/>
      <c r="F2344" t="s">
        <v>12</v>
      </c>
      <c r="G2344" s="34"/>
      <c r="H2344" t="s">
        <v>104</v>
      </c>
      <c r="AD2344" s="2"/>
      <c r="AF2344" s="9"/>
    </row>
    <row r="2345" spans="1:152" hidden="1" x14ac:dyDescent="0.45">
      <c r="A2345" t="s">
        <v>293</v>
      </c>
      <c r="B2345" t="s">
        <v>280</v>
      </c>
      <c r="C2345" s="39"/>
      <c r="F2345" t="s">
        <v>13</v>
      </c>
      <c r="G2345" s="34"/>
      <c r="H2345" t="s">
        <v>104</v>
      </c>
      <c r="AD2345" s="2"/>
      <c r="AF2345" s="9"/>
    </row>
    <row r="2346" spans="1:152" hidden="1" x14ac:dyDescent="0.45">
      <c r="A2346" t="s">
        <v>293</v>
      </c>
      <c r="B2346" t="s">
        <v>280</v>
      </c>
      <c r="C2346" s="39">
        <v>39476</v>
      </c>
      <c r="F2346" t="s">
        <v>78</v>
      </c>
      <c r="G2346">
        <v>116</v>
      </c>
      <c r="H2346" t="s">
        <v>104</v>
      </c>
      <c r="AD2346" s="2"/>
      <c r="AF2346" s="9"/>
    </row>
    <row r="2347" spans="1:152" hidden="1" x14ac:dyDescent="0.45">
      <c r="A2347" t="s">
        <v>293</v>
      </c>
      <c r="B2347" t="s">
        <v>280</v>
      </c>
      <c r="C2347" s="39"/>
      <c r="F2347" t="s">
        <v>14</v>
      </c>
      <c r="G2347" s="34"/>
      <c r="H2347" t="s">
        <v>104</v>
      </c>
      <c r="AD2347" s="2"/>
      <c r="AF2347" s="9"/>
    </row>
    <row r="2348" spans="1:152" hidden="1" x14ac:dyDescent="0.45">
      <c r="A2348" t="s">
        <v>293</v>
      </c>
      <c r="B2348" t="s">
        <v>280</v>
      </c>
      <c r="C2348" s="39"/>
      <c r="F2348" t="s">
        <v>15</v>
      </c>
      <c r="G2348" s="34"/>
      <c r="H2348" t="s">
        <v>104</v>
      </c>
      <c r="AD2348" s="2"/>
      <c r="AF2348" s="9"/>
    </row>
    <row r="2349" spans="1:152" hidden="1" x14ac:dyDescent="0.45">
      <c r="A2349" t="s">
        <v>293</v>
      </c>
      <c r="B2349" t="s">
        <v>280</v>
      </c>
      <c r="C2349" s="39">
        <v>39538</v>
      </c>
      <c r="F2349" t="s">
        <v>287</v>
      </c>
      <c r="G2349">
        <v>178</v>
      </c>
      <c r="H2349" t="s">
        <v>104</v>
      </c>
      <c r="AD2349" s="2"/>
      <c r="AF2349" s="9"/>
    </row>
    <row r="2350" spans="1:152" hidden="1" x14ac:dyDescent="0.45">
      <c r="A2350" t="s">
        <v>293</v>
      </c>
      <c r="B2350" t="s">
        <v>280</v>
      </c>
      <c r="C2350" s="39">
        <v>39539</v>
      </c>
      <c r="F2350" t="s">
        <v>18</v>
      </c>
      <c r="G2350">
        <v>179</v>
      </c>
      <c r="H2350" t="s">
        <v>104</v>
      </c>
      <c r="AD2350" s="2"/>
      <c r="AF2350" s="9"/>
    </row>
    <row r="2351" spans="1:152" hidden="1" x14ac:dyDescent="0.45">
      <c r="A2351" t="s">
        <v>293</v>
      </c>
      <c r="B2351" t="s">
        <v>280</v>
      </c>
      <c r="C2351" s="39">
        <v>39423</v>
      </c>
      <c r="G2351">
        <v>63</v>
      </c>
      <c r="H2351" t="s">
        <v>104</v>
      </c>
      <c r="M2351">
        <v>330.4</v>
      </c>
      <c r="N2351">
        <v>12.52</v>
      </c>
    </row>
    <row r="2352" spans="1:152" hidden="1" x14ac:dyDescent="0.45">
      <c r="A2352" t="s">
        <v>293</v>
      </c>
      <c r="B2352" t="s">
        <v>280</v>
      </c>
      <c r="C2352" s="39">
        <v>39430</v>
      </c>
      <c r="G2352">
        <v>70</v>
      </c>
      <c r="H2352" t="s">
        <v>104</v>
      </c>
      <c r="M2352">
        <v>481.59999999999997</v>
      </c>
      <c r="N2352">
        <v>12.96</v>
      </c>
    </row>
    <row r="2353" spans="1:64" hidden="1" x14ac:dyDescent="0.45">
      <c r="A2353" t="s">
        <v>293</v>
      </c>
      <c r="B2353" t="s">
        <v>280</v>
      </c>
      <c r="C2353" s="39">
        <v>39437</v>
      </c>
      <c r="G2353">
        <v>77</v>
      </c>
      <c r="H2353" t="s">
        <v>104</v>
      </c>
      <c r="M2353">
        <v>639.6</v>
      </c>
      <c r="N2353">
        <v>16.28</v>
      </c>
    </row>
    <row r="2354" spans="1:64" hidden="1" x14ac:dyDescent="0.45">
      <c r="A2354" t="s">
        <v>293</v>
      </c>
      <c r="B2354" t="s">
        <v>280</v>
      </c>
      <c r="C2354" s="39">
        <v>39444</v>
      </c>
      <c r="G2354">
        <v>84</v>
      </c>
      <c r="H2354" t="s">
        <v>104</v>
      </c>
      <c r="M2354">
        <v>765.19999999999993</v>
      </c>
      <c r="N2354">
        <v>16.559999999999999</v>
      </c>
    </row>
    <row r="2355" spans="1:64" hidden="1" x14ac:dyDescent="0.45">
      <c r="A2355" t="s">
        <v>293</v>
      </c>
      <c r="B2355" t="s">
        <v>280</v>
      </c>
      <c r="C2355" s="39">
        <v>39454</v>
      </c>
      <c r="G2355">
        <v>94</v>
      </c>
      <c r="H2355" t="s">
        <v>104</v>
      </c>
      <c r="M2355">
        <v>899.9</v>
      </c>
      <c r="N2355">
        <v>18.757999999999999</v>
      </c>
    </row>
    <row r="2356" spans="1:64" hidden="1" x14ac:dyDescent="0.45">
      <c r="A2356" t="s">
        <v>293</v>
      </c>
      <c r="B2356" t="s">
        <v>280</v>
      </c>
      <c r="C2356" s="39">
        <v>39469</v>
      </c>
      <c r="G2356">
        <v>109</v>
      </c>
      <c r="H2356" t="s">
        <v>104</v>
      </c>
      <c r="M2356">
        <v>988.40000000000009</v>
      </c>
      <c r="N2356">
        <v>20.079999999999998</v>
      </c>
    </row>
    <row r="2357" spans="1:64" hidden="1" x14ac:dyDescent="0.45">
      <c r="A2357" t="s">
        <v>293</v>
      </c>
      <c r="B2357" t="s">
        <v>280</v>
      </c>
      <c r="C2357" s="39">
        <v>39477</v>
      </c>
      <c r="G2357">
        <v>117</v>
      </c>
      <c r="H2357" t="s">
        <v>104</v>
      </c>
      <c r="M2357">
        <v>1016.8000000000001</v>
      </c>
      <c r="N2357">
        <v>21</v>
      </c>
    </row>
    <row r="2358" spans="1:64" hidden="1" x14ac:dyDescent="0.45">
      <c r="A2358" t="s">
        <v>293</v>
      </c>
      <c r="B2358" t="s">
        <v>280</v>
      </c>
      <c r="C2358" s="39">
        <v>39492</v>
      </c>
      <c r="G2358">
        <v>132</v>
      </c>
      <c r="H2358" t="s">
        <v>104</v>
      </c>
      <c r="M2358">
        <v>1036.4000000000001</v>
      </c>
      <c r="N2358">
        <v>22.76</v>
      </c>
    </row>
    <row r="2359" spans="1:64" hidden="1" x14ac:dyDescent="0.45">
      <c r="A2359" t="s">
        <v>293</v>
      </c>
      <c r="B2359" t="s">
        <v>280</v>
      </c>
      <c r="C2359" s="39">
        <v>39428</v>
      </c>
      <c r="G2359">
        <v>68</v>
      </c>
      <c r="H2359" t="s">
        <v>104</v>
      </c>
      <c r="I2359">
        <v>8.4</v>
      </c>
      <c r="AC2359">
        <v>59.785891091251507</v>
      </c>
      <c r="AF2359">
        <v>70.745931479499603</v>
      </c>
      <c r="AG2359">
        <v>1.0623654101791682</v>
      </c>
      <c r="AQ2359">
        <v>8.8912911208413821</v>
      </c>
      <c r="AS2359">
        <v>0</v>
      </c>
      <c r="AV2359">
        <v>0</v>
      </c>
      <c r="AW2359">
        <v>8.8912911208413821</v>
      </c>
      <c r="AZ2359">
        <v>139.42311369159248</v>
      </c>
      <c r="BB2359" s="9">
        <f>AW2359/AZ2359</f>
        <v>6.3772002255731763E-2</v>
      </c>
      <c r="BJ2359" s="9">
        <f>AC2359/AZ2359</f>
        <v>0.42880903681077903</v>
      </c>
      <c r="BK2359" s="9">
        <f>AF2359/AZ2359</f>
        <v>0.50741896093348937</v>
      </c>
      <c r="BL2359" s="9">
        <f>AW2359/AZ2359</f>
        <v>6.3772002255731763E-2</v>
      </c>
    </row>
    <row r="2360" spans="1:64" hidden="1" x14ac:dyDescent="0.45">
      <c r="A2360" t="s">
        <v>293</v>
      </c>
      <c r="B2360" t="s">
        <v>280</v>
      </c>
      <c r="C2360" s="39">
        <v>39456</v>
      </c>
      <c r="G2360">
        <v>96</v>
      </c>
      <c r="H2360" t="s">
        <v>104</v>
      </c>
      <c r="I2360">
        <v>9.4</v>
      </c>
      <c r="AC2360">
        <v>273.55472681547326</v>
      </c>
      <c r="AF2360">
        <v>197.362871791804</v>
      </c>
      <c r="AG2360">
        <v>3.0062715889200993</v>
      </c>
      <c r="AQ2360">
        <v>28.141684270466236</v>
      </c>
      <c r="AS2360">
        <v>88.571455085936165</v>
      </c>
      <c r="AV2360">
        <v>0</v>
      </c>
      <c r="AW2360">
        <v>116.71313935640242</v>
      </c>
      <c r="AZ2360">
        <v>587.63073796367962</v>
      </c>
      <c r="BB2360" s="9">
        <f>AW2360/AZ2360</f>
        <v>0.19861646407546543</v>
      </c>
      <c r="BJ2360" s="9">
        <f>AC2360/AZ2360</f>
        <v>0.46552147316769732</v>
      </c>
      <c r="BK2360" s="9">
        <f>AF2360/AZ2360</f>
        <v>0.33586206275683733</v>
      </c>
      <c r="BL2360" s="9">
        <f>AW2360/AZ2360</f>
        <v>0.19861646407546543</v>
      </c>
    </row>
    <row r="2361" spans="1:64" hidden="1" x14ac:dyDescent="0.45">
      <c r="A2361" t="s">
        <v>293</v>
      </c>
      <c r="B2361" t="s">
        <v>280</v>
      </c>
      <c r="C2361" s="39">
        <v>39471</v>
      </c>
      <c r="G2361">
        <v>111</v>
      </c>
      <c r="H2361" t="s">
        <v>104</v>
      </c>
      <c r="I2361">
        <v>7.4</v>
      </c>
      <c r="AC2361">
        <v>314.04233252987393</v>
      </c>
      <c r="AF2361">
        <v>219.91583551779644</v>
      </c>
      <c r="AG2361">
        <v>3.5813493313974538</v>
      </c>
      <c r="AQ2361">
        <v>13.684505972246146</v>
      </c>
      <c r="AS2361">
        <v>300.22148397675772</v>
      </c>
      <c r="AV2361">
        <v>0</v>
      </c>
      <c r="AW2361">
        <v>313.90598994900392</v>
      </c>
      <c r="AZ2361">
        <v>847.86415799667407</v>
      </c>
      <c r="BB2361" s="9">
        <f>AW2361/AZ2361</f>
        <v>0.37023146572287974</v>
      </c>
      <c r="BJ2361" s="9">
        <f>AC2361/AZ2361</f>
        <v>0.370392272828103</v>
      </c>
      <c r="BK2361" s="9">
        <f>AF2361/AZ2361</f>
        <v>0.25937626144901754</v>
      </c>
      <c r="BL2361" s="9">
        <f>AW2361/AZ2361</f>
        <v>0.37023146572287974</v>
      </c>
    </row>
    <row r="2362" spans="1:64" hidden="1" x14ac:dyDescent="0.45">
      <c r="A2362" t="s">
        <v>293</v>
      </c>
      <c r="B2362" t="s">
        <v>280</v>
      </c>
      <c r="C2362" s="39">
        <v>39498</v>
      </c>
      <c r="G2362">
        <v>138</v>
      </c>
      <c r="H2362" t="s">
        <v>104</v>
      </c>
      <c r="I2362">
        <v>10</v>
      </c>
      <c r="AC2362">
        <v>409.89027710613402</v>
      </c>
      <c r="AF2362">
        <v>256.52170216641071</v>
      </c>
      <c r="AG2362">
        <v>4.0361481098865903</v>
      </c>
      <c r="AQ2362">
        <v>1.3458893313158837</v>
      </c>
      <c r="AS2362">
        <v>730.90073278791203</v>
      </c>
      <c r="AV2362">
        <v>28.103849791100458</v>
      </c>
      <c r="AW2362">
        <v>760.35047191032834</v>
      </c>
      <c r="AZ2362">
        <v>1426.7624511828731</v>
      </c>
      <c r="BB2362" s="9">
        <f>AW2362/AZ2362</f>
        <v>0.53292015869912435</v>
      </c>
      <c r="BJ2362" s="9">
        <f>AC2362/AZ2362</f>
        <v>0.28728698093106531</v>
      </c>
      <c r="BK2362" s="9">
        <f>AF2362/AZ2362</f>
        <v>0.17979286036981038</v>
      </c>
      <c r="BL2362" s="9">
        <f>AW2362/AZ2362</f>
        <v>0.53292015869912435</v>
      </c>
    </row>
    <row r="2363" spans="1:64" hidden="1" x14ac:dyDescent="0.45">
      <c r="A2363" t="s">
        <v>293</v>
      </c>
      <c r="B2363" t="s">
        <v>280</v>
      </c>
      <c r="C2363" s="39">
        <v>39533</v>
      </c>
      <c r="G2363">
        <v>173</v>
      </c>
      <c r="H2363" t="s">
        <v>104</v>
      </c>
      <c r="I2363">
        <v>7.4</v>
      </c>
      <c r="AC2363">
        <v>456.03855932801872</v>
      </c>
      <c r="AF2363">
        <v>269.70937267404918</v>
      </c>
      <c r="AG2363">
        <v>3.8571883501943822</v>
      </c>
      <c r="AQ2363">
        <v>4.5632809797377893</v>
      </c>
      <c r="AS2363">
        <v>278.98442204316223</v>
      </c>
      <c r="AV2363">
        <v>704.19474580562473</v>
      </c>
      <c r="AW2363">
        <v>987.74244882852486</v>
      </c>
      <c r="AZ2363">
        <v>1713.4903808305928</v>
      </c>
      <c r="BB2363" s="9">
        <f>AW2363/AZ2363</f>
        <v>0.57645053621469944</v>
      </c>
      <c r="BJ2363" s="9">
        <f>AC2363/AZ2363</f>
        <v>0.26614596990440048</v>
      </c>
      <c r="BK2363" s="9">
        <f>AF2363/AZ2363</f>
        <v>0.15740349388089997</v>
      </c>
      <c r="BL2363" s="9">
        <f>AW2363/AZ2363</f>
        <v>0.57645053621469944</v>
      </c>
    </row>
    <row r="2364" spans="1:64" hidden="1" x14ac:dyDescent="0.45">
      <c r="A2364" t="s">
        <v>294</v>
      </c>
      <c r="B2364" t="s">
        <v>281</v>
      </c>
      <c r="C2364" s="39">
        <v>39360</v>
      </c>
      <c r="F2364" t="s">
        <v>277</v>
      </c>
      <c r="G2364">
        <v>0</v>
      </c>
      <c r="H2364" t="s">
        <v>104</v>
      </c>
      <c r="AD2364" s="2"/>
      <c r="AF2364" s="9"/>
    </row>
    <row r="2365" spans="1:64" hidden="1" x14ac:dyDescent="0.45">
      <c r="A2365" t="s">
        <v>294</v>
      </c>
      <c r="B2365" t="s">
        <v>281</v>
      </c>
      <c r="C2365" s="39">
        <v>39366</v>
      </c>
      <c r="F2365" t="s">
        <v>77</v>
      </c>
      <c r="G2365">
        <v>6</v>
      </c>
      <c r="H2365" t="s">
        <v>104</v>
      </c>
      <c r="AD2365" s="2"/>
      <c r="AF2365" s="9"/>
    </row>
    <row r="2366" spans="1:64" hidden="1" x14ac:dyDescent="0.45">
      <c r="A2366" t="s">
        <v>294</v>
      </c>
      <c r="B2366" t="s">
        <v>281</v>
      </c>
      <c r="C2366" s="39"/>
      <c r="F2366" t="s">
        <v>12</v>
      </c>
      <c r="G2366" s="34"/>
      <c r="H2366" t="s">
        <v>104</v>
      </c>
      <c r="AD2366" s="2"/>
      <c r="AF2366" s="9"/>
    </row>
    <row r="2367" spans="1:64" hidden="1" x14ac:dyDescent="0.45">
      <c r="A2367" t="s">
        <v>294</v>
      </c>
      <c r="B2367" t="s">
        <v>281</v>
      </c>
      <c r="C2367" s="39"/>
      <c r="F2367" t="s">
        <v>13</v>
      </c>
      <c r="G2367" s="34"/>
      <c r="H2367" t="s">
        <v>104</v>
      </c>
      <c r="AD2367" s="2"/>
      <c r="AF2367" s="9"/>
    </row>
    <row r="2368" spans="1:64" hidden="1" x14ac:dyDescent="0.45">
      <c r="A2368" t="s">
        <v>294</v>
      </c>
      <c r="B2368" t="s">
        <v>281</v>
      </c>
      <c r="C2368" s="39">
        <v>39480</v>
      </c>
      <c r="F2368" t="s">
        <v>78</v>
      </c>
      <c r="G2368">
        <v>120</v>
      </c>
      <c r="H2368" t="s">
        <v>104</v>
      </c>
      <c r="AD2368" s="2"/>
      <c r="AF2368" s="9"/>
    </row>
    <row r="2369" spans="1:64" hidden="1" x14ac:dyDescent="0.45">
      <c r="A2369" t="s">
        <v>294</v>
      </c>
      <c r="B2369" t="s">
        <v>281</v>
      </c>
      <c r="C2369" s="39"/>
      <c r="F2369" t="s">
        <v>14</v>
      </c>
      <c r="G2369" s="34"/>
      <c r="H2369" t="s">
        <v>104</v>
      </c>
      <c r="AD2369" s="2"/>
      <c r="AF2369" s="9"/>
    </row>
    <row r="2370" spans="1:64" hidden="1" x14ac:dyDescent="0.45">
      <c r="A2370" t="s">
        <v>294</v>
      </c>
      <c r="B2370" t="s">
        <v>281</v>
      </c>
      <c r="C2370" s="39"/>
      <c r="F2370" t="s">
        <v>15</v>
      </c>
      <c r="G2370" s="34"/>
      <c r="H2370" t="s">
        <v>104</v>
      </c>
      <c r="AD2370" s="2"/>
      <c r="AF2370" s="9"/>
    </row>
    <row r="2371" spans="1:64" hidden="1" x14ac:dyDescent="0.45">
      <c r="A2371" t="s">
        <v>294</v>
      </c>
      <c r="B2371" t="s">
        <v>281</v>
      </c>
      <c r="C2371" s="39">
        <v>39538</v>
      </c>
      <c r="F2371" t="s">
        <v>287</v>
      </c>
      <c r="G2371">
        <v>178</v>
      </c>
      <c r="H2371" t="s">
        <v>104</v>
      </c>
      <c r="AD2371" s="2"/>
      <c r="AF2371" s="9"/>
    </row>
    <row r="2372" spans="1:64" hidden="1" x14ac:dyDescent="0.45">
      <c r="A2372" t="s">
        <v>294</v>
      </c>
      <c r="B2372" t="s">
        <v>281</v>
      </c>
      <c r="C2372" s="39">
        <v>39539</v>
      </c>
      <c r="F2372" t="s">
        <v>18</v>
      </c>
      <c r="G2372">
        <v>179</v>
      </c>
      <c r="H2372" t="s">
        <v>104</v>
      </c>
      <c r="AD2372" s="2"/>
      <c r="AF2372" s="9"/>
    </row>
    <row r="2373" spans="1:64" hidden="1" x14ac:dyDescent="0.45">
      <c r="A2373" t="s">
        <v>294</v>
      </c>
      <c r="B2373" t="s">
        <v>281</v>
      </c>
      <c r="C2373" s="39">
        <v>39423</v>
      </c>
      <c r="G2373">
        <v>63</v>
      </c>
      <c r="H2373" t="s">
        <v>104</v>
      </c>
      <c r="M2373">
        <v>330.4</v>
      </c>
    </row>
    <row r="2374" spans="1:64" hidden="1" x14ac:dyDescent="0.45">
      <c r="A2374" t="s">
        <v>294</v>
      </c>
      <c r="B2374" t="s">
        <v>281</v>
      </c>
      <c r="C2374" s="39">
        <v>39430</v>
      </c>
      <c r="G2374">
        <v>70</v>
      </c>
      <c r="H2374" t="s">
        <v>104</v>
      </c>
      <c r="M2374">
        <v>477.2</v>
      </c>
      <c r="N2374">
        <v>12.48</v>
      </c>
    </row>
    <row r="2375" spans="1:64" hidden="1" x14ac:dyDescent="0.45">
      <c r="A2375" t="s">
        <v>294</v>
      </c>
      <c r="B2375" t="s">
        <v>281</v>
      </c>
      <c r="C2375" s="39">
        <v>39437</v>
      </c>
      <c r="G2375">
        <v>77</v>
      </c>
      <c r="H2375" t="s">
        <v>104</v>
      </c>
      <c r="M2375">
        <v>639.6</v>
      </c>
      <c r="N2375">
        <v>15.68</v>
      </c>
    </row>
    <row r="2376" spans="1:64" hidden="1" x14ac:dyDescent="0.45">
      <c r="A2376" t="s">
        <v>294</v>
      </c>
      <c r="B2376" t="s">
        <v>281</v>
      </c>
      <c r="C2376" s="39">
        <v>39444</v>
      </c>
      <c r="G2376">
        <v>84</v>
      </c>
      <c r="H2376" t="s">
        <v>104</v>
      </c>
      <c r="M2376">
        <v>755.19999999999993</v>
      </c>
      <c r="N2376">
        <v>16.079999999999998</v>
      </c>
    </row>
    <row r="2377" spans="1:64" hidden="1" x14ac:dyDescent="0.45">
      <c r="A2377" t="s">
        <v>294</v>
      </c>
      <c r="B2377" t="s">
        <v>281</v>
      </c>
      <c r="C2377" s="39">
        <v>39454</v>
      </c>
      <c r="G2377">
        <v>94</v>
      </c>
      <c r="H2377" t="s">
        <v>104</v>
      </c>
      <c r="M2377">
        <v>926.4</v>
      </c>
      <c r="N2377">
        <v>18.658000000000001</v>
      </c>
    </row>
    <row r="2378" spans="1:64" hidden="1" x14ac:dyDescent="0.45">
      <c r="A2378" t="s">
        <v>294</v>
      </c>
      <c r="B2378" t="s">
        <v>281</v>
      </c>
      <c r="C2378" s="39">
        <v>39469</v>
      </c>
      <c r="G2378">
        <v>109</v>
      </c>
      <c r="H2378" t="s">
        <v>104</v>
      </c>
      <c r="M2378">
        <v>1058.8</v>
      </c>
      <c r="N2378">
        <v>20.04</v>
      </c>
    </row>
    <row r="2379" spans="1:64" hidden="1" x14ac:dyDescent="0.45">
      <c r="A2379" t="s">
        <v>294</v>
      </c>
      <c r="B2379" t="s">
        <v>281</v>
      </c>
      <c r="C2379" s="39">
        <v>39477</v>
      </c>
      <c r="G2379">
        <v>117</v>
      </c>
      <c r="H2379" t="s">
        <v>104</v>
      </c>
      <c r="M2379">
        <v>1105.2</v>
      </c>
      <c r="N2379">
        <v>21.32</v>
      </c>
    </row>
    <row r="2380" spans="1:64" hidden="1" x14ac:dyDescent="0.45">
      <c r="A2380" t="s">
        <v>294</v>
      </c>
      <c r="B2380" t="s">
        <v>281</v>
      </c>
      <c r="C2380" s="39">
        <v>39492</v>
      </c>
      <c r="G2380">
        <v>132</v>
      </c>
      <c r="H2380" t="s">
        <v>104</v>
      </c>
      <c r="M2380">
        <v>1127.2</v>
      </c>
      <c r="N2380">
        <v>23.48</v>
      </c>
    </row>
    <row r="2381" spans="1:64" hidden="1" x14ac:dyDescent="0.45">
      <c r="A2381" t="s">
        <v>294</v>
      </c>
      <c r="B2381" t="s">
        <v>281</v>
      </c>
      <c r="C2381" s="39">
        <v>39500</v>
      </c>
      <c r="G2381">
        <v>140</v>
      </c>
      <c r="H2381" t="s">
        <v>104</v>
      </c>
      <c r="M2381">
        <v>1164.4000000000001</v>
      </c>
      <c r="N2381">
        <v>24.058</v>
      </c>
    </row>
    <row r="2382" spans="1:64" hidden="1" x14ac:dyDescent="0.45">
      <c r="A2382" t="s">
        <v>294</v>
      </c>
      <c r="B2382" t="s">
        <v>281</v>
      </c>
      <c r="C2382" s="39">
        <v>39428</v>
      </c>
      <c r="G2382">
        <v>68</v>
      </c>
      <c r="H2382" t="s">
        <v>104</v>
      </c>
      <c r="I2382">
        <v>8.1999999999999993</v>
      </c>
      <c r="AC2382">
        <v>64.041986727997667</v>
      </c>
      <c r="AF2382">
        <v>73.055945670640995</v>
      </c>
      <c r="AG2382">
        <v>1.1584700266246051</v>
      </c>
      <c r="AQ2382">
        <v>8.8120725073835171</v>
      </c>
      <c r="AS2382">
        <v>0</v>
      </c>
      <c r="AV2382">
        <v>0</v>
      </c>
      <c r="AW2382">
        <v>8.8120725073835171</v>
      </c>
      <c r="AZ2382">
        <v>145.91000490602215</v>
      </c>
      <c r="BB2382" s="9">
        <f>AW2382/AZ2382</f>
        <v>6.0393888089162941E-2</v>
      </c>
      <c r="BJ2382" s="9">
        <f>AC2382/AZ2382</f>
        <v>0.43891429356914824</v>
      </c>
      <c r="BK2382" s="9">
        <f>AF2382/AZ2382</f>
        <v>0.50069181834168897</v>
      </c>
      <c r="BL2382" s="9">
        <f>AW2382/AZ2382</f>
        <v>6.0393888089162941E-2</v>
      </c>
    </row>
    <row r="2383" spans="1:64" hidden="1" x14ac:dyDescent="0.45">
      <c r="A2383" t="s">
        <v>294</v>
      </c>
      <c r="B2383" t="s">
        <v>281</v>
      </c>
      <c r="C2383" s="39">
        <v>39456</v>
      </c>
      <c r="G2383">
        <v>96</v>
      </c>
      <c r="H2383" t="s">
        <v>104</v>
      </c>
      <c r="I2383">
        <v>9.6</v>
      </c>
      <c r="AC2383">
        <v>295.15005820866202</v>
      </c>
      <c r="AF2383">
        <v>203.06257734539088</v>
      </c>
      <c r="AG2383">
        <v>3.461271235372164</v>
      </c>
      <c r="AQ2383">
        <v>28.619697782553761</v>
      </c>
      <c r="AS2383">
        <v>94.03282589629525</v>
      </c>
      <c r="AV2383">
        <v>0</v>
      </c>
      <c r="AW2383">
        <v>122.65252367884901</v>
      </c>
      <c r="AZ2383">
        <v>620.86515923290187</v>
      </c>
      <c r="BB2383" s="9">
        <f>AW2383/AZ2383</f>
        <v>0.19755098487148159</v>
      </c>
      <c r="BJ2383" s="9">
        <f>AC2383/AZ2383</f>
        <v>0.47538511997247368</v>
      </c>
      <c r="BK2383" s="9">
        <f>AF2383/AZ2383</f>
        <v>0.32706389515604478</v>
      </c>
      <c r="BL2383" s="9">
        <f>AW2383/AZ2383</f>
        <v>0.19755098487148159</v>
      </c>
    </row>
    <row r="2384" spans="1:64" hidden="1" x14ac:dyDescent="0.45">
      <c r="A2384" t="s">
        <v>294</v>
      </c>
      <c r="B2384" t="s">
        <v>281</v>
      </c>
      <c r="C2384" s="39">
        <v>39471</v>
      </c>
      <c r="G2384">
        <v>111</v>
      </c>
      <c r="H2384" t="s">
        <v>104</v>
      </c>
      <c r="I2384">
        <v>9</v>
      </c>
      <c r="AC2384">
        <v>380.79902248357564</v>
      </c>
      <c r="AF2384">
        <v>251.75649013397532</v>
      </c>
      <c r="AG2384">
        <v>4.4603729006321613</v>
      </c>
      <c r="AQ2384">
        <v>11.734104769890383</v>
      </c>
      <c r="AS2384">
        <v>296.87831666686554</v>
      </c>
      <c r="AV2384">
        <v>0</v>
      </c>
      <c r="AW2384">
        <v>308.61242143675588</v>
      </c>
      <c r="AZ2384">
        <v>941.1679340543069</v>
      </c>
      <c r="BB2384" s="9">
        <f>AW2384/AZ2384</f>
        <v>0.3279036718849247</v>
      </c>
      <c r="BJ2384" s="9">
        <f>AC2384/AZ2384</f>
        <v>0.4046026311618931</v>
      </c>
      <c r="BK2384" s="9">
        <f>AF2384/AZ2384</f>
        <v>0.2674936969531822</v>
      </c>
      <c r="BL2384" s="9">
        <f>AW2384/AZ2384</f>
        <v>0.3279036718849247</v>
      </c>
    </row>
    <row r="2385" spans="1:152" hidden="1" x14ac:dyDescent="0.45">
      <c r="A2385" t="s">
        <v>294</v>
      </c>
      <c r="B2385" t="s">
        <v>281</v>
      </c>
      <c r="C2385" s="39">
        <v>39498</v>
      </c>
      <c r="G2385">
        <v>138</v>
      </c>
      <c r="H2385" t="s">
        <v>104</v>
      </c>
      <c r="I2385">
        <v>7.6</v>
      </c>
      <c r="AC2385">
        <v>392.11660183075617</v>
      </c>
      <c r="AF2385">
        <v>232.91770136206569</v>
      </c>
      <c r="AG2385">
        <v>3.7909090075304461</v>
      </c>
      <c r="AQ2385">
        <v>1.4006710270706999</v>
      </c>
      <c r="AS2385">
        <v>573.59429871809527</v>
      </c>
      <c r="AV2385">
        <v>18.930225668439505</v>
      </c>
      <c r="AW2385">
        <v>593.92519541360548</v>
      </c>
      <c r="AZ2385">
        <v>1218.9594986064274</v>
      </c>
      <c r="BB2385" s="9">
        <f>AW2385/AZ2385</f>
        <v>0.48723948260184946</v>
      </c>
      <c r="BJ2385" s="9">
        <f>AC2385/AZ2385</f>
        <v>0.32168140309751275</v>
      </c>
      <c r="BK2385" s="9">
        <f>AF2385/AZ2385</f>
        <v>0.19107911430063781</v>
      </c>
      <c r="BL2385" s="9">
        <f>AW2385/AZ2385</f>
        <v>0.48723948260184946</v>
      </c>
    </row>
    <row r="2386" spans="1:152" hidden="1" x14ac:dyDescent="0.45">
      <c r="A2386" t="s">
        <v>294</v>
      </c>
      <c r="B2386" t="s">
        <v>281</v>
      </c>
      <c r="C2386" s="39">
        <v>39533</v>
      </c>
      <c r="G2386">
        <v>173</v>
      </c>
      <c r="H2386" t="s">
        <v>104</v>
      </c>
      <c r="I2386">
        <v>9</v>
      </c>
      <c r="AC2386">
        <v>611.28580282313487</v>
      </c>
      <c r="AF2386">
        <v>268.38140288622628</v>
      </c>
      <c r="AG2386">
        <v>3.9257140689116339</v>
      </c>
      <c r="AQ2386">
        <v>0.54352586832724259</v>
      </c>
      <c r="AS2386">
        <v>291.7149247061642</v>
      </c>
      <c r="AV2386">
        <v>724.03734112376765</v>
      </c>
      <c r="AW2386">
        <v>1016.295791698259</v>
      </c>
      <c r="AZ2386">
        <v>1895.9629974076204</v>
      </c>
      <c r="BB2386" s="9">
        <f>AW2386/AZ2386</f>
        <v>0.53603144844485673</v>
      </c>
      <c r="BJ2386" s="9">
        <f>AC2386/AZ2386</f>
        <v>0.32241441613520699</v>
      </c>
      <c r="BK2386" s="9">
        <f>AF2386/AZ2386</f>
        <v>0.14155413541993611</v>
      </c>
      <c r="BL2386" s="9">
        <f>AW2386/AZ2386</f>
        <v>0.53603144844485673</v>
      </c>
    </row>
    <row r="2387" spans="1:152" hidden="1" x14ac:dyDescent="0.45">
      <c r="A2387" t="s">
        <v>295</v>
      </c>
      <c r="B2387" s="3" t="s">
        <v>276</v>
      </c>
      <c r="C2387" s="40">
        <v>39360</v>
      </c>
      <c r="D2387" s="3"/>
      <c r="E2387" s="3"/>
      <c r="F2387" s="3" t="s">
        <v>277</v>
      </c>
      <c r="G2387" s="3">
        <v>0</v>
      </c>
      <c r="H2387" s="3" t="s">
        <v>104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41"/>
      <c r="AE2387" s="3"/>
      <c r="AF2387" s="42"/>
      <c r="AG2387" s="41"/>
      <c r="AH2387" s="41"/>
      <c r="AI2387" s="41"/>
      <c r="AJ2387" s="41"/>
      <c r="AK2387" s="41"/>
      <c r="AL2387" s="41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</row>
    <row r="2388" spans="1:152" hidden="1" x14ac:dyDescent="0.45">
      <c r="A2388" t="s">
        <v>295</v>
      </c>
      <c r="B2388" t="s">
        <v>276</v>
      </c>
      <c r="C2388" s="39">
        <v>39366</v>
      </c>
      <c r="F2388" t="s">
        <v>77</v>
      </c>
      <c r="G2388">
        <v>6</v>
      </c>
      <c r="H2388" t="s">
        <v>104</v>
      </c>
      <c r="AD2388" s="2"/>
      <c r="AF2388" s="9"/>
    </row>
    <row r="2389" spans="1:152" hidden="1" x14ac:dyDescent="0.45">
      <c r="A2389" t="s">
        <v>295</v>
      </c>
      <c r="B2389" t="s">
        <v>276</v>
      </c>
      <c r="C2389" s="39">
        <v>39423</v>
      </c>
      <c r="G2389">
        <v>63</v>
      </c>
      <c r="H2389" t="s">
        <v>104</v>
      </c>
      <c r="M2389">
        <v>330.4</v>
      </c>
      <c r="AD2389" s="2"/>
      <c r="AF2389" s="9"/>
    </row>
    <row r="2390" spans="1:152" hidden="1" x14ac:dyDescent="0.45">
      <c r="A2390" t="s">
        <v>295</v>
      </c>
      <c r="B2390" t="s">
        <v>276</v>
      </c>
      <c r="C2390" s="39">
        <v>39428</v>
      </c>
      <c r="G2390">
        <v>68</v>
      </c>
      <c r="H2390" t="s">
        <v>104</v>
      </c>
      <c r="I2390">
        <v>9</v>
      </c>
      <c r="AC2390">
        <v>54.872040141892739</v>
      </c>
      <c r="AF2390">
        <v>67.346352639004451</v>
      </c>
      <c r="AG2390">
        <v>1.0620840712773529</v>
      </c>
      <c r="AQ2390">
        <v>7.1283378907325456</v>
      </c>
      <c r="AS2390">
        <v>0</v>
      </c>
      <c r="AV2390">
        <v>0</v>
      </c>
      <c r="AW2390">
        <v>7.1283378907325456</v>
      </c>
      <c r="AZ2390">
        <v>129.34673067162973</v>
      </c>
      <c r="BB2390" s="9">
        <f>AW2390/AZ2390</f>
        <v>5.5110305871040002E-2</v>
      </c>
      <c r="BJ2390" s="9">
        <f>AC2390/AZ2390</f>
        <v>0.42422440719584498</v>
      </c>
      <c r="BK2390" s="9">
        <f>AF2390/AZ2390</f>
        <v>0.52066528693311509</v>
      </c>
      <c r="BL2390" s="9">
        <f>AW2390/AZ2390</f>
        <v>5.5110305871040002E-2</v>
      </c>
    </row>
    <row r="2391" spans="1:152" hidden="1" x14ac:dyDescent="0.45">
      <c r="A2391" t="s">
        <v>295</v>
      </c>
      <c r="B2391" t="s">
        <v>276</v>
      </c>
      <c r="C2391" s="39">
        <v>39430</v>
      </c>
      <c r="G2391">
        <v>70</v>
      </c>
      <c r="H2391" t="s">
        <v>104</v>
      </c>
      <c r="M2391">
        <v>476.8</v>
      </c>
      <c r="N2391">
        <v>12.96</v>
      </c>
      <c r="AD2391" s="2"/>
      <c r="AF2391" s="9"/>
    </row>
    <row r="2392" spans="1:152" hidden="1" x14ac:dyDescent="0.45">
      <c r="A2392" t="s">
        <v>295</v>
      </c>
      <c r="B2392" t="s">
        <v>276</v>
      </c>
      <c r="C2392" s="39">
        <v>39437</v>
      </c>
      <c r="G2392">
        <v>77</v>
      </c>
      <c r="H2392" t="s">
        <v>104</v>
      </c>
      <c r="M2392">
        <v>608.40000000000009</v>
      </c>
      <c r="N2392">
        <v>15.72</v>
      </c>
      <c r="AD2392" s="2"/>
      <c r="AF2392" s="9"/>
    </row>
    <row r="2393" spans="1:152" hidden="1" x14ac:dyDescent="0.45">
      <c r="A2393" t="s">
        <v>295</v>
      </c>
      <c r="B2393" t="s">
        <v>276</v>
      </c>
      <c r="C2393" s="39">
        <v>39444</v>
      </c>
      <c r="G2393">
        <v>84</v>
      </c>
      <c r="H2393" t="s">
        <v>104</v>
      </c>
      <c r="M2393">
        <v>712</v>
      </c>
      <c r="N2393">
        <v>16.2</v>
      </c>
      <c r="AD2393" s="2"/>
      <c r="AF2393" s="9"/>
    </row>
    <row r="2394" spans="1:152" hidden="1" x14ac:dyDescent="0.45">
      <c r="A2394" t="s">
        <v>295</v>
      </c>
      <c r="B2394" t="s">
        <v>276</v>
      </c>
      <c r="C2394" s="39">
        <v>39454</v>
      </c>
      <c r="G2394">
        <v>94</v>
      </c>
      <c r="H2394" t="s">
        <v>104</v>
      </c>
      <c r="M2394">
        <v>807.90000000000009</v>
      </c>
      <c r="N2394">
        <v>16.859000000000002</v>
      </c>
      <c r="AD2394" s="2"/>
      <c r="AF2394" s="9"/>
    </row>
    <row r="2395" spans="1:152" hidden="1" x14ac:dyDescent="0.45">
      <c r="A2395" t="s">
        <v>295</v>
      </c>
      <c r="B2395" t="s">
        <v>276</v>
      </c>
      <c r="C2395" s="39">
        <v>39456</v>
      </c>
      <c r="G2395">
        <v>96</v>
      </c>
      <c r="H2395" t="s">
        <v>104</v>
      </c>
      <c r="I2395">
        <v>8.4</v>
      </c>
      <c r="AC2395">
        <v>213.29746183072521</v>
      </c>
      <c r="AF2395">
        <v>164.1266929124462</v>
      </c>
      <c r="AG2395">
        <v>2.3240681576077606</v>
      </c>
      <c r="AQ2395">
        <v>25.325603214832647</v>
      </c>
      <c r="AS2395">
        <v>109.77283586797223</v>
      </c>
      <c r="AV2395">
        <v>0</v>
      </c>
      <c r="AW2395">
        <v>135.09843908280487</v>
      </c>
      <c r="AZ2395">
        <v>512.5225938259764</v>
      </c>
      <c r="BB2395" s="9">
        <f>AW2395/AZ2395</f>
        <v>0.26359508968043005</v>
      </c>
      <c r="BJ2395" s="9">
        <f>AC2395/AZ2395</f>
        <v>0.41617182227706617</v>
      </c>
      <c r="BK2395" s="9">
        <f>AF2395/AZ2395</f>
        <v>0.32023308804250356</v>
      </c>
      <c r="BL2395" s="9">
        <f>AW2395/AZ2395</f>
        <v>0.26359508968043005</v>
      </c>
    </row>
    <row r="2396" spans="1:152" hidden="1" x14ac:dyDescent="0.45">
      <c r="A2396" t="s">
        <v>295</v>
      </c>
      <c r="B2396" t="s">
        <v>276</v>
      </c>
      <c r="C2396" s="39">
        <v>39459</v>
      </c>
      <c r="F2396" t="s">
        <v>78</v>
      </c>
      <c r="G2396">
        <v>99</v>
      </c>
      <c r="H2396" t="s">
        <v>104</v>
      </c>
      <c r="AD2396" s="2"/>
      <c r="AF2396" s="9"/>
    </row>
    <row r="2397" spans="1:152" hidden="1" x14ac:dyDescent="0.45">
      <c r="A2397" t="s">
        <v>295</v>
      </c>
      <c r="B2397" t="s">
        <v>276</v>
      </c>
      <c r="C2397" s="39">
        <v>39469</v>
      </c>
      <c r="G2397">
        <v>109</v>
      </c>
      <c r="H2397" t="s">
        <v>104</v>
      </c>
      <c r="M2397">
        <v>817.6</v>
      </c>
      <c r="N2397">
        <v>17.36</v>
      </c>
      <c r="AD2397" s="2"/>
      <c r="AF2397" s="9"/>
    </row>
    <row r="2398" spans="1:152" hidden="1" x14ac:dyDescent="0.45">
      <c r="A2398" t="s">
        <v>295</v>
      </c>
      <c r="B2398" t="s">
        <v>276</v>
      </c>
      <c r="C2398" s="39">
        <v>39471</v>
      </c>
      <c r="G2398">
        <v>111</v>
      </c>
      <c r="H2398" t="s">
        <v>104</v>
      </c>
      <c r="I2398">
        <v>8.8000000000000007</v>
      </c>
      <c r="AC2398">
        <v>266.79145417371313</v>
      </c>
      <c r="AF2398">
        <v>191.96417241617451</v>
      </c>
      <c r="AG2398">
        <v>2.777420125191612</v>
      </c>
      <c r="AQ2398">
        <v>2.2588987338809283</v>
      </c>
      <c r="AS2398">
        <v>337.8242247866491</v>
      </c>
      <c r="AV2398">
        <v>0</v>
      </c>
      <c r="AW2398">
        <v>340.08312352052997</v>
      </c>
      <c r="AZ2398">
        <v>798.83875011041766</v>
      </c>
      <c r="BB2398" s="9">
        <f>AW2398/AZ2398</f>
        <v>0.42572186623836505</v>
      </c>
      <c r="BJ2398" s="9">
        <f>AC2398/AZ2398</f>
        <v>0.33397410195341237</v>
      </c>
      <c r="BK2398" s="9">
        <f>AF2398/AZ2398</f>
        <v>0.24030403180822249</v>
      </c>
      <c r="BL2398" s="9">
        <f>AW2398/AZ2398</f>
        <v>0.42572186623836505</v>
      </c>
    </row>
    <row r="2399" spans="1:152" hidden="1" x14ac:dyDescent="0.45">
      <c r="A2399" t="s">
        <v>295</v>
      </c>
      <c r="B2399" t="s">
        <v>276</v>
      </c>
      <c r="C2399" s="39">
        <v>39477</v>
      </c>
      <c r="G2399">
        <v>117</v>
      </c>
      <c r="H2399" t="s">
        <v>104</v>
      </c>
      <c r="M2399">
        <v>835.19999999999993</v>
      </c>
      <c r="N2399">
        <v>18.28</v>
      </c>
      <c r="AD2399" s="2"/>
      <c r="AF2399" s="9"/>
    </row>
    <row r="2400" spans="1:152" hidden="1" x14ac:dyDescent="0.45">
      <c r="A2400" t="s">
        <v>295</v>
      </c>
      <c r="B2400" t="s">
        <v>276</v>
      </c>
      <c r="C2400" s="39">
        <v>39498</v>
      </c>
      <c r="G2400">
        <v>138</v>
      </c>
      <c r="H2400" t="s">
        <v>104</v>
      </c>
      <c r="I2400">
        <v>8</v>
      </c>
      <c r="AC2400">
        <v>261.94290792077493</v>
      </c>
      <c r="AF2400">
        <v>192.33380821412902</v>
      </c>
      <c r="AG2400">
        <v>2.4883531817131597</v>
      </c>
      <c r="AQ2400">
        <v>0.10941758241758241</v>
      </c>
      <c r="AS2400">
        <v>562.74271704376781</v>
      </c>
      <c r="AV2400">
        <v>117.70830298580313</v>
      </c>
      <c r="AW2400">
        <v>680.5604376119885</v>
      </c>
      <c r="AZ2400">
        <v>1134.8371537468925</v>
      </c>
      <c r="BB2400" s="9">
        <f>AW2400/AZ2400</f>
        <v>0.59969876326747118</v>
      </c>
      <c r="BJ2400" s="9">
        <f>AC2400/AZ2400</f>
        <v>0.23081982032040269</v>
      </c>
      <c r="BK2400" s="9">
        <f>AF2400/AZ2400</f>
        <v>0.16948141641212608</v>
      </c>
      <c r="BL2400" s="9">
        <f>AW2400/AZ2400</f>
        <v>0.59969876326747118</v>
      </c>
    </row>
    <row r="2401" spans="1:64" hidden="1" x14ac:dyDescent="0.45">
      <c r="A2401" t="s">
        <v>295</v>
      </c>
      <c r="B2401" t="s">
        <v>276</v>
      </c>
      <c r="C2401" s="39">
        <v>39533</v>
      </c>
      <c r="G2401">
        <v>173</v>
      </c>
      <c r="H2401" t="s">
        <v>104</v>
      </c>
      <c r="I2401">
        <v>8.4</v>
      </c>
      <c r="AC2401">
        <v>328.00776463520356</v>
      </c>
      <c r="AF2401">
        <v>150.75567338334358</v>
      </c>
      <c r="AG2401">
        <v>1.7037408215746814</v>
      </c>
      <c r="AQ2401">
        <v>3.6151823789873694</v>
      </c>
      <c r="AS2401">
        <v>13.855180650062962</v>
      </c>
      <c r="AV2401">
        <v>702.40893522116505</v>
      </c>
      <c r="AW2401">
        <v>719.87929825021524</v>
      </c>
      <c r="AZ2401">
        <v>1198.6427362687625</v>
      </c>
      <c r="BB2401" s="9">
        <f>AW2401/AZ2401</f>
        <v>0.60057870161639404</v>
      </c>
      <c r="BJ2401" s="9">
        <f>AC2401/AZ2401</f>
        <v>0.27364931577214918</v>
      </c>
      <c r="BK2401" s="9">
        <f>AF2401/AZ2401</f>
        <v>0.12577198261145661</v>
      </c>
      <c r="BL2401" s="9">
        <f>AW2401/AZ2401</f>
        <v>0.60057870161639404</v>
      </c>
    </row>
    <row r="2402" spans="1:64" hidden="1" x14ac:dyDescent="0.45">
      <c r="A2402" t="s">
        <v>295</v>
      </c>
      <c r="B2402" t="s">
        <v>276</v>
      </c>
      <c r="C2402" s="39">
        <v>39538</v>
      </c>
      <c r="F2402" t="s">
        <v>287</v>
      </c>
      <c r="G2402">
        <v>178</v>
      </c>
      <c r="H2402" t="s">
        <v>104</v>
      </c>
      <c r="AD2402" s="2"/>
      <c r="AF2402" s="9"/>
    </row>
    <row r="2403" spans="1:64" hidden="1" x14ac:dyDescent="0.45">
      <c r="A2403" t="s">
        <v>295</v>
      </c>
      <c r="B2403" t="s">
        <v>276</v>
      </c>
      <c r="C2403" s="39">
        <v>39539</v>
      </c>
      <c r="F2403" t="s">
        <v>18</v>
      </c>
      <c r="G2403">
        <v>179</v>
      </c>
      <c r="H2403" t="s">
        <v>104</v>
      </c>
      <c r="AD2403" s="2"/>
      <c r="AF2403" s="9"/>
    </row>
    <row r="2404" spans="1:64" hidden="1" x14ac:dyDescent="0.45">
      <c r="A2404" t="s">
        <v>295</v>
      </c>
      <c r="B2404" t="s">
        <v>276</v>
      </c>
      <c r="C2404" s="39"/>
      <c r="F2404" t="s">
        <v>12</v>
      </c>
      <c r="G2404" s="34"/>
      <c r="H2404" t="s">
        <v>104</v>
      </c>
      <c r="AD2404" s="2"/>
      <c r="AF2404" s="9"/>
    </row>
    <row r="2405" spans="1:64" hidden="1" x14ac:dyDescent="0.45">
      <c r="A2405" t="s">
        <v>295</v>
      </c>
      <c r="B2405" t="s">
        <v>276</v>
      </c>
      <c r="C2405" s="39"/>
      <c r="F2405" t="s">
        <v>13</v>
      </c>
      <c r="G2405" s="34"/>
      <c r="H2405" t="s">
        <v>104</v>
      </c>
      <c r="AD2405" s="2"/>
      <c r="AF2405" s="9"/>
    </row>
    <row r="2406" spans="1:64" hidden="1" x14ac:dyDescent="0.45">
      <c r="A2406" t="s">
        <v>295</v>
      </c>
      <c r="B2406" t="s">
        <v>276</v>
      </c>
      <c r="C2406" s="39"/>
      <c r="F2406" t="s">
        <v>14</v>
      </c>
      <c r="G2406" s="34"/>
      <c r="H2406" t="s">
        <v>104</v>
      </c>
      <c r="AD2406" s="2"/>
      <c r="AF2406" s="9"/>
    </row>
    <row r="2407" spans="1:64" hidden="1" x14ac:dyDescent="0.45">
      <c r="A2407" t="s">
        <v>295</v>
      </c>
      <c r="B2407" t="s">
        <v>276</v>
      </c>
      <c r="C2407" s="39"/>
      <c r="F2407" t="s">
        <v>15</v>
      </c>
      <c r="G2407" s="34"/>
      <c r="H2407" t="s">
        <v>104</v>
      </c>
      <c r="AD2407" s="2"/>
      <c r="AF2407" s="9"/>
    </row>
    <row r="2408" spans="1:64" hidden="1" x14ac:dyDescent="0.45">
      <c r="A2408" t="s">
        <v>296</v>
      </c>
      <c r="B2408" t="s">
        <v>278</v>
      </c>
      <c r="C2408" s="39">
        <v>39360</v>
      </c>
      <c r="F2408" t="s">
        <v>277</v>
      </c>
      <c r="G2408">
        <v>0</v>
      </c>
      <c r="H2408" t="s">
        <v>104</v>
      </c>
      <c r="AD2408" s="2"/>
      <c r="AF2408" s="9"/>
    </row>
    <row r="2409" spans="1:64" hidden="1" x14ac:dyDescent="0.45">
      <c r="A2409" t="s">
        <v>296</v>
      </c>
      <c r="B2409" t="s">
        <v>278</v>
      </c>
      <c r="C2409" s="39">
        <v>39366</v>
      </c>
      <c r="F2409" t="s">
        <v>77</v>
      </c>
      <c r="G2409">
        <v>6</v>
      </c>
      <c r="H2409" t="s">
        <v>104</v>
      </c>
      <c r="AD2409" s="2"/>
      <c r="AF2409" s="9"/>
    </row>
    <row r="2410" spans="1:64" hidden="1" x14ac:dyDescent="0.45">
      <c r="A2410" t="s">
        <v>296</v>
      </c>
      <c r="B2410" t="s">
        <v>278</v>
      </c>
      <c r="C2410" s="39"/>
      <c r="F2410" t="s">
        <v>12</v>
      </c>
      <c r="G2410" s="34"/>
      <c r="H2410" t="s">
        <v>104</v>
      </c>
      <c r="AD2410" s="2"/>
      <c r="AF2410" s="9"/>
    </row>
    <row r="2411" spans="1:64" hidden="1" x14ac:dyDescent="0.45">
      <c r="A2411" t="s">
        <v>296</v>
      </c>
      <c r="B2411" t="s">
        <v>278</v>
      </c>
      <c r="C2411" s="39"/>
      <c r="F2411" t="s">
        <v>13</v>
      </c>
      <c r="G2411" s="34"/>
      <c r="H2411" t="s">
        <v>104</v>
      </c>
      <c r="AD2411" s="2"/>
      <c r="AF2411" s="9"/>
    </row>
    <row r="2412" spans="1:64" hidden="1" x14ac:dyDescent="0.45">
      <c r="A2412" t="s">
        <v>296</v>
      </c>
      <c r="B2412" t="s">
        <v>278</v>
      </c>
      <c r="C2412" s="39">
        <v>39464</v>
      </c>
      <c r="F2412" t="s">
        <v>78</v>
      </c>
      <c r="G2412">
        <v>104</v>
      </c>
      <c r="H2412" t="s">
        <v>104</v>
      </c>
      <c r="AD2412" s="2"/>
      <c r="AF2412" s="9"/>
    </row>
    <row r="2413" spans="1:64" hidden="1" x14ac:dyDescent="0.45">
      <c r="A2413" t="s">
        <v>296</v>
      </c>
      <c r="B2413" t="s">
        <v>278</v>
      </c>
      <c r="C2413" s="39"/>
      <c r="F2413" t="s">
        <v>14</v>
      </c>
      <c r="G2413" s="34"/>
      <c r="H2413" t="s">
        <v>104</v>
      </c>
      <c r="AD2413" s="2"/>
      <c r="AF2413" s="9"/>
    </row>
    <row r="2414" spans="1:64" hidden="1" x14ac:dyDescent="0.45">
      <c r="A2414" t="s">
        <v>296</v>
      </c>
      <c r="B2414" t="s">
        <v>278</v>
      </c>
      <c r="C2414" s="39"/>
      <c r="F2414" t="s">
        <v>15</v>
      </c>
      <c r="G2414" s="34"/>
      <c r="H2414" t="s">
        <v>104</v>
      </c>
      <c r="AD2414" s="2"/>
      <c r="AF2414" s="9"/>
    </row>
    <row r="2415" spans="1:64" hidden="1" x14ac:dyDescent="0.45">
      <c r="A2415" t="s">
        <v>296</v>
      </c>
      <c r="B2415" t="s">
        <v>278</v>
      </c>
      <c r="C2415" s="39">
        <v>39538</v>
      </c>
      <c r="F2415" t="s">
        <v>287</v>
      </c>
      <c r="G2415">
        <v>178</v>
      </c>
      <c r="H2415" t="s">
        <v>104</v>
      </c>
      <c r="AD2415" s="2"/>
      <c r="AF2415" s="9"/>
    </row>
    <row r="2416" spans="1:64" hidden="1" x14ac:dyDescent="0.45">
      <c r="A2416" t="s">
        <v>296</v>
      </c>
      <c r="B2416" t="s">
        <v>278</v>
      </c>
      <c r="C2416" s="39">
        <v>39539</v>
      </c>
      <c r="F2416" t="s">
        <v>18</v>
      </c>
      <c r="G2416">
        <v>179</v>
      </c>
      <c r="H2416" t="s">
        <v>104</v>
      </c>
      <c r="AD2416" s="2"/>
      <c r="AF2416" s="9"/>
    </row>
    <row r="2417" spans="1:64" hidden="1" x14ac:dyDescent="0.45">
      <c r="A2417" t="s">
        <v>296</v>
      </c>
      <c r="B2417" t="s">
        <v>278</v>
      </c>
      <c r="C2417" s="39">
        <v>39423</v>
      </c>
      <c r="G2417">
        <v>63</v>
      </c>
      <c r="H2417" t="s">
        <v>104</v>
      </c>
      <c r="M2417">
        <v>330.4</v>
      </c>
      <c r="AD2417" s="2"/>
      <c r="AF2417" s="9"/>
    </row>
    <row r="2418" spans="1:64" hidden="1" x14ac:dyDescent="0.45">
      <c r="A2418" t="s">
        <v>296</v>
      </c>
      <c r="B2418" t="s">
        <v>278</v>
      </c>
      <c r="C2418" s="39">
        <v>39430</v>
      </c>
      <c r="G2418">
        <v>70</v>
      </c>
      <c r="H2418" t="s">
        <v>104</v>
      </c>
      <c r="M2418">
        <v>465.20000000000005</v>
      </c>
      <c r="N2418">
        <v>12.44</v>
      </c>
      <c r="AD2418" s="2"/>
      <c r="AF2418" s="9"/>
    </row>
    <row r="2419" spans="1:64" hidden="1" x14ac:dyDescent="0.45">
      <c r="A2419" t="s">
        <v>296</v>
      </c>
      <c r="B2419" t="s">
        <v>278</v>
      </c>
      <c r="C2419" s="39">
        <v>39437</v>
      </c>
      <c r="G2419">
        <v>77</v>
      </c>
      <c r="H2419" t="s">
        <v>104</v>
      </c>
      <c r="M2419">
        <v>605.20000000000005</v>
      </c>
      <c r="N2419">
        <v>15.48</v>
      </c>
      <c r="AD2419" s="2"/>
      <c r="AF2419" s="9"/>
    </row>
    <row r="2420" spans="1:64" hidden="1" x14ac:dyDescent="0.45">
      <c r="A2420" t="s">
        <v>296</v>
      </c>
      <c r="B2420" t="s">
        <v>278</v>
      </c>
      <c r="C2420" s="39">
        <v>39444</v>
      </c>
      <c r="G2420">
        <v>84</v>
      </c>
      <c r="H2420" t="s">
        <v>104</v>
      </c>
      <c r="M2420">
        <v>714</v>
      </c>
      <c r="N2420">
        <v>15.56</v>
      </c>
      <c r="AD2420" s="2"/>
      <c r="AF2420" s="9"/>
    </row>
    <row r="2421" spans="1:64" hidden="1" x14ac:dyDescent="0.45">
      <c r="A2421" t="s">
        <v>296</v>
      </c>
      <c r="B2421" t="s">
        <v>278</v>
      </c>
      <c r="C2421" s="39">
        <v>39454</v>
      </c>
      <c r="G2421">
        <v>94</v>
      </c>
      <c r="H2421" t="s">
        <v>104</v>
      </c>
      <c r="M2421">
        <v>833.9</v>
      </c>
      <c r="N2421">
        <v>17.259</v>
      </c>
      <c r="AD2421" s="2"/>
      <c r="AF2421" s="9"/>
    </row>
    <row r="2422" spans="1:64" hidden="1" x14ac:dyDescent="0.45">
      <c r="A2422" t="s">
        <v>296</v>
      </c>
      <c r="B2422" t="s">
        <v>278</v>
      </c>
      <c r="C2422" s="39">
        <v>39469</v>
      </c>
      <c r="G2422">
        <v>109</v>
      </c>
      <c r="H2422" t="s">
        <v>104</v>
      </c>
      <c r="M2422">
        <v>890.40000000000009</v>
      </c>
      <c r="N2422">
        <v>18.399999999999999</v>
      </c>
      <c r="AD2422" s="2"/>
      <c r="AF2422" s="9"/>
    </row>
    <row r="2423" spans="1:64" hidden="1" x14ac:dyDescent="0.45">
      <c r="A2423" t="s">
        <v>296</v>
      </c>
      <c r="B2423" t="s">
        <v>278</v>
      </c>
      <c r="C2423" s="39">
        <v>39477</v>
      </c>
      <c r="G2423">
        <v>117</v>
      </c>
      <c r="H2423" t="s">
        <v>104</v>
      </c>
      <c r="M2423">
        <v>891.59999999999991</v>
      </c>
      <c r="N2423">
        <v>19.04</v>
      </c>
    </row>
    <row r="2424" spans="1:64" hidden="1" x14ac:dyDescent="0.45">
      <c r="A2424" t="s">
        <v>296</v>
      </c>
      <c r="B2424" t="s">
        <v>278</v>
      </c>
      <c r="C2424" s="39">
        <v>39428</v>
      </c>
      <c r="G2424">
        <v>68</v>
      </c>
      <c r="H2424" t="s">
        <v>104</v>
      </c>
      <c r="I2424">
        <v>8.8000000000000007</v>
      </c>
      <c r="AC2424">
        <v>65.704569975158392</v>
      </c>
      <c r="AF2424">
        <v>69.964044532295631</v>
      </c>
      <c r="AG2424">
        <v>1.1417349034195177</v>
      </c>
      <c r="AQ2424">
        <v>8.706113425869308</v>
      </c>
      <c r="AS2424">
        <v>0</v>
      </c>
      <c r="AV2424">
        <v>0</v>
      </c>
      <c r="AW2424">
        <v>8.706113425869308</v>
      </c>
      <c r="AZ2424">
        <v>144.37472793332333</v>
      </c>
      <c r="BB2424" s="9">
        <f>AW2424/AZ2424</f>
        <v>6.0302197971171645E-2</v>
      </c>
      <c r="BJ2424" s="9">
        <f>AC2424/AZ2424</f>
        <v>0.45509744617841136</v>
      </c>
      <c r="BK2424" s="9">
        <f>AF2424/AZ2424</f>
        <v>0.48460035585041705</v>
      </c>
      <c r="BL2424" s="9">
        <f>AW2424/AZ2424</f>
        <v>6.0302197971171645E-2</v>
      </c>
    </row>
    <row r="2425" spans="1:64" hidden="1" x14ac:dyDescent="0.45">
      <c r="A2425" t="s">
        <v>296</v>
      </c>
      <c r="B2425" t="s">
        <v>278</v>
      </c>
      <c r="C2425" s="39">
        <v>39456</v>
      </c>
      <c r="G2425">
        <v>96</v>
      </c>
      <c r="H2425" t="s">
        <v>104</v>
      </c>
      <c r="I2425">
        <v>7</v>
      </c>
      <c r="AC2425">
        <v>214.79785151903403</v>
      </c>
      <c r="AF2425">
        <v>158.25206090928651</v>
      </c>
      <c r="AG2425">
        <v>2.3953166931895877</v>
      </c>
      <c r="AQ2425">
        <v>24.953296952759754</v>
      </c>
      <c r="AS2425">
        <v>79.387718183346763</v>
      </c>
      <c r="AV2425">
        <v>0</v>
      </c>
      <c r="AW2425">
        <v>104.34101513610651</v>
      </c>
      <c r="AZ2425">
        <v>477.39092756442716</v>
      </c>
      <c r="BB2425" s="9">
        <f>AW2425/AZ2425</f>
        <v>0.21856514045718847</v>
      </c>
      <c r="BJ2425" s="9">
        <f>AC2425/AZ2425</f>
        <v>0.44994120984849589</v>
      </c>
      <c r="BK2425" s="9">
        <f>AF2425/AZ2425</f>
        <v>0.33149364969431538</v>
      </c>
      <c r="BL2425" s="9">
        <f>AW2425/AZ2425</f>
        <v>0.21856514045718847</v>
      </c>
    </row>
    <row r="2426" spans="1:64" hidden="1" x14ac:dyDescent="0.45">
      <c r="B2426" t="s">
        <v>282</v>
      </c>
      <c r="C2426" s="39">
        <v>39735</v>
      </c>
      <c r="F2426" t="s">
        <v>277</v>
      </c>
      <c r="G2426">
        <v>0</v>
      </c>
      <c r="H2426" t="s">
        <v>104</v>
      </c>
    </row>
    <row r="2427" spans="1:64" hidden="1" x14ac:dyDescent="0.45">
      <c r="B2427" t="s">
        <v>283</v>
      </c>
      <c r="C2427" s="39">
        <v>39735</v>
      </c>
      <c r="F2427" t="s">
        <v>277</v>
      </c>
      <c r="G2427">
        <v>0</v>
      </c>
      <c r="H2427" t="s">
        <v>104</v>
      </c>
    </row>
    <row r="2428" spans="1:64" hidden="1" x14ac:dyDescent="0.45">
      <c r="B2428" t="s">
        <v>284</v>
      </c>
      <c r="C2428" s="39">
        <v>39735</v>
      </c>
      <c r="F2428" t="s">
        <v>277</v>
      </c>
      <c r="G2428">
        <v>0</v>
      </c>
      <c r="H2428" t="s">
        <v>104</v>
      </c>
    </row>
    <row r="2429" spans="1:64" hidden="1" x14ac:dyDescent="0.45">
      <c r="B2429" t="s">
        <v>285</v>
      </c>
      <c r="C2429" s="39">
        <v>39735</v>
      </c>
      <c r="F2429" t="s">
        <v>277</v>
      </c>
      <c r="G2429">
        <v>0</v>
      </c>
      <c r="H2429" t="s">
        <v>104</v>
      </c>
    </row>
    <row r="2430" spans="1:64" hidden="1" x14ac:dyDescent="0.45">
      <c r="B2430" t="s">
        <v>286</v>
      </c>
      <c r="C2430" s="39">
        <v>39735</v>
      </c>
      <c r="F2430" t="s">
        <v>277</v>
      </c>
      <c r="G2430">
        <v>0</v>
      </c>
      <c r="H2430" t="s">
        <v>104</v>
      </c>
    </row>
    <row r="2431" spans="1:64" hidden="1" x14ac:dyDescent="0.45">
      <c r="B2431" t="s">
        <v>282</v>
      </c>
      <c r="C2431" s="39">
        <v>39741</v>
      </c>
      <c r="F2431" t="s">
        <v>77</v>
      </c>
      <c r="G2431">
        <v>6</v>
      </c>
      <c r="H2431" t="s">
        <v>104</v>
      </c>
    </row>
    <row r="2432" spans="1:64" hidden="1" x14ac:dyDescent="0.45">
      <c r="B2432" t="s">
        <v>283</v>
      </c>
      <c r="C2432" s="39">
        <v>39741</v>
      </c>
      <c r="F2432" t="s">
        <v>77</v>
      </c>
      <c r="G2432">
        <v>6</v>
      </c>
      <c r="H2432" t="s">
        <v>104</v>
      </c>
    </row>
    <row r="2433" spans="2:8" hidden="1" x14ac:dyDescent="0.45">
      <c r="B2433" t="s">
        <v>284</v>
      </c>
      <c r="C2433" s="39">
        <v>39741</v>
      </c>
      <c r="F2433" t="s">
        <v>77</v>
      </c>
      <c r="G2433">
        <v>6</v>
      </c>
      <c r="H2433" t="s">
        <v>104</v>
      </c>
    </row>
    <row r="2434" spans="2:8" hidden="1" x14ac:dyDescent="0.45">
      <c r="B2434" t="s">
        <v>285</v>
      </c>
      <c r="C2434" s="39">
        <v>39741</v>
      </c>
      <c r="F2434" t="s">
        <v>77</v>
      </c>
      <c r="G2434">
        <v>6</v>
      </c>
      <c r="H2434" t="s">
        <v>104</v>
      </c>
    </row>
    <row r="2435" spans="2:8" hidden="1" x14ac:dyDescent="0.45">
      <c r="B2435" t="s">
        <v>286</v>
      </c>
      <c r="C2435" s="39">
        <v>39741</v>
      </c>
      <c r="F2435" t="s">
        <v>77</v>
      </c>
      <c r="G2435">
        <v>6</v>
      </c>
      <c r="H2435" t="s">
        <v>104</v>
      </c>
    </row>
    <row r="2436" spans="2:8" hidden="1" x14ac:dyDescent="0.45">
      <c r="B2436" t="s">
        <v>282</v>
      </c>
      <c r="C2436" s="39"/>
      <c r="F2436" t="s">
        <v>12</v>
      </c>
      <c r="G2436" s="34"/>
      <c r="H2436" t="s">
        <v>104</v>
      </c>
    </row>
    <row r="2437" spans="2:8" hidden="1" x14ac:dyDescent="0.45">
      <c r="B2437" t="s">
        <v>283</v>
      </c>
      <c r="C2437" s="39"/>
      <c r="F2437" t="s">
        <v>12</v>
      </c>
      <c r="G2437" s="34"/>
      <c r="H2437" t="s">
        <v>104</v>
      </c>
    </row>
    <row r="2438" spans="2:8" hidden="1" x14ac:dyDescent="0.45">
      <c r="B2438" t="s">
        <v>284</v>
      </c>
      <c r="C2438" s="39"/>
      <c r="F2438" t="s">
        <v>12</v>
      </c>
      <c r="G2438" s="34"/>
      <c r="H2438" t="s">
        <v>104</v>
      </c>
    </row>
    <row r="2439" spans="2:8" hidden="1" x14ac:dyDescent="0.45">
      <c r="B2439" t="s">
        <v>285</v>
      </c>
      <c r="C2439" s="39"/>
      <c r="F2439" t="s">
        <v>12</v>
      </c>
      <c r="G2439" s="34"/>
      <c r="H2439" t="s">
        <v>104</v>
      </c>
    </row>
    <row r="2440" spans="2:8" hidden="1" x14ac:dyDescent="0.45">
      <c r="B2440" t="s">
        <v>286</v>
      </c>
      <c r="C2440" s="39"/>
      <c r="F2440" t="s">
        <v>12</v>
      </c>
      <c r="G2440" s="34"/>
      <c r="H2440" t="s">
        <v>104</v>
      </c>
    </row>
    <row r="2441" spans="2:8" hidden="1" x14ac:dyDescent="0.45">
      <c r="B2441" t="s">
        <v>282</v>
      </c>
      <c r="C2441" s="39"/>
      <c r="F2441" t="s">
        <v>13</v>
      </c>
      <c r="G2441" s="34"/>
      <c r="H2441" t="s">
        <v>104</v>
      </c>
    </row>
    <row r="2442" spans="2:8" hidden="1" x14ac:dyDescent="0.45">
      <c r="B2442" t="s">
        <v>283</v>
      </c>
      <c r="C2442" s="39"/>
      <c r="F2442" t="s">
        <v>13</v>
      </c>
      <c r="G2442" s="34"/>
      <c r="H2442" t="s">
        <v>104</v>
      </c>
    </row>
    <row r="2443" spans="2:8" hidden="1" x14ac:dyDescent="0.45">
      <c r="B2443" t="s">
        <v>284</v>
      </c>
      <c r="C2443" s="39"/>
      <c r="F2443" t="s">
        <v>13</v>
      </c>
      <c r="G2443" s="34"/>
      <c r="H2443" t="s">
        <v>104</v>
      </c>
    </row>
    <row r="2444" spans="2:8" hidden="1" x14ac:dyDescent="0.45">
      <c r="B2444" t="s">
        <v>285</v>
      </c>
      <c r="C2444" s="39"/>
      <c r="F2444" t="s">
        <v>13</v>
      </c>
      <c r="G2444" s="34"/>
      <c r="H2444" t="s">
        <v>104</v>
      </c>
    </row>
    <row r="2445" spans="2:8" hidden="1" x14ac:dyDescent="0.45">
      <c r="B2445" t="s">
        <v>286</v>
      </c>
      <c r="C2445" s="39"/>
      <c r="F2445" t="s">
        <v>13</v>
      </c>
      <c r="G2445" s="34"/>
      <c r="H2445" t="s">
        <v>104</v>
      </c>
    </row>
    <row r="2446" spans="2:8" hidden="1" x14ac:dyDescent="0.45">
      <c r="B2446" t="s">
        <v>282</v>
      </c>
      <c r="C2446" s="39">
        <v>39829</v>
      </c>
      <c r="F2446" t="s">
        <v>78</v>
      </c>
      <c r="G2446">
        <v>94</v>
      </c>
      <c r="H2446" t="s">
        <v>104</v>
      </c>
    </row>
    <row r="2447" spans="2:8" hidden="1" x14ac:dyDescent="0.45">
      <c r="B2447" t="s">
        <v>283</v>
      </c>
      <c r="C2447" s="39">
        <v>39830</v>
      </c>
      <c r="F2447" t="s">
        <v>78</v>
      </c>
      <c r="G2447">
        <v>95</v>
      </c>
      <c r="H2447" t="s">
        <v>104</v>
      </c>
    </row>
    <row r="2448" spans="2:8" hidden="1" x14ac:dyDescent="0.45">
      <c r="B2448" t="s">
        <v>284</v>
      </c>
      <c r="C2448" s="39">
        <v>39832</v>
      </c>
      <c r="F2448" t="s">
        <v>78</v>
      </c>
      <c r="G2448">
        <v>97</v>
      </c>
      <c r="H2448" t="s">
        <v>104</v>
      </c>
    </row>
    <row r="2449" spans="2:8" hidden="1" x14ac:dyDescent="0.45">
      <c r="B2449" t="s">
        <v>285</v>
      </c>
      <c r="C2449" s="39">
        <v>39834</v>
      </c>
      <c r="F2449" t="s">
        <v>78</v>
      </c>
      <c r="G2449">
        <v>99</v>
      </c>
      <c r="H2449" t="s">
        <v>104</v>
      </c>
    </row>
    <row r="2450" spans="2:8" hidden="1" x14ac:dyDescent="0.45">
      <c r="B2450" t="s">
        <v>286</v>
      </c>
      <c r="C2450" s="39">
        <v>39835</v>
      </c>
      <c r="F2450" t="s">
        <v>78</v>
      </c>
      <c r="G2450">
        <v>100</v>
      </c>
      <c r="H2450" t="s">
        <v>104</v>
      </c>
    </row>
    <row r="2451" spans="2:8" hidden="1" x14ac:dyDescent="0.45">
      <c r="B2451" t="s">
        <v>282</v>
      </c>
      <c r="C2451" s="39"/>
      <c r="F2451" t="s">
        <v>14</v>
      </c>
      <c r="G2451" s="34"/>
      <c r="H2451" t="s">
        <v>104</v>
      </c>
    </row>
    <row r="2452" spans="2:8" hidden="1" x14ac:dyDescent="0.45">
      <c r="B2452" t="s">
        <v>283</v>
      </c>
      <c r="C2452" s="39"/>
      <c r="F2452" t="s">
        <v>14</v>
      </c>
      <c r="G2452" s="34"/>
      <c r="H2452" t="s">
        <v>104</v>
      </c>
    </row>
    <row r="2453" spans="2:8" hidden="1" x14ac:dyDescent="0.45">
      <c r="B2453" t="s">
        <v>284</v>
      </c>
      <c r="C2453" s="39"/>
      <c r="F2453" t="s">
        <v>14</v>
      </c>
      <c r="G2453" s="34"/>
      <c r="H2453" t="s">
        <v>104</v>
      </c>
    </row>
    <row r="2454" spans="2:8" hidden="1" x14ac:dyDescent="0.45">
      <c r="B2454" t="s">
        <v>285</v>
      </c>
      <c r="C2454" s="39"/>
      <c r="F2454" t="s">
        <v>14</v>
      </c>
      <c r="G2454" s="34"/>
      <c r="H2454" t="s">
        <v>104</v>
      </c>
    </row>
    <row r="2455" spans="2:8" hidden="1" x14ac:dyDescent="0.45">
      <c r="B2455" t="s">
        <v>286</v>
      </c>
      <c r="C2455" s="39"/>
      <c r="F2455" t="s">
        <v>14</v>
      </c>
      <c r="G2455" s="34"/>
      <c r="H2455" t="s">
        <v>104</v>
      </c>
    </row>
    <row r="2456" spans="2:8" hidden="1" x14ac:dyDescent="0.45">
      <c r="B2456" t="s">
        <v>282</v>
      </c>
      <c r="C2456" s="39">
        <v>39863</v>
      </c>
      <c r="F2456" t="s">
        <v>15</v>
      </c>
      <c r="G2456">
        <v>128</v>
      </c>
      <c r="H2456" t="s">
        <v>104</v>
      </c>
    </row>
    <row r="2457" spans="2:8" hidden="1" x14ac:dyDescent="0.45">
      <c r="B2457" t="s">
        <v>283</v>
      </c>
      <c r="C2457" s="39">
        <v>39870</v>
      </c>
      <c r="F2457" t="s">
        <v>15</v>
      </c>
      <c r="G2457">
        <v>135</v>
      </c>
      <c r="H2457" t="s">
        <v>104</v>
      </c>
    </row>
    <row r="2458" spans="2:8" hidden="1" x14ac:dyDescent="0.45">
      <c r="B2458" t="s">
        <v>284</v>
      </c>
      <c r="C2458" s="39">
        <v>39887</v>
      </c>
      <c r="F2458" t="s">
        <v>15</v>
      </c>
      <c r="G2458">
        <v>152</v>
      </c>
      <c r="H2458" t="s">
        <v>104</v>
      </c>
    </row>
    <row r="2459" spans="2:8" hidden="1" x14ac:dyDescent="0.45">
      <c r="B2459" t="s">
        <v>285</v>
      </c>
      <c r="C2459" s="39">
        <v>39895</v>
      </c>
      <c r="F2459" t="s">
        <v>15</v>
      </c>
      <c r="G2459">
        <v>160</v>
      </c>
      <c r="H2459" t="s">
        <v>104</v>
      </c>
    </row>
    <row r="2460" spans="2:8" hidden="1" x14ac:dyDescent="0.45">
      <c r="B2460" t="s">
        <v>286</v>
      </c>
      <c r="C2460" s="39">
        <v>39896</v>
      </c>
      <c r="F2460" t="s">
        <v>15</v>
      </c>
      <c r="G2460">
        <v>161</v>
      </c>
      <c r="H2460" t="s">
        <v>104</v>
      </c>
    </row>
    <row r="2461" spans="2:8" hidden="1" x14ac:dyDescent="0.45">
      <c r="B2461" t="s">
        <v>282</v>
      </c>
      <c r="C2461" s="39">
        <v>39896</v>
      </c>
      <c r="F2461" t="s">
        <v>287</v>
      </c>
      <c r="G2461">
        <v>161</v>
      </c>
      <c r="H2461" t="s">
        <v>104</v>
      </c>
    </row>
    <row r="2462" spans="2:8" hidden="1" x14ac:dyDescent="0.45">
      <c r="B2462" t="s">
        <v>283</v>
      </c>
      <c r="C2462" s="39">
        <v>39896</v>
      </c>
      <c r="F2462" t="s">
        <v>287</v>
      </c>
      <c r="G2462">
        <v>161</v>
      </c>
      <c r="H2462" t="s">
        <v>104</v>
      </c>
    </row>
    <row r="2463" spans="2:8" hidden="1" x14ac:dyDescent="0.45">
      <c r="B2463" t="s">
        <v>284</v>
      </c>
      <c r="C2463" s="39">
        <v>39896</v>
      </c>
      <c r="F2463" t="s">
        <v>287</v>
      </c>
      <c r="G2463">
        <v>161</v>
      </c>
      <c r="H2463" t="s">
        <v>104</v>
      </c>
    </row>
    <row r="2464" spans="2:8" hidden="1" x14ac:dyDescent="0.45">
      <c r="B2464" t="s">
        <v>285</v>
      </c>
      <c r="C2464" s="39">
        <v>39896</v>
      </c>
      <c r="F2464" t="s">
        <v>287</v>
      </c>
      <c r="G2464">
        <v>161</v>
      </c>
      <c r="H2464" t="s">
        <v>104</v>
      </c>
    </row>
    <row r="2465" spans="2:14" hidden="1" x14ac:dyDescent="0.45">
      <c r="B2465" t="s">
        <v>286</v>
      </c>
      <c r="C2465" s="39">
        <v>39896</v>
      </c>
      <c r="F2465" t="s">
        <v>287</v>
      </c>
      <c r="G2465">
        <v>161</v>
      </c>
      <c r="H2465" t="s">
        <v>104</v>
      </c>
    </row>
    <row r="2466" spans="2:14" hidden="1" x14ac:dyDescent="0.45">
      <c r="B2466" t="s">
        <v>282</v>
      </c>
      <c r="C2466" s="39">
        <v>39897</v>
      </c>
      <c r="F2466" t="s">
        <v>18</v>
      </c>
      <c r="G2466">
        <v>162</v>
      </c>
      <c r="H2466" t="s">
        <v>104</v>
      </c>
    </row>
    <row r="2467" spans="2:14" hidden="1" x14ac:dyDescent="0.45">
      <c r="B2467" t="s">
        <v>283</v>
      </c>
      <c r="C2467" s="39">
        <v>39897</v>
      </c>
      <c r="F2467" t="s">
        <v>18</v>
      </c>
      <c r="G2467">
        <v>162</v>
      </c>
      <c r="H2467" t="s">
        <v>104</v>
      </c>
    </row>
    <row r="2468" spans="2:14" hidden="1" x14ac:dyDescent="0.45">
      <c r="B2468" t="s">
        <v>284</v>
      </c>
      <c r="C2468" s="39">
        <v>39897</v>
      </c>
      <c r="F2468" t="s">
        <v>18</v>
      </c>
      <c r="G2468">
        <v>162</v>
      </c>
      <c r="H2468" t="s">
        <v>104</v>
      </c>
    </row>
    <row r="2469" spans="2:14" hidden="1" x14ac:dyDescent="0.45">
      <c r="B2469" t="s">
        <v>285</v>
      </c>
      <c r="C2469" s="39">
        <v>39897</v>
      </c>
      <c r="F2469" t="s">
        <v>18</v>
      </c>
      <c r="G2469">
        <v>162</v>
      </c>
      <c r="H2469" t="s">
        <v>104</v>
      </c>
    </row>
    <row r="2470" spans="2:14" hidden="1" x14ac:dyDescent="0.45">
      <c r="B2470" t="s">
        <v>286</v>
      </c>
      <c r="C2470" s="39">
        <v>39897</v>
      </c>
      <c r="F2470" t="s">
        <v>18</v>
      </c>
      <c r="G2470">
        <v>162</v>
      </c>
      <c r="H2470" t="s">
        <v>104</v>
      </c>
    </row>
    <row r="2471" spans="2:14" hidden="1" x14ac:dyDescent="0.45">
      <c r="B2471" t="s">
        <v>282</v>
      </c>
      <c r="C2471" s="39">
        <v>39785</v>
      </c>
      <c r="G2471">
        <v>50</v>
      </c>
      <c r="H2471" t="s">
        <v>104</v>
      </c>
      <c r="M2471">
        <v>234.8</v>
      </c>
      <c r="N2471">
        <v>9.36</v>
      </c>
    </row>
    <row r="2472" spans="2:14" hidden="1" x14ac:dyDescent="0.45">
      <c r="B2472" t="s">
        <v>282</v>
      </c>
      <c r="C2472" s="39">
        <v>39792</v>
      </c>
      <c r="G2472">
        <v>57</v>
      </c>
      <c r="H2472" t="s">
        <v>104</v>
      </c>
      <c r="M2472">
        <v>328.40000000000003</v>
      </c>
      <c r="N2472">
        <v>11.84</v>
      </c>
    </row>
    <row r="2473" spans="2:14" hidden="1" x14ac:dyDescent="0.45">
      <c r="B2473" t="s">
        <v>282</v>
      </c>
      <c r="C2473" s="39">
        <v>39799</v>
      </c>
      <c r="G2473">
        <v>64</v>
      </c>
      <c r="H2473" t="s">
        <v>104</v>
      </c>
      <c r="M2473">
        <v>394.79999999999899</v>
      </c>
      <c r="N2473">
        <v>13.08</v>
      </c>
    </row>
    <row r="2474" spans="2:14" hidden="1" x14ac:dyDescent="0.45">
      <c r="B2474" t="s">
        <v>282</v>
      </c>
      <c r="C2474" s="39">
        <v>39806</v>
      </c>
      <c r="G2474">
        <v>71</v>
      </c>
      <c r="H2474" t="s">
        <v>104</v>
      </c>
      <c r="M2474">
        <v>478.40000000000003</v>
      </c>
      <c r="N2474">
        <v>15.2</v>
      </c>
    </row>
    <row r="2475" spans="2:14" hidden="1" x14ac:dyDescent="0.45">
      <c r="B2475" t="s">
        <v>282</v>
      </c>
      <c r="C2475" s="39">
        <v>39813</v>
      </c>
      <c r="G2475">
        <v>78</v>
      </c>
      <c r="H2475" t="s">
        <v>104</v>
      </c>
      <c r="M2475">
        <v>596</v>
      </c>
      <c r="N2475">
        <v>16.920000000000002</v>
      </c>
    </row>
    <row r="2476" spans="2:14" hidden="1" x14ac:dyDescent="0.45">
      <c r="B2476" t="s">
        <v>282</v>
      </c>
      <c r="C2476" s="39">
        <v>39821</v>
      </c>
      <c r="G2476">
        <v>86</v>
      </c>
      <c r="H2476" t="s">
        <v>104</v>
      </c>
      <c r="M2476">
        <v>735.99999999999898</v>
      </c>
      <c r="N2476">
        <v>18.399999999999999</v>
      </c>
    </row>
    <row r="2477" spans="2:14" hidden="1" x14ac:dyDescent="0.45">
      <c r="B2477" t="s">
        <v>282</v>
      </c>
      <c r="C2477" s="39">
        <v>39828</v>
      </c>
      <c r="G2477">
        <v>93</v>
      </c>
      <c r="H2477" t="s">
        <v>104</v>
      </c>
      <c r="M2477">
        <v>774</v>
      </c>
      <c r="N2477">
        <v>18.64</v>
      </c>
    </row>
    <row r="2478" spans="2:14" hidden="1" x14ac:dyDescent="0.45">
      <c r="B2478" t="s">
        <v>282</v>
      </c>
      <c r="C2478" s="39">
        <v>39836</v>
      </c>
      <c r="G2478">
        <v>101</v>
      </c>
      <c r="H2478" t="s">
        <v>104</v>
      </c>
      <c r="M2478">
        <v>768.40000000000009</v>
      </c>
      <c r="N2478">
        <v>18.440000000000001</v>
      </c>
    </row>
    <row r="2479" spans="2:14" hidden="1" x14ac:dyDescent="0.45">
      <c r="B2479" t="s">
        <v>282</v>
      </c>
      <c r="C2479" s="39">
        <v>39842</v>
      </c>
      <c r="G2479">
        <v>107</v>
      </c>
      <c r="H2479" t="s">
        <v>104</v>
      </c>
      <c r="M2479">
        <v>774.4</v>
      </c>
      <c r="N2479">
        <v>18.623000000000001</v>
      </c>
    </row>
    <row r="2480" spans="2:14" hidden="1" x14ac:dyDescent="0.45">
      <c r="B2480" t="s">
        <v>283</v>
      </c>
      <c r="C2480" s="39">
        <v>39785</v>
      </c>
      <c r="G2480">
        <v>50</v>
      </c>
      <c r="H2480" t="s">
        <v>104</v>
      </c>
      <c r="M2480">
        <v>234.8</v>
      </c>
      <c r="N2480">
        <v>9.36</v>
      </c>
    </row>
    <row r="2481" spans="2:14" hidden="1" x14ac:dyDescent="0.45">
      <c r="B2481" t="s">
        <v>283</v>
      </c>
      <c r="C2481" s="39">
        <v>39792</v>
      </c>
      <c r="G2481">
        <v>57</v>
      </c>
      <c r="H2481" t="s">
        <v>104</v>
      </c>
      <c r="M2481">
        <v>328.40000000000003</v>
      </c>
      <c r="N2481">
        <v>11.84</v>
      </c>
    </row>
    <row r="2482" spans="2:14" hidden="1" x14ac:dyDescent="0.45">
      <c r="B2482" t="s">
        <v>283</v>
      </c>
      <c r="C2482" s="39">
        <v>39799</v>
      </c>
      <c r="G2482">
        <v>64</v>
      </c>
      <c r="H2482" t="s">
        <v>104</v>
      </c>
      <c r="M2482">
        <v>396.4</v>
      </c>
      <c r="N2482">
        <v>13.16</v>
      </c>
    </row>
    <row r="2483" spans="2:14" hidden="1" x14ac:dyDescent="0.45">
      <c r="B2483" t="s">
        <v>283</v>
      </c>
      <c r="C2483" s="39">
        <v>39806</v>
      </c>
      <c r="G2483">
        <v>71</v>
      </c>
      <c r="H2483" t="s">
        <v>104</v>
      </c>
      <c r="M2483">
        <v>495.20000000000005</v>
      </c>
      <c r="N2483">
        <v>15.32</v>
      </c>
    </row>
    <row r="2484" spans="2:14" hidden="1" x14ac:dyDescent="0.45">
      <c r="B2484" t="s">
        <v>283</v>
      </c>
      <c r="C2484" s="39">
        <v>39813</v>
      </c>
      <c r="G2484">
        <v>78</v>
      </c>
      <c r="H2484" t="s">
        <v>104</v>
      </c>
      <c r="M2484">
        <v>631.19999999999993</v>
      </c>
      <c r="N2484">
        <v>17.379000000000001</v>
      </c>
    </row>
    <row r="2485" spans="2:14" hidden="1" x14ac:dyDescent="0.45">
      <c r="B2485" t="s">
        <v>283</v>
      </c>
      <c r="C2485" s="39">
        <v>39821</v>
      </c>
      <c r="G2485">
        <v>86</v>
      </c>
      <c r="H2485" t="s">
        <v>104</v>
      </c>
      <c r="M2485">
        <v>770.8</v>
      </c>
      <c r="N2485">
        <v>18.856999999999999</v>
      </c>
    </row>
    <row r="2486" spans="2:14" hidden="1" x14ac:dyDescent="0.45">
      <c r="B2486" t="s">
        <v>283</v>
      </c>
      <c r="C2486" s="39">
        <v>39828</v>
      </c>
      <c r="G2486">
        <v>93</v>
      </c>
      <c r="H2486" t="s">
        <v>104</v>
      </c>
      <c r="M2486">
        <v>830.8</v>
      </c>
      <c r="N2486">
        <v>19.292000000000002</v>
      </c>
    </row>
    <row r="2487" spans="2:14" hidden="1" x14ac:dyDescent="0.45">
      <c r="B2487" t="s">
        <v>283</v>
      </c>
      <c r="C2487" s="39">
        <v>39836</v>
      </c>
      <c r="G2487">
        <v>101</v>
      </c>
      <c r="H2487" t="s">
        <v>104</v>
      </c>
      <c r="M2487">
        <v>825.99999999999898</v>
      </c>
      <c r="N2487">
        <v>19.292000000000002</v>
      </c>
    </row>
    <row r="2488" spans="2:14" hidden="1" x14ac:dyDescent="0.45">
      <c r="B2488" t="s">
        <v>283</v>
      </c>
      <c r="C2488" s="39">
        <v>39842</v>
      </c>
      <c r="G2488">
        <v>107</v>
      </c>
      <c r="H2488" t="s">
        <v>104</v>
      </c>
      <c r="M2488">
        <v>847.4</v>
      </c>
      <c r="N2488">
        <v>20.073</v>
      </c>
    </row>
    <row r="2489" spans="2:14" hidden="1" x14ac:dyDescent="0.45">
      <c r="B2489" t="s">
        <v>284</v>
      </c>
      <c r="C2489" s="39">
        <v>39785</v>
      </c>
      <c r="G2489">
        <v>50</v>
      </c>
      <c r="H2489" t="s">
        <v>104</v>
      </c>
      <c r="M2489">
        <v>234.8</v>
      </c>
      <c r="N2489">
        <v>9.36</v>
      </c>
    </row>
    <row r="2490" spans="2:14" hidden="1" x14ac:dyDescent="0.45">
      <c r="B2490" t="s">
        <v>284</v>
      </c>
      <c r="C2490" s="39">
        <v>39792</v>
      </c>
      <c r="G2490">
        <v>57</v>
      </c>
      <c r="H2490" t="s">
        <v>104</v>
      </c>
      <c r="M2490">
        <v>328.40000000000003</v>
      </c>
      <c r="N2490">
        <v>11.84</v>
      </c>
    </row>
    <row r="2491" spans="2:14" hidden="1" x14ac:dyDescent="0.45">
      <c r="B2491" t="s">
        <v>284</v>
      </c>
      <c r="C2491" s="39">
        <v>39799</v>
      </c>
      <c r="G2491">
        <v>64</v>
      </c>
      <c r="H2491" t="s">
        <v>104</v>
      </c>
      <c r="M2491">
        <v>414.4</v>
      </c>
      <c r="N2491">
        <v>13.56</v>
      </c>
    </row>
    <row r="2492" spans="2:14" hidden="1" x14ac:dyDescent="0.45">
      <c r="B2492" t="s">
        <v>284</v>
      </c>
      <c r="C2492" s="39">
        <v>39806</v>
      </c>
      <c r="G2492">
        <v>71</v>
      </c>
      <c r="H2492" t="s">
        <v>104</v>
      </c>
      <c r="M2492">
        <v>522.79999999999995</v>
      </c>
      <c r="N2492">
        <v>15.68</v>
      </c>
    </row>
    <row r="2493" spans="2:14" hidden="1" x14ac:dyDescent="0.45">
      <c r="B2493" t="s">
        <v>284</v>
      </c>
      <c r="C2493" s="39">
        <v>39813</v>
      </c>
      <c r="G2493">
        <v>78</v>
      </c>
      <c r="H2493" t="s">
        <v>104</v>
      </c>
      <c r="M2493">
        <v>663.6</v>
      </c>
      <c r="N2493">
        <v>17.399999999999999</v>
      </c>
    </row>
    <row r="2494" spans="2:14" hidden="1" x14ac:dyDescent="0.45">
      <c r="B2494" t="s">
        <v>284</v>
      </c>
      <c r="C2494" s="39">
        <v>39821</v>
      </c>
      <c r="G2494">
        <v>86</v>
      </c>
      <c r="H2494" t="s">
        <v>104</v>
      </c>
      <c r="M2494">
        <v>826.4</v>
      </c>
      <c r="N2494">
        <v>19.28</v>
      </c>
    </row>
    <row r="2495" spans="2:14" hidden="1" x14ac:dyDescent="0.45">
      <c r="B2495" t="s">
        <v>284</v>
      </c>
      <c r="C2495" s="39">
        <v>39828</v>
      </c>
      <c r="G2495">
        <v>93</v>
      </c>
      <c r="H2495" t="s">
        <v>104</v>
      </c>
      <c r="M2495">
        <v>890</v>
      </c>
      <c r="N2495">
        <v>20.12</v>
      </c>
    </row>
    <row r="2496" spans="2:14" hidden="1" x14ac:dyDescent="0.45">
      <c r="B2496" t="s">
        <v>284</v>
      </c>
      <c r="C2496" s="39">
        <v>39836</v>
      </c>
      <c r="G2496">
        <v>101</v>
      </c>
      <c r="H2496" t="s">
        <v>104</v>
      </c>
      <c r="M2496">
        <v>909.2</v>
      </c>
      <c r="N2496">
        <v>20.440000000000001</v>
      </c>
    </row>
    <row r="2497" spans="2:14" hidden="1" x14ac:dyDescent="0.45">
      <c r="B2497" t="s">
        <v>284</v>
      </c>
      <c r="C2497" s="39">
        <v>39842</v>
      </c>
      <c r="G2497">
        <v>107</v>
      </c>
      <c r="H2497" t="s">
        <v>104</v>
      </c>
      <c r="M2497">
        <v>912.4</v>
      </c>
      <c r="N2497">
        <v>20.922999999999998</v>
      </c>
    </row>
    <row r="2498" spans="2:14" hidden="1" x14ac:dyDescent="0.45">
      <c r="B2498" t="s">
        <v>284</v>
      </c>
      <c r="C2498" s="39">
        <v>39849</v>
      </c>
      <c r="G2498">
        <v>114</v>
      </c>
      <c r="H2498" t="s">
        <v>104</v>
      </c>
      <c r="M2498">
        <v>925.6</v>
      </c>
      <c r="N2498">
        <v>20.6</v>
      </c>
    </row>
    <row r="2499" spans="2:14" hidden="1" x14ac:dyDescent="0.45">
      <c r="B2499" t="s">
        <v>285</v>
      </c>
      <c r="C2499" s="39">
        <v>39785</v>
      </c>
      <c r="G2499">
        <v>50</v>
      </c>
      <c r="H2499" t="s">
        <v>104</v>
      </c>
      <c r="M2499">
        <v>234.8</v>
      </c>
      <c r="N2499">
        <v>9.36</v>
      </c>
    </row>
    <row r="2500" spans="2:14" hidden="1" x14ac:dyDescent="0.45">
      <c r="B2500" t="s">
        <v>285</v>
      </c>
      <c r="C2500" s="39">
        <v>39792</v>
      </c>
      <c r="G2500">
        <v>57</v>
      </c>
      <c r="H2500" t="s">
        <v>104</v>
      </c>
      <c r="M2500">
        <v>328.40000000000003</v>
      </c>
      <c r="N2500">
        <v>11.84</v>
      </c>
    </row>
    <row r="2501" spans="2:14" hidden="1" x14ac:dyDescent="0.45">
      <c r="B2501" t="s">
        <v>285</v>
      </c>
      <c r="C2501" s="39">
        <v>39799</v>
      </c>
      <c r="G2501">
        <v>64</v>
      </c>
      <c r="H2501" t="s">
        <v>104</v>
      </c>
      <c r="M2501">
        <v>420.79999999999995</v>
      </c>
      <c r="N2501">
        <v>13.48</v>
      </c>
    </row>
    <row r="2502" spans="2:14" hidden="1" x14ac:dyDescent="0.45">
      <c r="B2502" t="s">
        <v>285</v>
      </c>
      <c r="C2502" s="39">
        <v>39806</v>
      </c>
      <c r="G2502">
        <v>71</v>
      </c>
      <c r="H2502" t="s">
        <v>104</v>
      </c>
      <c r="M2502">
        <v>524.4</v>
      </c>
      <c r="N2502">
        <v>15.8</v>
      </c>
    </row>
    <row r="2503" spans="2:14" hidden="1" x14ac:dyDescent="0.45">
      <c r="B2503" t="s">
        <v>285</v>
      </c>
      <c r="C2503" s="39">
        <v>39813</v>
      </c>
      <c r="G2503">
        <v>78</v>
      </c>
      <c r="H2503" t="s">
        <v>104</v>
      </c>
      <c r="M2503">
        <v>677.6</v>
      </c>
      <c r="N2503">
        <v>17.68</v>
      </c>
    </row>
    <row r="2504" spans="2:14" hidden="1" x14ac:dyDescent="0.45">
      <c r="B2504" t="s">
        <v>285</v>
      </c>
      <c r="C2504" s="39">
        <v>39821</v>
      </c>
      <c r="G2504">
        <v>86</v>
      </c>
      <c r="H2504" t="s">
        <v>104</v>
      </c>
      <c r="M2504">
        <v>847.6</v>
      </c>
      <c r="N2504">
        <v>19.559999999999999</v>
      </c>
    </row>
    <row r="2505" spans="2:14" hidden="1" x14ac:dyDescent="0.45">
      <c r="B2505" t="s">
        <v>285</v>
      </c>
      <c r="C2505" s="39">
        <v>39828</v>
      </c>
      <c r="G2505">
        <v>93</v>
      </c>
      <c r="H2505" t="s">
        <v>104</v>
      </c>
      <c r="M2505">
        <v>952.8</v>
      </c>
      <c r="N2505">
        <v>20.8</v>
      </c>
    </row>
    <row r="2506" spans="2:14" hidden="1" x14ac:dyDescent="0.45">
      <c r="B2506" t="s">
        <v>285</v>
      </c>
      <c r="C2506" s="39">
        <v>39836</v>
      </c>
      <c r="G2506">
        <v>101</v>
      </c>
      <c r="H2506" t="s">
        <v>104</v>
      </c>
      <c r="M2506">
        <v>1006</v>
      </c>
      <c r="N2506">
        <v>21.72</v>
      </c>
    </row>
    <row r="2507" spans="2:14" hidden="1" x14ac:dyDescent="0.45">
      <c r="B2507" t="s">
        <v>285</v>
      </c>
      <c r="C2507" s="39">
        <v>39842</v>
      </c>
      <c r="G2507">
        <v>107</v>
      </c>
      <c r="H2507" t="s">
        <v>104</v>
      </c>
      <c r="M2507">
        <v>1020</v>
      </c>
      <c r="N2507">
        <v>22.52</v>
      </c>
    </row>
    <row r="2508" spans="2:14" hidden="1" x14ac:dyDescent="0.45">
      <c r="B2508" t="s">
        <v>285</v>
      </c>
      <c r="C2508" s="39">
        <v>39849</v>
      </c>
      <c r="G2508">
        <v>114</v>
      </c>
      <c r="H2508" t="s">
        <v>104</v>
      </c>
      <c r="M2508">
        <v>1018.4000000000001</v>
      </c>
      <c r="N2508">
        <v>21.92</v>
      </c>
    </row>
    <row r="2509" spans="2:14" hidden="1" x14ac:dyDescent="0.45">
      <c r="B2509" t="s">
        <v>285</v>
      </c>
      <c r="C2509" s="39">
        <v>39856</v>
      </c>
      <c r="G2509">
        <v>121</v>
      </c>
      <c r="H2509" t="s">
        <v>104</v>
      </c>
      <c r="M2509">
        <v>1019.5999999999999</v>
      </c>
      <c r="N2509">
        <v>22</v>
      </c>
    </row>
    <row r="2510" spans="2:14" hidden="1" x14ac:dyDescent="0.45">
      <c r="B2510" t="s">
        <v>286</v>
      </c>
      <c r="C2510" s="39">
        <v>39785</v>
      </c>
      <c r="G2510">
        <v>50</v>
      </c>
      <c r="H2510" t="s">
        <v>104</v>
      </c>
      <c r="M2510">
        <v>234.8</v>
      </c>
      <c r="N2510">
        <v>9.36</v>
      </c>
    </row>
    <row r="2511" spans="2:14" hidden="1" x14ac:dyDescent="0.45">
      <c r="B2511" t="s">
        <v>286</v>
      </c>
      <c r="C2511" s="39">
        <v>39792</v>
      </c>
      <c r="G2511">
        <v>57</v>
      </c>
      <c r="H2511" t="s">
        <v>104</v>
      </c>
      <c r="M2511">
        <v>328.40000000000003</v>
      </c>
      <c r="N2511">
        <v>11.84</v>
      </c>
    </row>
    <row r="2512" spans="2:14" hidden="1" x14ac:dyDescent="0.45">
      <c r="B2512" t="s">
        <v>286</v>
      </c>
      <c r="C2512" s="39">
        <v>39799</v>
      </c>
      <c r="G2512">
        <v>64</v>
      </c>
      <c r="H2512" t="s">
        <v>104</v>
      </c>
      <c r="M2512">
        <v>438.8</v>
      </c>
      <c r="N2512">
        <v>13.4</v>
      </c>
    </row>
    <row r="2513" spans="1:64" hidden="1" x14ac:dyDescent="0.45">
      <c r="B2513" t="s">
        <v>286</v>
      </c>
      <c r="C2513" s="39">
        <v>39806</v>
      </c>
      <c r="G2513">
        <v>71</v>
      </c>
      <c r="H2513" t="s">
        <v>104</v>
      </c>
      <c r="M2513">
        <v>565.20000000000005</v>
      </c>
      <c r="N2513">
        <v>15.96</v>
      </c>
    </row>
    <row r="2514" spans="1:64" hidden="1" x14ac:dyDescent="0.45">
      <c r="B2514" t="s">
        <v>286</v>
      </c>
      <c r="C2514" s="39">
        <v>39813</v>
      </c>
      <c r="G2514">
        <v>78</v>
      </c>
      <c r="H2514" t="s">
        <v>104</v>
      </c>
      <c r="M2514">
        <v>707.6</v>
      </c>
      <c r="N2514">
        <v>17.72</v>
      </c>
    </row>
    <row r="2515" spans="1:64" hidden="1" x14ac:dyDescent="0.45">
      <c r="B2515" t="s">
        <v>286</v>
      </c>
      <c r="C2515" s="39">
        <v>39821</v>
      </c>
      <c r="G2515">
        <v>86</v>
      </c>
      <c r="H2515" t="s">
        <v>104</v>
      </c>
      <c r="M2515">
        <v>905.99999999999898</v>
      </c>
      <c r="N2515">
        <v>19.760000000000002</v>
      </c>
    </row>
    <row r="2516" spans="1:64" hidden="1" x14ac:dyDescent="0.45">
      <c r="B2516" t="s">
        <v>286</v>
      </c>
      <c r="C2516" s="39">
        <v>39828</v>
      </c>
      <c r="G2516">
        <v>93</v>
      </c>
      <c r="H2516" t="s">
        <v>104</v>
      </c>
      <c r="M2516">
        <v>1023.6</v>
      </c>
      <c r="N2516">
        <v>20.92</v>
      </c>
    </row>
    <row r="2517" spans="1:64" hidden="1" x14ac:dyDescent="0.45">
      <c r="B2517" t="s">
        <v>286</v>
      </c>
      <c r="C2517" s="39">
        <v>39836</v>
      </c>
      <c r="G2517">
        <v>101</v>
      </c>
      <c r="H2517" t="s">
        <v>104</v>
      </c>
      <c r="M2517">
        <v>1089.5999999999999</v>
      </c>
      <c r="N2517">
        <v>22.12</v>
      </c>
    </row>
    <row r="2518" spans="1:64" hidden="1" x14ac:dyDescent="0.45">
      <c r="B2518" t="s">
        <v>286</v>
      </c>
      <c r="C2518" s="39">
        <v>39842</v>
      </c>
      <c r="G2518">
        <v>107</v>
      </c>
      <c r="H2518" t="s">
        <v>104</v>
      </c>
      <c r="M2518">
        <v>1113.1999999999998</v>
      </c>
      <c r="N2518">
        <v>22.84</v>
      </c>
    </row>
    <row r="2519" spans="1:64" hidden="1" x14ac:dyDescent="0.45">
      <c r="B2519" t="s">
        <v>286</v>
      </c>
      <c r="C2519" s="39">
        <v>39849</v>
      </c>
      <c r="G2519">
        <v>114</v>
      </c>
      <c r="H2519" t="s">
        <v>104</v>
      </c>
      <c r="M2519">
        <v>1100.4000000000001</v>
      </c>
      <c r="N2519">
        <v>22.8</v>
      </c>
    </row>
    <row r="2520" spans="1:64" hidden="1" x14ac:dyDescent="0.45">
      <c r="B2520" t="s">
        <v>286</v>
      </c>
      <c r="C2520" s="39">
        <v>39856</v>
      </c>
      <c r="G2520">
        <v>121</v>
      </c>
      <c r="H2520" t="s">
        <v>104</v>
      </c>
      <c r="M2520">
        <v>1104</v>
      </c>
      <c r="N2520">
        <v>22.44</v>
      </c>
    </row>
    <row r="2521" spans="1:64" hidden="1" x14ac:dyDescent="0.45">
      <c r="A2521" t="s">
        <v>296</v>
      </c>
      <c r="B2521" t="s">
        <v>278</v>
      </c>
      <c r="C2521" s="39">
        <v>39471</v>
      </c>
      <c r="G2521">
        <v>111</v>
      </c>
      <c r="H2521" t="s">
        <v>104</v>
      </c>
      <c r="I2521">
        <v>8.8000000000000007</v>
      </c>
      <c r="AC2521">
        <v>251.12116118324585</v>
      </c>
      <c r="AF2521">
        <v>174.27745388994546</v>
      </c>
      <c r="AG2521">
        <v>2.5508953989043643</v>
      </c>
      <c r="AQ2521">
        <v>9.0742958951325043</v>
      </c>
      <c r="AS2521">
        <v>308.19619067791001</v>
      </c>
      <c r="AV2521">
        <v>0</v>
      </c>
      <c r="AW2521">
        <v>317.27048657304249</v>
      </c>
      <c r="AZ2521">
        <v>742.6691016462338</v>
      </c>
      <c r="BB2521" s="9">
        <f>AW2521/AZ2521</f>
        <v>0.42720302469803367</v>
      </c>
      <c r="BJ2521" s="9">
        <f>AC2521/AZ2521</f>
        <v>0.33813330947335679</v>
      </c>
      <c r="BK2521" s="9">
        <f>AF2521/AZ2521</f>
        <v>0.23466366582860954</v>
      </c>
      <c r="BL2521" s="9">
        <f>AW2521/AZ2521</f>
        <v>0.42720302469803367</v>
      </c>
    </row>
    <row r="2522" spans="1:64" hidden="1" x14ac:dyDescent="0.45">
      <c r="A2522" t="s">
        <v>296</v>
      </c>
      <c r="B2522" t="s">
        <v>278</v>
      </c>
      <c r="C2522" s="39">
        <v>39498</v>
      </c>
      <c r="G2522">
        <v>138</v>
      </c>
      <c r="H2522" t="s">
        <v>104</v>
      </c>
      <c r="I2522">
        <v>10.199999999999999</v>
      </c>
      <c r="AC2522">
        <v>301.77006392863359</v>
      </c>
      <c r="AF2522">
        <v>217.91768787354135</v>
      </c>
      <c r="AG2522">
        <v>3.106332915204542</v>
      </c>
      <c r="AQ2522">
        <v>0</v>
      </c>
      <c r="AS2522">
        <v>806.16669218878837</v>
      </c>
      <c r="AV2522">
        <v>97.025444624462693</v>
      </c>
      <c r="AW2522">
        <v>903.19213681325107</v>
      </c>
      <c r="AZ2522">
        <v>1422.8798886154259</v>
      </c>
      <c r="BB2522" s="9">
        <f>AW2522/AZ2522</f>
        <v>0.63476344281745956</v>
      </c>
      <c r="BJ2522" s="9">
        <f>AC2522/AZ2522</f>
        <v>0.21208400395783203</v>
      </c>
      <c r="BK2522" s="9">
        <f>AF2522/AZ2522</f>
        <v>0.15315255322470853</v>
      </c>
      <c r="BL2522" s="9">
        <f>AW2522/AZ2522</f>
        <v>0.63476344281745956</v>
      </c>
    </row>
    <row r="2523" spans="1:64" hidden="1" x14ac:dyDescent="0.45">
      <c r="A2523" t="s">
        <v>296</v>
      </c>
      <c r="B2523" t="s">
        <v>278</v>
      </c>
      <c r="C2523" s="39">
        <v>39533</v>
      </c>
      <c r="G2523">
        <v>173</v>
      </c>
      <c r="H2523" t="s">
        <v>104</v>
      </c>
      <c r="I2523">
        <v>8</v>
      </c>
      <c r="AC2523">
        <v>300.38800701806986</v>
      </c>
      <c r="AF2523">
        <v>143.43699019349032</v>
      </c>
      <c r="AG2523">
        <v>1.8411305973833882</v>
      </c>
      <c r="AQ2523">
        <v>1.7598981149726343</v>
      </c>
      <c r="AS2523">
        <v>63.274389494579928</v>
      </c>
      <c r="AV2523">
        <v>695.56453668948018</v>
      </c>
      <c r="AW2523">
        <v>760.59882429903269</v>
      </c>
      <c r="AZ2523">
        <v>1204.4238215105929</v>
      </c>
      <c r="BB2523" s="9">
        <f>AW2523/AZ2523</f>
        <v>0.63150430165445148</v>
      </c>
      <c r="BJ2523" s="9">
        <f>AC2523/AZ2523</f>
        <v>0.24940390720711758</v>
      </c>
      <c r="BK2523" s="9">
        <f>AF2523/AZ2523</f>
        <v>0.11909179113843091</v>
      </c>
      <c r="BL2523" s="9">
        <f>AW2523/AZ2523</f>
        <v>0.63150430165445148</v>
      </c>
    </row>
    <row r="2524" spans="1:64" hidden="1" x14ac:dyDescent="0.45">
      <c r="A2524" t="s">
        <v>297</v>
      </c>
      <c r="B2524" t="s">
        <v>279</v>
      </c>
      <c r="C2524" s="39">
        <v>39360</v>
      </c>
      <c r="F2524" t="s">
        <v>277</v>
      </c>
      <c r="G2524">
        <v>0</v>
      </c>
      <c r="H2524" t="s">
        <v>104</v>
      </c>
      <c r="AD2524" s="2"/>
      <c r="AF2524" s="9"/>
    </row>
    <row r="2525" spans="1:64" hidden="1" x14ac:dyDescent="0.45">
      <c r="A2525" t="s">
        <v>297</v>
      </c>
      <c r="B2525" t="s">
        <v>279</v>
      </c>
      <c r="C2525" s="39">
        <v>39366</v>
      </c>
      <c r="F2525" t="s">
        <v>77</v>
      </c>
      <c r="G2525">
        <v>6</v>
      </c>
      <c r="H2525" t="s">
        <v>104</v>
      </c>
      <c r="AD2525" s="2"/>
      <c r="AF2525" s="9"/>
    </row>
    <row r="2526" spans="1:64" hidden="1" x14ac:dyDescent="0.45">
      <c r="A2526" t="s">
        <v>297</v>
      </c>
      <c r="B2526" t="s">
        <v>279</v>
      </c>
      <c r="C2526" s="39"/>
      <c r="F2526" t="s">
        <v>12</v>
      </c>
      <c r="G2526" s="34"/>
      <c r="H2526" t="s">
        <v>104</v>
      </c>
      <c r="AD2526" s="2"/>
      <c r="AF2526" s="9"/>
    </row>
    <row r="2527" spans="1:64" hidden="1" x14ac:dyDescent="0.45">
      <c r="A2527" t="s">
        <v>297</v>
      </c>
      <c r="B2527" t="s">
        <v>279</v>
      </c>
      <c r="C2527" s="39"/>
      <c r="F2527" t="s">
        <v>13</v>
      </c>
      <c r="G2527" s="34"/>
      <c r="H2527" t="s">
        <v>104</v>
      </c>
      <c r="AD2527" s="2"/>
      <c r="AF2527" s="9"/>
    </row>
    <row r="2528" spans="1:64" hidden="1" x14ac:dyDescent="0.45">
      <c r="A2528" t="s">
        <v>297</v>
      </c>
      <c r="B2528" t="s">
        <v>279</v>
      </c>
      <c r="C2528" s="39">
        <v>39467</v>
      </c>
      <c r="F2528" t="s">
        <v>78</v>
      </c>
      <c r="G2528">
        <v>107</v>
      </c>
      <c r="H2528" t="s">
        <v>104</v>
      </c>
      <c r="AD2528" s="2"/>
      <c r="AF2528" s="9"/>
    </row>
    <row r="2529" spans="1:64" hidden="1" x14ac:dyDescent="0.45">
      <c r="A2529" t="s">
        <v>297</v>
      </c>
      <c r="B2529" t="s">
        <v>279</v>
      </c>
      <c r="C2529" s="39"/>
      <c r="F2529" t="s">
        <v>14</v>
      </c>
      <c r="G2529" s="34"/>
      <c r="H2529" t="s">
        <v>104</v>
      </c>
      <c r="AD2529" s="2"/>
      <c r="AF2529" s="9"/>
    </row>
    <row r="2530" spans="1:64" hidden="1" x14ac:dyDescent="0.45">
      <c r="A2530" t="s">
        <v>297</v>
      </c>
      <c r="B2530" t="s">
        <v>279</v>
      </c>
      <c r="C2530" s="39"/>
      <c r="F2530" t="s">
        <v>15</v>
      </c>
      <c r="G2530" s="34"/>
      <c r="H2530" t="s">
        <v>104</v>
      </c>
      <c r="AD2530" s="2"/>
      <c r="AF2530" s="9"/>
    </row>
    <row r="2531" spans="1:64" hidden="1" x14ac:dyDescent="0.45">
      <c r="A2531" t="s">
        <v>297</v>
      </c>
      <c r="B2531" t="s">
        <v>279</v>
      </c>
      <c r="C2531" s="39">
        <v>39538</v>
      </c>
      <c r="F2531" t="s">
        <v>287</v>
      </c>
      <c r="G2531">
        <v>178</v>
      </c>
      <c r="H2531" t="s">
        <v>104</v>
      </c>
      <c r="AD2531" s="2"/>
      <c r="AF2531" s="9"/>
    </row>
    <row r="2532" spans="1:64" hidden="1" x14ac:dyDescent="0.45">
      <c r="A2532" t="s">
        <v>297</v>
      </c>
      <c r="B2532" t="s">
        <v>279</v>
      </c>
      <c r="C2532" s="39">
        <v>39539</v>
      </c>
      <c r="F2532" t="s">
        <v>18</v>
      </c>
      <c r="G2532">
        <v>179</v>
      </c>
      <c r="H2532" t="s">
        <v>104</v>
      </c>
      <c r="AD2532" s="2"/>
      <c r="AF2532" s="9"/>
    </row>
    <row r="2533" spans="1:64" hidden="1" x14ac:dyDescent="0.45">
      <c r="A2533" t="s">
        <v>297</v>
      </c>
      <c r="B2533" t="s">
        <v>279</v>
      </c>
      <c r="C2533" s="39">
        <v>39423</v>
      </c>
      <c r="G2533">
        <v>63</v>
      </c>
      <c r="H2533" t="s">
        <v>104</v>
      </c>
      <c r="M2533">
        <v>330.4</v>
      </c>
    </row>
    <row r="2534" spans="1:64" hidden="1" x14ac:dyDescent="0.45">
      <c r="A2534" t="s">
        <v>297</v>
      </c>
      <c r="B2534" t="s">
        <v>279</v>
      </c>
      <c r="C2534" s="39">
        <v>39430</v>
      </c>
      <c r="G2534">
        <v>70</v>
      </c>
      <c r="H2534" t="s">
        <v>104</v>
      </c>
      <c r="M2534">
        <v>470.4</v>
      </c>
      <c r="N2534">
        <v>12.04</v>
      </c>
    </row>
    <row r="2535" spans="1:64" hidden="1" x14ac:dyDescent="0.45">
      <c r="A2535" t="s">
        <v>297</v>
      </c>
      <c r="B2535" t="s">
        <v>279</v>
      </c>
      <c r="C2535" s="39">
        <v>39437</v>
      </c>
      <c r="G2535">
        <v>77</v>
      </c>
      <c r="H2535" t="s">
        <v>104</v>
      </c>
      <c r="M2535">
        <v>614.4</v>
      </c>
      <c r="N2535">
        <v>14.92</v>
      </c>
    </row>
    <row r="2536" spans="1:64" hidden="1" x14ac:dyDescent="0.45">
      <c r="A2536" t="s">
        <v>297</v>
      </c>
      <c r="B2536" t="s">
        <v>279</v>
      </c>
      <c r="C2536" s="39">
        <v>39444</v>
      </c>
      <c r="G2536">
        <v>84</v>
      </c>
      <c r="H2536" t="s">
        <v>104</v>
      </c>
      <c r="M2536">
        <v>725.99999999999898</v>
      </c>
      <c r="N2536">
        <v>15.32</v>
      </c>
    </row>
    <row r="2537" spans="1:64" hidden="1" x14ac:dyDescent="0.45">
      <c r="A2537" t="s">
        <v>297</v>
      </c>
      <c r="B2537" t="s">
        <v>279</v>
      </c>
      <c r="C2537" s="39">
        <v>39454</v>
      </c>
      <c r="G2537">
        <v>94</v>
      </c>
      <c r="H2537" t="s">
        <v>104</v>
      </c>
      <c r="M2537">
        <v>848.9</v>
      </c>
      <c r="N2537">
        <v>17.359000000000002</v>
      </c>
    </row>
    <row r="2538" spans="1:64" hidden="1" x14ac:dyDescent="0.45">
      <c r="A2538" t="s">
        <v>297</v>
      </c>
      <c r="B2538" t="s">
        <v>279</v>
      </c>
      <c r="C2538" s="39">
        <v>39469</v>
      </c>
      <c r="G2538">
        <v>109</v>
      </c>
      <c r="H2538" t="s">
        <v>104</v>
      </c>
      <c r="M2538">
        <v>926.80000000000007</v>
      </c>
      <c r="N2538">
        <v>18.8</v>
      </c>
    </row>
    <row r="2539" spans="1:64" hidden="1" x14ac:dyDescent="0.45">
      <c r="A2539" t="s">
        <v>297</v>
      </c>
      <c r="B2539" t="s">
        <v>279</v>
      </c>
      <c r="C2539" s="39">
        <v>39477</v>
      </c>
      <c r="G2539">
        <v>117</v>
      </c>
      <c r="H2539" t="s">
        <v>104</v>
      </c>
      <c r="M2539">
        <v>950</v>
      </c>
      <c r="N2539">
        <v>19.760000000000002</v>
      </c>
    </row>
    <row r="2540" spans="1:64" hidden="1" x14ac:dyDescent="0.45">
      <c r="A2540" t="s">
        <v>297</v>
      </c>
      <c r="B2540" t="s">
        <v>279</v>
      </c>
      <c r="C2540" s="39">
        <v>39492</v>
      </c>
      <c r="G2540">
        <v>132</v>
      </c>
      <c r="H2540" t="s">
        <v>104</v>
      </c>
      <c r="M2540">
        <v>956.4</v>
      </c>
      <c r="N2540">
        <v>21.4</v>
      </c>
    </row>
    <row r="2541" spans="1:64" hidden="1" x14ac:dyDescent="0.45">
      <c r="A2541" t="s">
        <v>297</v>
      </c>
      <c r="B2541" t="s">
        <v>279</v>
      </c>
      <c r="C2541" s="39">
        <v>39428</v>
      </c>
      <c r="G2541">
        <v>68</v>
      </c>
      <c r="H2541" t="s">
        <v>104</v>
      </c>
      <c r="I2541">
        <v>8</v>
      </c>
      <c r="AC2541">
        <v>58.641913977006382</v>
      </c>
      <c r="AF2541">
        <v>67.640905879689129</v>
      </c>
      <c r="AG2541">
        <v>1.0804992116312635</v>
      </c>
      <c r="AQ2541">
        <v>7.0567376903063748</v>
      </c>
      <c r="AS2541">
        <v>0</v>
      </c>
      <c r="AV2541">
        <v>0</v>
      </c>
      <c r="AW2541">
        <v>7.0567376903063748</v>
      </c>
      <c r="AZ2541">
        <v>133.33955754700187</v>
      </c>
      <c r="BB2541" s="9">
        <f>AW2541/AZ2541</f>
        <v>5.2923062143946979E-2</v>
      </c>
      <c r="BJ2541" s="9">
        <f>AC2541/AZ2541</f>
        <v>0.43979382454704224</v>
      </c>
      <c r="BK2541" s="9">
        <f>AF2541/AZ2541</f>
        <v>0.50728311330901088</v>
      </c>
      <c r="BL2541" s="9">
        <f>AW2541/AZ2541</f>
        <v>5.2923062143946979E-2</v>
      </c>
    </row>
    <row r="2542" spans="1:64" hidden="1" x14ac:dyDescent="0.45">
      <c r="A2542" t="s">
        <v>297</v>
      </c>
      <c r="B2542" t="s">
        <v>279</v>
      </c>
      <c r="C2542" s="39">
        <v>39456</v>
      </c>
      <c r="G2542">
        <v>96</v>
      </c>
      <c r="H2542" t="s">
        <v>104</v>
      </c>
      <c r="I2542">
        <v>9.8000000000000007</v>
      </c>
      <c r="AC2542">
        <v>292.38914966676975</v>
      </c>
      <c r="AF2542">
        <v>208.40977237916428</v>
      </c>
      <c r="AG2542">
        <v>3.1951216452353508</v>
      </c>
      <c r="AQ2542">
        <v>28.009461221139464</v>
      </c>
      <c r="AS2542">
        <v>126.70758061909251</v>
      </c>
      <c r="AV2542">
        <v>0</v>
      </c>
      <c r="AW2542">
        <v>154.71704184023196</v>
      </c>
      <c r="AZ2542">
        <v>655.51596388616611</v>
      </c>
      <c r="BB2542" s="9">
        <f>AW2542/AZ2542</f>
        <v>0.23602330128316967</v>
      </c>
      <c r="BJ2542" s="9">
        <f>AC2542/AZ2542</f>
        <v>0.44604428537997393</v>
      </c>
      <c r="BK2542" s="9">
        <f>AF2542/AZ2542</f>
        <v>0.31793241333685623</v>
      </c>
      <c r="BL2542" s="9">
        <f>AW2542/AZ2542</f>
        <v>0.23602330128316967</v>
      </c>
    </row>
    <row r="2543" spans="1:64" hidden="1" x14ac:dyDescent="0.45">
      <c r="A2543" t="s">
        <v>297</v>
      </c>
      <c r="B2543" t="s">
        <v>279</v>
      </c>
      <c r="C2543" s="39">
        <v>39471</v>
      </c>
      <c r="G2543">
        <v>111</v>
      </c>
      <c r="H2543" t="s">
        <v>104</v>
      </c>
      <c r="I2543">
        <v>8.1999999999999993</v>
      </c>
      <c r="AC2543">
        <v>304.82530942626363</v>
      </c>
      <c r="AF2543">
        <v>204.37446076212717</v>
      </c>
      <c r="AG2543">
        <v>3.2916250655725099</v>
      </c>
      <c r="AQ2543">
        <v>8.6219261223775128</v>
      </c>
      <c r="AS2543">
        <v>283.47541314148225</v>
      </c>
      <c r="AV2543">
        <v>0</v>
      </c>
      <c r="AW2543">
        <v>292.09733926385979</v>
      </c>
      <c r="AZ2543">
        <v>801.29710945225065</v>
      </c>
      <c r="BB2543" s="9">
        <f>AW2543/AZ2543</f>
        <v>0.36453062892430899</v>
      </c>
      <c r="BJ2543" s="9">
        <f>AC2543/AZ2543</f>
        <v>0.38041483718147395</v>
      </c>
      <c r="BK2543" s="9">
        <f>AF2543/AZ2543</f>
        <v>0.25505453389421701</v>
      </c>
      <c r="BL2543" s="9">
        <f>AW2543/AZ2543</f>
        <v>0.36453062892430899</v>
      </c>
    </row>
    <row r="2544" spans="1:64" hidden="1" x14ac:dyDescent="0.45">
      <c r="A2544" t="s">
        <v>297</v>
      </c>
      <c r="B2544" t="s">
        <v>279</v>
      </c>
      <c r="C2544" s="39">
        <v>39498</v>
      </c>
      <c r="G2544">
        <v>138</v>
      </c>
      <c r="H2544" t="s">
        <v>104</v>
      </c>
      <c r="I2544">
        <v>8.4</v>
      </c>
      <c r="AC2544">
        <v>328.40211902155022</v>
      </c>
      <c r="AF2544">
        <v>221.57111924031568</v>
      </c>
      <c r="AG2544">
        <v>3.4698659355801134</v>
      </c>
      <c r="AQ2544">
        <v>0.17479572595851667</v>
      </c>
      <c r="AS2544">
        <v>708.79240493430018</v>
      </c>
      <c r="AV2544">
        <v>36.707879347923416</v>
      </c>
      <c r="AW2544">
        <v>745.67508000818202</v>
      </c>
      <c r="AZ2544">
        <v>1295.6483182700481</v>
      </c>
      <c r="BB2544" s="9">
        <f>AW2544/AZ2544</f>
        <v>0.5755227475645619</v>
      </c>
      <c r="BJ2544" s="9">
        <f>AC2544/AZ2544</f>
        <v>0.25346547700539085</v>
      </c>
      <c r="BK2544" s="9">
        <f>AF2544/AZ2544</f>
        <v>0.17101177543004711</v>
      </c>
      <c r="BL2544" s="9">
        <f>AW2544/AZ2544</f>
        <v>0.5755227475645619</v>
      </c>
    </row>
    <row r="2545" spans="1:64" hidden="1" x14ac:dyDescent="0.45">
      <c r="A2545" t="s">
        <v>297</v>
      </c>
      <c r="B2545" t="s">
        <v>279</v>
      </c>
      <c r="C2545" s="39">
        <v>39533</v>
      </c>
      <c r="G2545">
        <v>173</v>
      </c>
      <c r="H2545" t="s">
        <v>104</v>
      </c>
      <c r="I2545">
        <v>7.6</v>
      </c>
      <c r="AC2545">
        <v>428.37903296012854</v>
      </c>
      <c r="AF2545">
        <v>200.86976256476527</v>
      </c>
      <c r="AG2545">
        <v>2.5574293337646141</v>
      </c>
      <c r="AQ2545">
        <v>0.79600557210478362</v>
      </c>
      <c r="AS2545">
        <v>151.15977693774514</v>
      </c>
      <c r="AV2545">
        <v>823.7943612743311</v>
      </c>
      <c r="AW2545">
        <v>975.75014378418109</v>
      </c>
      <c r="AZ2545">
        <v>1604.998939309075</v>
      </c>
      <c r="BB2545" s="9">
        <f>AW2545/AZ2545</f>
        <v>0.60794441658897613</v>
      </c>
      <c r="BJ2545" s="9">
        <f>AC2545/AZ2545</f>
        <v>0.26690300066150729</v>
      </c>
      <c r="BK2545" s="9">
        <f>AF2545/AZ2545</f>
        <v>0.12515258274951652</v>
      </c>
      <c r="BL2545" s="9">
        <f>AW2545/AZ2545</f>
        <v>0.60794441658897613</v>
      </c>
    </row>
    <row r="2546" spans="1:64" hidden="1" x14ac:dyDescent="0.45">
      <c r="A2546" t="s">
        <v>282</v>
      </c>
      <c r="B2546" s="43"/>
      <c r="C2546" s="39">
        <v>39799</v>
      </c>
      <c r="D2546" s="43"/>
      <c r="E2546" s="43"/>
      <c r="F2546" s="43"/>
      <c r="G2546">
        <v>64</v>
      </c>
      <c r="H2546" t="s">
        <v>104</v>
      </c>
      <c r="I2546">
        <v>7.4</v>
      </c>
      <c r="AC2546" s="2">
        <v>31.833347374093744</v>
      </c>
      <c r="AF2546" s="2">
        <v>42.15456961437161</v>
      </c>
      <c r="AG2546" s="19">
        <v>0.61907917403444268</v>
      </c>
      <c r="AH2546" s="19"/>
      <c r="AI2546" s="19"/>
      <c r="AJ2546" s="19"/>
      <c r="AK2546" s="19"/>
      <c r="AL2546" s="19"/>
      <c r="AQ2546" s="2">
        <v>2.3923020884702448</v>
      </c>
      <c r="AS2546" s="2">
        <v>0</v>
      </c>
      <c r="AV2546" s="2">
        <v>0</v>
      </c>
      <c r="AW2546" s="2">
        <v>2.3923020884702448</v>
      </c>
      <c r="AZ2546" s="2">
        <v>76.380219076935603</v>
      </c>
      <c r="BA2546" s="2"/>
      <c r="BB2546" s="9">
        <f t="shared" ref="BB2546:BB2575" si="304">AW2546/AZ2546</f>
        <v>3.1320963953514552E-2</v>
      </c>
      <c r="BJ2546" s="9">
        <f t="shared" ref="BJ2546:BJ2575" si="305">AC2546/AZ2546</f>
        <v>0.41677475868495384</v>
      </c>
      <c r="BK2546" s="9">
        <f t="shared" ref="BK2546:BK2575" si="306">AF2546/AZ2546</f>
        <v>0.55190427736153158</v>
      </c>
      <c r="BL2546" s="9">
        <f t="shared" ref="BL2546:BL2575" si="307">AW2546/AZ2546</f>
        <v>3.1320963953514552E-2</v>
      </c>
    </row>
    <row r="2547" spans="1:64" hidden="1" x14ac:dyDescent="0.45">
      <c r="A2547" t="s">
        <v>282</v>
      </c>
      <c r="B2547" s="43"/>
      <c r="C2547" s="39">
        <v>39812</v>
      </c>
      <c r="D2547" s="43"/>
      <c r="E2547" s="43"/>
      <c r="F2547" s="43"/>
      <c r="G2547">
        <v>77</v>
      </c>
      <c r="H2547" t="s">
        <v>104</v>
      </c>
      <c r="I2547">
        <v>7.4</v>
      </c>
      <c r="AC2547" s="2">
        <v>98.075591982617865</v>
      </c>
      <c r="AF2547" s="2">
        <v>100.10507165316371</v>
      </c>
      <c r="AG2547" s="19">
        <v>1.4962651376096141</v>
      </c>
      <c r="AH2547" s="19"/>
      <c r="AI2547" s="19"/>
      <c r="AJ2547" s="19"/>
      <c r="AK2547" s="19"/>
      <c r="AL2547" s="19"/>
      <c r="AQ2547" s="2">
        <v>14.548099538624328</v>
      </c>
      <c r="AS2547" s="2">
        <v>4.7373744256102857</v>
      </c>
      <c r="AV2547" s="2">
        <v>0</v>
      </c>
      <c r="AW2547" s="2">
        <v>19.285473964234615</v>
      </c>
      <c r="AZ2547" s="2">
        <v>217.4661376000162</v>
      </c>
      <c r="BA2547" s="2"/>
      <c r="BB2547" s="9">
        <f t="shared" si="304"/>
        <v>8.8682652743418106E-2</v>
      </c>
      <c r="BJ2547" s="9">
        <f t="shared" si="305"/>
        <v>0.45099247664483538</v>
      </c>
      <c r="BK2547" s="9">
        <f t="shared" si="306"/>
        <v>0.46032487061174643</v>
      </c>
      <c r="BL2547" s="9">
        <f t="shared" si="307"/>
        <v>8.8682652743418106E-2</v>
      </c>
    </row>
    <row r="2548" spans="1:64" hidden="1" x14ac:dyDescent="0.45">
      <c r="A2548" t="s">
        <v>282</v>
      </c>
      <c r="B2548" s="43"/>
      <c r="C2548" s="39">
        <v>39828</v>
      </c>
      <c r="D2548" s="43"/>
      <c r="E2548" s="43"/>
      <c r="F2548" s="43"/>
      <c r="G2548">
        <v>93</v>
      </c>
      <c r="H2548" t="s">
        <v>104</v>
      </c>
      <c r="I2548">
        <v>8.8000000000000007</v>
      </c>
      <c r="AC2548" s="2">
        <v>216.30942296097041</v>
      </c>
      <c r="AF2548" s="2">
        <v>146.94357922354988</v>
      </c>
      <c r="AG2548" s="19">
        <v>2.2479649344472974</v>
      </c>
      <c r="AH2548" s="19"/>
      <c r="AI2548" s="19"/>
      <c r="AJ2548" s="19"/>
      <c r="AK2548" s="19"/>
      <c r="AL2548" s="19"/>
      <c r="AQ2548" s="2">
        <v>19.279628811258913</v>
      </c>
      <c r="AS2548" s="2">
        <v>110.94364844807826</v>
      </c>
      <c r="AV2548" s="2">
        <v>0</v>
      </c>
      <c r="AW2548" s="2">
        <v>130.22327725933718</v>
      </c>
      <c r="AZ2548" s="2">
        <v>493.47627944385738</v>
      </c>
      <c r="BA2548" s="2"/>
      <c r="BB2548" s="9">
        <f t="shared" si="304"/>
        <v>0.26388963904424639</v>
      </c>
      <c r="BJ2548" s="9">
        <f t="shared" si="305"/>
        <v>0.43833803562908613</v>
      </c>
      <c r="BK2548" s="9">
        <f t="shared" si="306"/>
        <v>0.2977723253266677</v>
      </c>
      <c r="BL2548" s="9">
        <f t="shared" si="307"/>
        <v>0.26388963904424639</v>
      </c>
    </row>
    <row r="2549" spans="1:64" hidden="1" x14ac:dyDescent="0.45">
      <c r="A2549" t="s">
        <v>282</v>
      </c>
      <c r="B2549" s="43"/>
      <c r="C2549" s="39">
        <v>39846</v>
      </c>
      <c r="D2549" s="43"/>
      <c r="E2549" s="43"/>
      <c r="F2549" s="43"/>
      <c r="G2549">
        <v>111</v>
      </c>
      <c r="H2549" t="s">
        <v>104</v>
      </c>
      <c r="I2549">
        <v>8.4</v>
      </c>
      <c r="AC2549" s="2">
        <v>218.27853707200498</v>
      </c>
      <c r="AF2549" s="2">
        <v>171.95566983936084</v>
      </c>
      <c r="AG2549" s="19">
        <v>2.3640825747745731</v>
      </c>
      <c r="AH2549" s="19"/>
      <c r="AI2549" s="19"/>
      <c r="AJ2549" s="19"/>
      <c r="AK2549" s="19"/>
      <c r="AL2549" s="19"/>
      <c r="AQ2549" s="2">
        <v>0</v>
      </c>
      <c r="AS2549" s="2">
        <v>388.71319651358766</v>
      </c>
      <c r="AV2549" s="2">
        <v>0</v>
      </c>
      <c r="AW2549" s="2">
        <v>388.71319651358766</v>
      </c>
      <c r="AZ2549" s="2">
        <v>778.94740342495356</v>
      </c>
      <c r="BA2549" s="2"/>
      <c r="BB2549" s="9">
        <f t="shared" si="304"/>
        <v>0.49902367580205642</v>
      </c>
      <c r="BJ2549" s="9">
        <f t="shared" si="305"/>
        <v>0.28022243364860855</v>
      </c>
      <c r="BK2549" s="9">
        <f t="shared" si="306"/>
        <v>0.22075389054933492</v>
      </c>
      <c r="BL2549" s="9">
        <f t="shared" si="307"/>
        <v>0.49902367580205642</v>
      </c>
    </row>
    <row r="2550" spans="1:64" hidden="1" x14ac:dyDescent="0.45">
      <c r="A2550" t="s">
        <v>282</v>
      </c>
      <c r="B2550" s="43"/>
      <c r="C2550" s="39">
        <v>39860</v>
      </c>
      <c r="D2550" s="43"/>
      <c r="E2550" s="43"/>
      <c r="F2550" s="43"/>
      <c r="G2550">
        <v>125</v>
      </c>
      <c r="H2550" t="s">
        <v>104</v>
      </c>
      <c r="I2550">
        <v>7.6</v>
      </c>
      <c r="AC2550" s="2">
        <v>194.65138397399537</v>
      </c>
      <c r="AF2550" s="2">
        <v>130.41783056835493</v>
      </c>
      <c r="AG2550" s="19">
        <v>1.8094019882499062</v>
      </c>
      <c r="AH2550" s="19"/>
      <c r="AI2550" s="19"/>
      <c r="AJ2550" s="19"/>
      <c r="AK2550" s="19"/>
      <c r="AL2550" s="19"/>
      <c r="AQ2550" s="2">
        <v>0</v>
      </c>
      <c r="AS2550" s="2">
        <v>278.70830361343769</v>
      </c>
      <c r="AV2550" s="2">
        <v>133.92482190622576</v>
      </c>
      <c r="AW2550" s="2">
        <v>412.63312551966345</v>
      </c>
      <c r="AZ2550" s="2">
        <v>737.70234006201372</v>
      </c>
      <c r="BA2550" s="2"/>
      <c r="BB2550" s="9">
        <f t="shared" si="304"/>
        <v>0.5593490803959984</v>
      </c>
      <c r="BJ2550" s="9">
        <f t="shared" si="305"/>
        <v>0.26386168702898832</v>
      </c>
      <c r="BK2550" s="9">
        <f t="shared" si="306"/>
        <v>0.17678923257501336</v>
      </c>
      <c r="BL2550" s="9">
        <f t="shared" si="307"/>
        <v>0.5593490803959984</v>
      </c>
    </row>
    <row r="2551" spans="1:64" hidden="1" x14ac:dyDescent="0.45">
      <c r="A2551" t="s">
        <v>282</v>
      </c>
      <c r="B2551" s="43"/>
      <c r="C2551" s="39">
        <v>39897</v>
      </c>
      <c r="D2551" s="43"/>
      <c r="E2551" s="43"/>
      <c r="F2551" s="43"/>
      <c r="G2551">
        <v>162</v>
      </c>
      <c r="H2551" t="s">
        <v>104</v>
      </c>
      <c r="I2551">
        <v>8.6</v>
      </c>
      <c r="AC2551" s="2">
        <v>244.77292929766918</v>
      </c>
      <c r="AF2551" s="2">
        <v>133.45308400025289</v>
      </c>
      <c r="AG2551" s="19">
        <v>2.0053923047209152</v>
      </c>
      <c r="AH2551" s="19"/>
      <c r="AI2551" s="19"/>
      <c r="AJ2551" s="19"/>
      <c r="AK2551" s="19"/>
      <c r="AL2551" s="19"/>
      <c r="AQ2551" s="2">
        <v>0</v>
      </c>
      <c r="AS2551" s="2">
        <v>23.238017532217302</v>
      </c>
      <c r="AV2551" s="2">
        <v>429.76326192244204</v>
      </c>
      <c r="AW2551" s="2">
        <v>453.00127945465937</v>
      </c>
      <c r="AZ2551" s="2">
        <v>831.22729275258132</v>
      </c>
      <c r="BA2551" s="2"/>
      <c r="BB2551" s="9">
        <f t="shared" si="304"/>
        <v>0.54497883238958722</v>
      </c>
      <c r="BJ2551" s="9">
        <f t="shared" si="305"/>
        <v>0.29447171842386433</v>
      </c>
      <c r="BK2551" s="9">
        <f t="shared" si="306"/>
        <v>0.16054944918654857</v>
      </c>
      <c r="BL2551" s="9">
        <f t="shared" si="307"/>
        <v>0.54497883238958722</v>
      </c>
    </row>
    <row r="2552" spans="1:64" hidden="1" x14ac:dyDescent="0.45">
      <c r="A2552" t="s">
        <v>283</v>
      </c>
      <c r="B2552" s="43"/>
      <c r="C2552" s="39">
        <v>39799</v>
      </c>
      <c r="D2552" s="43"/>
      <c r="E2552" s="43"/>
      <c r="F2552" s="43"/>
      <c r="G2552">
        <v>64</v>
      </c>
      <c r="H2552" t="s">
        <v>104</v>
      </c>
      <c r="I2552">
        <v>7.2</v>
      </c>
      <c r="AC2552" s="2">
        <v>31.14477853886558</v>
      </c>
      <c r="AF2552" s="2">
        <v>41.183214298679232</v>
      </c>
      <c r="AG2552" s="19">
        <v>0.62401100516142949</v>
      </c>
      <c r="AH2552" s="19"/>
      <c r="AI2552" s="19"/>
      <c r="AJ2552" s="19"/>
      <c r="AK2552" s="19"/>
      <c r="AL2552" s="19"/>
      <c r="AQ2552" s="2">
        <v>3.1241584559679203</v>
      </c>
      <c r="AS2552" s="2">
        <v>0</v>
      </c>
      <c r="AV2552" s="2">
        <v>0</v>
      </c>
      <c r="AW2552" s="2">
        <v>3.1241584559679203</v>
      </c>
      <c r="AZ2552" s="2">
        <v>75.452151293512728</v>
      </c>
      <c r="BA2552" s="2"/>
      <c r="BB2552" s="9">
        <f t="shared" si="304"/>
        <v>4.1405823457767083E-2</v>
      </c>
      <c r="BJ2552" s="9">
        <f t="shared" si="305"/>
        <v>0.41277522250771614</v>
      </c>
      <c r="BK2552" s="9">
        <f t="shared" si="306"/>
        <v>0.54581895403451686</v>
      </c>
      <c r="BL2552" s="9">
        <f t="shared" si="307"/>
        <v>4.1405823457767083E-2</v>
      </c>
    </row>
    <row r="2553" spans="1:64" hidden="1" x14ac:dyDescent="0.45">
      <c r="A2553" t="s">
        <v>283</v>
      </c>
      <c r="B2553" s="43"/>
      <c r="C2553" s="39">
        <v>39812</v>
      </c>
      <c r="D2553" s="43"/>
      <c r="E2553" s="43"/>
      <c r="F2553" s="43"/>
      <c r="G2553">
        <v>77</v>
      </c>
      <c r="H2553" t="s">
        <v>104</v>
      </c>
      <c r="I2553">
        <v>6.2</v>
      </c>
      <c r="AC2553" s="2">
        <v>98.882807025292436</v>
      </c>
      <c r="AF2553" s="2">
        <v>93.855127798039007</v>
      </c>
      <c r="AG2553" s="19">
        <v>1.6370891948744859</v>
      </c>
      <c r="AH2553" s="19"/>
      <c r="AI2553" s="19"/>
      <c r="AJ2553" s="19"/>
      <c r="AK2553" s="19"/>
      <c r="AL2553" s="19"/>
      <c r="AQ2553" s="2">
        <v>12.500608837284545</v>
      </c>
      <c r="AS2553" s="2">
        <v>3.6551794314154593</v>
      </c>
      <c r="AV2553" s="2">
        <v>0</v>
      </c>
      <c r="AW2553" s="2">
        <v>16.1557882687</v>
      </c>
      <c r="AZ2553" s="2">
        <v>208.89372309203145</v>
      </c>
      <c r="BA2553" s="2"/>
      <c r="BB2553" s="9">
        <f t="shared" si="304"/>
        <v>7.73397497519938E-2</v>
      </c>
      <c r="BJ2553" s="9">
        <f t="shared" si="305"/>
        <v>0.47336418520209939</v>
      </c>
      <c r="BK2553" s="9">
        <f t="shared" si="306"/>
        <v>0.4492960650459068</v>
      </c>
      <c r="BL2553" s="9">
        <f t="shared" si="307"/>
        <v>7.73397497519938E-2</v>
      </c>
    </row>
    <row r="2554" spans="1:64" hidden="1" x14ac:dyDescent="0.45">
      <c r="A2554" t="s">
        <v>283</v>
      </c>
      <c r="B2554" s="43"/>
      <c r="C2554" s="39">
        <v>39828</v>
      </c>
      <c r="D2554" s="43"/>
      <c r="E2554" s="43"/>
      <c r="F2554" s="43"/>
      <c r="G2554">
        <v>93</v>
      </c>
      <c r="H2554" t="s">
        <v>104</v>
      </c>
      <c r="I2554">
        <v>7.8</v>
      </c>
      <c r="AC2554" s="2">
        <v>235.15893558722428</v>
      </c>
      <c r="AF2554" s="2">
        <v>174.34703592076698</v>
      </c>
      <c r="AG2554" s="19">
        <v>2.573702500595668</v>
      </c>
      <c r="AH2554" s="19"/>
      <c r="AI2554" s="19"/>
      <c r="AJ2554" s="19"/>
      <c r="AK2554" s="19"/>
      <c r="AL2554" s="19"/>
      <c r="AQ2554" s="2">
        <v>22.752754352145971</v>
      </c>
      <c r="AS2554" s="2">
        <v>104.99891039392983</v>
      </c>
      <c r="AV2554" s="2">
        <v>0</v>
      </c>
      <c r="AW2554" s="2">
        <v>127.75166474607582</v>
      </c>
      <c r="AZ2554" s="2">
        <v>537.25763625406705</v>
      </c>
      <c r="BA2554" s="2"/>
      <c r="BB2554" s="9">
        <f t="shared" si="304"/>
        <v>0.23778473515388537</v>
      </c>
      <c r="BJ2554" s="9">
        <f t="shared" si="305"/>
        <v>0.43770236050403671</v>
      </c>
      <c r="BK2554" s="9">
        <f t="shared" si="306"/>
        <v>0.32451290434207797</v>
      </c>
      <c r="BL2554" s="9">
        <f t="shared" si="307"/>
        <v>0.23778473515388537</v>
      </c>
    </row>
    <row r="2555" spans="1:64" hidden="1" x14ac:dyDescent="0.45">
      <c r="A2555" t="s">
        <v>283</v>
      </c>
      <c r="B2555" s="43"/>
      <c r="C2555" s="39">
        <v>39846</v>
      </c>
      <c r="D2555" s="43"/>
      <c r="E2555" s="43"/>
      <c r="F2555" s="43"/>
      <c r="G2555">
        <v>111</v>
      </c>
      <c r="H2555" t="s">
        <v>104</v>
      </c>
      <c r="I2555">
        <v>7.4</v>
      </c>
      <c r="AC2555" s="2">
        <v>256.66733415563101</v>
      </c>
      <c r="AF2555" s="2">
        <v>184.78746473547511</v>
      </c>
      <c r="AG2555" s="19">
        <v>2.6874421621672702</v>
      </c>
      <c r="AH2555" s="19"/>
      <c r="AI2555" s="19"/>
      <c r="AJ2555" s="19"/>
      <c r="AK2555" s="19"/>
      <c r="AL2555" s="19"/>
      <c r="AQ2555" s="2">
        <v>7.6765107804433644E-2</v>
      </c>
      <c r="AS2555" s="2">
        <v>404.23211366318941</v>
      </c>
      <c r="AV2555" s="2">
        <v>0</v>
      </c>
      <c r="AW2555" s="2">
        <v>404.30887877099383</v>
      </c>
      <c r="AZ2555" s="2">
        <v>845.76367766209989</v>
      </c>
      <c r="BA2555" s="2"/>
      <c r="BB2555" s="9">
        <f t="shared" si="304"/>
        <v>0.47804001218000236</v>
      </c>
      <c r="BJ2555" s="9">
        <f t="shared" si="305"/>
        <v>0.30347405656521337</v>
      </c>
      <c r="BK2555" s="9">
        <f t="shared" si="306"/>
        <v>0.2184859312547843</v>
      </c>
      <c r="BL2555" s="9">
        <f t="shared" si="307"/>
        <v>0.47804001218000236</v>
      </c>
    </row>
    <row r="2556" spans="1:64" hidden="1" x14ac:dyDescent="0.45">
      <c r="A2556" t="s">
        <v>283</v>
      </c>
      <c r="B2556" s="43"/>
      <c r="C2556" s="39">
        <v>39860</v>
      </c>
      <c r="D2556" s="43"/>
      <c r="E2556" s="43"/>
      <c r="F2556" s="43"/>
      <c r="G2556">
        <v>125</v>
      </c>
      <c r="H2556" t="s">
        <v>104</v>
      </c>
      <c r="I2556">
        <v>6.8</v>
      </c>
      <c r="AC2556" s="2">
        <v>235.02363507551013</v>
      </c>
      <c r="AF2556" s="2">
        <v>168.14675243538676</v>
      </c>
      <c r="AG2556" s="19">
        <v>2.3862095820281817</v>
      </c>
      <c r="AH2556" s="19"/>
      <c r="AI2556" s="19"/>
      <c r="AJ2556" s="19"/>
      <c r="AK2556" s="19"/>
      <c r="AL2556" s="19"/>
      <c r="AQ2556" s="2">
        <v>0</v>
      </c>
      <c r="AS2556" s="2">
        <v>432.40210027398115</v>
      </c>
      <c r="AV2556" s="2">
        <v>90.229660608084856</v>
      </c>
      <c r="AW2556" s="2">
        <v>522.63176088206592</v>
      </c>
      <c r="AZ2556" s="2">
        <v>925.80214839296275</v>
      </c>
      <c r="BA2556" s="2"/>
      <c r="BB2556" s="9">
        <f t="shared" si="304"/>
        <v>0.56451776633837691</v>
      </c>
      <c r="BJ2556" s="9">
        <f t="shared" si="305"/>
        <v>0.25385946174727692</v>
      </c>
      <c r="BK2556" s="9">
        <f t="shared" si="306"/>
        <v>0.1816227719143462</v>
      </c>
      <c r="BL2556" s="9">
        <f t="shared" si="307"/>
        <v>0.56451776633837691</v>
      </c>
    </row>
    <row r="2557" spans="1:64" hidden="1" x14ac:dyDescent="0.45">
      <c r="A2557" t="s">
        <v>283</v>
      </c>
      <c r="B2557" s="43"/>
      <c r="C2557" s="39">
        <v>39897</v>
      </c>
      <c r="D2557" s="43"/>
      <c r="E2557" s="43"/>
      <c r="F2557" s="43"/>
      <c r="G2557">
        <v>162</v>
      </c>
      <c r="H2557" t="s">
        <v>104</v>
      </c>
      <c r="I2557">
        <v>9.1999999999999993</v>
      </c>
      <c r="AC2557" s="2">
        <v>297.83871215552625</v>
      </c>
      <c r="AF2557" s="2">
        <v>162.32728420842184</v>
      </c>
      <c r="AG2557" s="19">
        <v>2.4367368959854576</v>
      </c>
      <c r="AH2557" s="19"/>
      <c r="AI2557" s="19"/>
      <c r="AJ2557" s="19"/>
      <c r="AK2557" s="19"/>
      <c r="AL2557" s="19"/>
      <c r="AQ2557" s="2">
        <v>0</v>
      </c>
      <c r="AS2557" s="2">
        <v>16.346213131625404</v>
      </c>
      <c r="AV2557" s="2">
        <v>647.05574851053575</v>
      </c>
      <c r="AW2557" s="2">
        <v>663.40196164216127</v>
      </c>
      <c r="AZ2557" s="2">
        <v>1123.5679580061092</v>
      </c>
      <c r="BA2557" s="2"/>
      <c r="BB2557" s="9">
        <f t="shared" si="304"/>
        <v>0.59044222195463691</v>
      </c>
      <c r="BJ2557" s="9">
        <f t="shared" si="305"/>
        <v>0.26508295295646622</v>
      </c>
      <c r="BK2557" s="9">
        <f t="shared" si="306"/>
        <v>0.14447482508889706</v>
      </c>
      <c r="BL2557" s="9">
        <f t="shared" si="307"/>
        <v>0.59044222195463691</v>
      </c>
    </row>
    <row r="2558" spans="1:64" hidden="1" x14ac:dyDescent="0.45">
      <c r="A2558" t="s">
        <v>284</v>
      </c>
      <c r="B2558" s="43"/>
      <c r="C2558" s="39">
        <v>39799</v>
      </c>
      <c r="D2558" s="43"/>
      <c r="E2558" s="43"/>
      <c r="F2558" s="43"/>
      <c r="G2558">
        <v>64</v>
      </c>
      <c r="H2558" t="s">
        <v>104</v>
      </c>
      <c r="I2558">
        <v>7.6</v>
      </c>
      <c r="AC2558" s="2">
        <v>30.691992663999894</v>
      </c>
      <c r="AF2558" s="2">
        <v>40.071515242695156</v>
      </c>
      <c r="AG2558" s="19">
        <v>0.59213449868113444</v>
      </c>
      <c r="AH2558" s="19"/>
      <c r="AI2558" s="19"/>
      <c r="AJ2558" s="19"/>
      <c r="AK2558" s="19"/>
      <c r="AL2558" s="19"/>
      <c r="AQ2558" s="2">
        <v>2.7929058745955215</v>
      </c>
      <c r="AS2558" s="2">
        <v>0</v>
      </c>
      <c r="AV2558" s="2">
        <v>0</v>
      </c>
      <c r="AW2558" s="2">
        <v>2.7929058745955215</v>
      </c>
      <c r="AZ2558" s="2">
        <v>73.556413781290573</v>
      </c>
      <c r="BA2558" s="2"/>
      <c r="BB2558" s="9">
        <f t="shared" si="304"/>
        <v>3.7969576424699357E-2</v>
      </c>
      <c r="BJ2558" s="9">
        <f t="shared" si="305"/>
        <v>0.41725787169638429</v>
      </c>
      <c r="BK2558" s="9">
        <f t="shared" si="306"/>
        <v>0.54477255187891638</v>
      </c>
      <c r="BL2558" s="9">
        <f t="shared" si="307"/>
        <v>3.7969576424699357E-2</v>
      </c>
    </row>
    <row r="2559" spans="1:64" hidden="1" x14ac:dyDescent="0.45">
      <c r="A2559" t="s">
        <v>284</v>
      </c>
      <c r="B2559" s="43"/>
      <c r="C2559" s="39">
        <v>39812</v>
      </c>
      <c r="D2559" s="43"/>
      <c r="E2559" s="43"/>
      <c r="F2559" s="43"/>
      <c r="G2559">
        <v>77</v>
      </c>
      <c r="H2559" t="s">
        <v>104</v>
      </c>
      <c r="I2559">
        <v>7.4</v>
      </c>
      <c r="AC2559" s="2">
        <v>96.804195332422665</v>
      </c>
      <c r="AF2559" s="2">
        <v>104.47959124036497</v>
      </c>
      <c r="AG2559" s="19">
        <v>1.6873959588592615</v>
      </c>
      <c r="AH2559" s="19"/>
      <c r="AI2559" s="19"/>
      <c r="AJ2559" s="19"/>
      <c r="AK2559" s="19"/>
      <c r="AL2559" s="19"/>
      <c r="AQ2559" s="2">
        <v>12.123697216832316</v>
      </c>
      <c r="AS2559" s="2">
        <v>3.7568895551640238</v>
      </c>
      <c r="AV2559" s="2">
        <v>0</v>
      </c>
      <c r="AW2559" s="2">
        <v>15.880586771996338</v>
      </c>
      <c r="AZ2559" s="2">
        <v>217.16437334478397</v>
      </c>
      <c r="BA2559" s="2"/>
      <c r="BB2559" s="9">
        <f t="shared" si="304"/>
        <v>7.312703519183282E-2</v>
      </c>
      <c r="BJ2559" s="9">
        <f t="shared" si="305"/>
        <v>0.44576462447056253</v>
      </c>
      <c r="BK2559" s="9">
        <f t="shared" si="306"/>
        <v>0.48110834033760469</v>
      </c>
      <c r="BL2559" s="9">
        <f t="shared" si="307"/>
        <v>7.312703519183282E-2</v>
      </c>
    </row>
    <row r="2560" spans="1:64" hidden="1" x14ac:dyDescent="0.45">
      <c r="A2560" t="s">
        <v>284</v>
      </c>
      <c r="B2560" s="43"/>
      <c r="C2560" s="39">
        <v>39828</v>
      </c>
      <c r="D2560" s="43"/>
      <c r="E2560" s="43"/>
      <c r="F2560" s="43"/>
      <c r="G2560">
        <v>93</v>
      </c>
      <c r="H2560" t="s">
        <v>104</v>
      </c>
      <c r="I2560">
        <v>8</v>
      </c>
      <c r="AC2560" s="2">
        <v>291.9079430713735</v>
      </c>
      <c r="AF2560" s="2">
        <v>224.95691145259511</v>
      </c>
      <c r="AG2560" s="19">
        <v>3.7135296407515193</v>
      </c>
      <c r="AH2560" s="19"/>
      <c r="AI2560" s="19"/>
      <c r="AJ2560" s="19"/>
      <c r="AK2560" s="19"/>
      <c r="AL2560" s="19"/>
      <c r="AQ2560" s="2">
        <v>27.528698273306453</v>
      </c>
      <c r="AS2560" s="2">
        <v>153.39039012993166</v>
      </c>
      <c r="AV2560" s="2">
        <v>0</v>
      </c>
      <c r="AW2560" s="2">
        <v>180.91908840323811</v>
      </c>
      <c r="AZ2560" s="2">
        <v>697.78394292720679</v>
      </c>
      <c r="BA2560" s="2"/>
      <c r="BB2560" s="9">
        <f t="shared" si="304"/>
        <v>0.25927665753425294</v>
      </c>
      <c r="BJ2560" s="9">
        <f t="shared" si="305"/>
        <v>0.41833571269470371</v>
      </c>
      <c r="BK2560" s="9">
        <f t="shared" si="306"/>
        <v>0.32238762977104324</v>
      </c>
      <c r="BL2560" s="9">
        <f t="shared" si="307"/>
        <v>0.25927665753425294</v>
      </c>
    </row>
    <row r="2561" spans="1:131" hidden="1" x14ac:dyDescent="0.45">
      <c r="A2561" t="s">
        <v>284</v>
      </c>
      <c r="B2561" s="43"/>
      <c r="C2561" s="39">
        <v>39846</v>
      </c>
      <c r="D2561" s="43"/>
      <c r="E2561" s="43"/>
      <c r="F2561" s="43"/>
      <c r="G2561">
        <v>111</v>
      </c>
      <c r="H2561" t="s">
        <v>104</v>
      </c>
      <c r="I2561">
        <v>8.1999999999999993</v>
      </c>
      <c r="AC2561" s="2">
        <v>293.69266723134604</v>
      </c>
      <c r="AF2561" s="2">
        <v>208.99693383431372</v>
      </c>
      <c r="AG2561" s="19">
        <v>3.9509591546815725</v>
      </c>
      <c r="AH2561" s="19"/>
      <c r="AI2561" s="19"/>
      <c r="AJ2561" s="19"/>
      <c r="AK2561" s="19"/>
      <c r="AL2561" s="19"/>
      <c r="AQ2561" s="2">
        <v>9.0748858447488576E-2</v>
      </c>
      <c r="AS2561" s="2">
        <v>465.14298784923295</v>
      </c>
      <c r="AV2561" s="2">
        <v>0</v>
      </c>
      <c r="AW2561" s="2">
        <v>465.23373670768041</v>
      </c>
      <c r="AZ2561" s="2">
        <v>967.92333777334022</v>
      </c>
      <c r="BA2561" s="2"/>
      <c r="BB2561" s="9">
        <f t="shared" si="304"/>
        <v>0.48065143028571622</v>
      </c>
      <c r="BJ2561" s="9">
        <f t="shared" si="305"/>
        <v>0.30342554598070909</v>
      </c>
      <c r="BK2561" s="9">
        <f t="shared" si="306"/>
        <v>0.21592302373357464</v>
      </c>
      <c r="BL2561" s="9">
        <f t="shared" si="307"/>
        <v>0.48065143028571622</v>
      </c>
    </row>
    <row r="2562" spans="1:131" hidden="1" x14ac:dyDescent="0.45">
      <c r="A2562" t="s">
        <v>284</v>
      </c>
      <c r="B2562" s="43"/>
      <c r="C2562" s="39">
        <v>39860</v>
      </c>
      <c r="D2562" s="43"/>
      <c r="E2562" s="43"/>
      <c r="F2562" s="43"/>
      <c r="G2562">
        <v>125</v>
      </c>
      <c r="H2562" t="s">
        <v>104</v>
      </c>
      <c r="I2562">
        <v>7.6</v>
      </c>
      <c r="AC2562" s="2">
        <v>274.19843291978913</v>
      </c>
      <c r="AF2562" s="2">
        <v>200.72597248220137</v>
      </c>
      <c r="AG2562" s="19">
        <v>2.779082063208552</v>
      </c>
      <c r="AH2562" s="19"/>
      <c r="AI2562" s="19"/>
      <c r="AJ2562" s="19"/>
      <c r="AK2562" s="19"/>
      <c r="AL2562" s="19"/>
      <c r="AQ2562" s="2">
        <v>0</v>
      </c>
      <c r="AS2562" s="2">
        <v>525.89537261710882</v>
      </c>
      <c r="AV2562" s="2">
        <v>66.23595639039317</v>
      </c>
      <c r="AW2562" s="2">
        <v>592.13132900750202</v>
      </c>
      <c r="AZ2562" s="2">
        <v>1067.0557344094927</v>
      </c>
      <c r="BA2562" s="2"/>
      <c r="BB2562" s="9">
        <f t="shared" si="304"/>
        <v>0.55492071305458723</v>
      </c>
      <c r="BJ2562" s="9">
        <f t="shared" si="305"/>
        <v>0.25696730177972399</v>
      </c>
      <c r="BK2562" s="9">
        <f t="shared" si="306"/>
        <v>0.18811198516568853</v>
      </c>
      <c r="BL2562" s="9">
        <f t="shared" si="307"/>
        <v>0.55492071305458723</v>
      </c>
    </row>
    <row r="2563" spans="1:131" hidden="1" x14ac:dyDescent="0.45">
      <c r="A2563" t="s">
        <v>284</v>
      </c>
      <c r="B2563" s="43"/>
      <c r="C2563" s="39">
        <v>39897</v>
      </c>
      <c r="D2563" s="43"/>
      <c r="E2563" s="43"/>
      <c r="F2563" s="43"/>
      <c r="G2563">
        <v>162</v>
      </c>
      <c r="H2563" t="s">
        <v>104</v>
      </c>
      <c r="I2563">
        <v>8.8000000000000007</v>
      </c>
      <c r="AC2563" s="2">
        <v>313.15846945964853</v>
      </c>
      <c r="AF2563" s="2">
        <v>170.41917357368547</v>
      </c>
      <c r="AG2563" s="19">
        <v>2.5676018718913864</v>
      </c>
      <c r="AH2563" s="19"/>
      <c r="AI2563" s="19"/>
      <c r="AJ2563" s="19"/>
      <c r="AK2563" s="19"/>
      <c r="AL2563" s="19"/>
      <c r="AQ2563" s="2">
        <v>0</v>
      </c>
      <c r="AS2563" s="2">
        <v>28.980646602993193</v>
      </c>
      <c r="AV2563" s="2">
        <v>791.82952867821018</v>
      </c>
      <c r="AW2563" s="2">
        <v>820.81017528120321</v>
      </c>
      <c r="AZ2563" s="2">
        <v>1304.3878183145373</v>
      </c>
      <c r="BA2563" s="2"/>
      <c r="BB2563" s="9">
        <f t="shared" si="304"/>
        <v>0.62926850723108696</v>
      </c>
      <c r="BJ2563" s="9">
        <f t="shared" si="305"/>
        <v>0.24008079887183842</v>
      </c>
      <c r="BK2563" s="9">
        <f t="shared" si="306"/>
        <v>0.13065069389707451</v>
      </c>
      <c r="BL2563" s="9">
        <f t="shared" si="307"/>
        <v>0.62926850723108696</v>
      </c>
    </row>
    <row r="2564" spans="1:131" hidden="1" x14ac:dyDescent="0.45">
      <c r="A2564" t="s">
        <v>285</v>
      </c>
      <c r="B2564" s="43"/>
      <c r="C2564" s="39">
        <v>39799</v>
      </c>
      <c r="D2564" s="43"/>
      <c r="E2564" s="43"/>
      <c r="F2564" s="43"/>
      <c r="G2564">
        <v>64</v>
      </c>
      <c r="H2564" t="s">
        <v>104</v>
      </c>
      <c r="I2564">
        <v>7.8</v>
      </c>
      <c r="AC2564" s="2">
        <v>43.437339533504712</v>
      </c>
      <c r="AF2564" s="2">
        <v>53.10745519704183</v>
      </c>
      <c r="AG2564" s="19">
        <v>0.77599669102229374</v>
      </c>
      <c r="AH2564" s="19"/>
      <c r="AI2564" s="19"/>
      <c r="AJ2564" s="19"/>
      <c r="AK2564" s="19"/>
      <c r="AL2564" s="19"/>
      <c r="AQ2564" s="2">
        <v>3.5065094128400895</v>
      </c>
      <c r="AS2564" s="2">
        <v>0</v>
      </c>
      <c r="AV2564" s="2">
        <v>0</v>
      </c>
      <c r="AW2564" s="2">
        <v>3.5065094128400895</v>
      </c>
      <c r="AZ2564" s="2">
        <v>100.05130414338663</v>
      </c>
      <c r="BA2564" s="2"/>
      <c r="BB2564" s="9">
        <f t="shared" si="304"/>
        <v>3.5047113507034371E-2</v>
      </c>
      <c r="BJ2564" s="9">
        <f t="shared" si="305"/>
        <v>0.43415065805892256</v>
      </c>
      <c r="BK2564" s="9">
        <f t="shared" si="306"/>
        <v>0.53080222843404301</v>
      </c>
      <c r="BL2564" s="9">
        <f t="shared" si="307"/>
        <v>3.5047113507034371E-2</v>
      </c>
    </row>
    <row r="2565" spans="1:131" hidden="1" x14ac:dyDescent="0.45">
      <c r="A2565" t="s">
        <v>285</v>
      </c>
      <c r="B2565" s="43"/>
      <c r="C2565" s="39">
        <v>39812</v>
      </c>
      <c r="D2565" s="43"/>
      <c r="E2565" s="43"/>
      <c r="F2565" s="43"/>
      <c r="G2565">
        <v>77</v>
      </c>
      <c r="H2565" t="s">
        <v>104</v>
      </c>
      <c r="I2565">
        <v>8.4</v>
      </c>
      <c r="AC2565" s="2">
        <v>134.02026249210036</v>
      </c>
      <c r="AF2565" s="2">
        <v>122.06277003046678</v>
      </c>
      <c r="AG2565" s="19">
        <v>1.979475842745672</v>
      </c>
      <c r="AH2565" s="19"/>
      <c r="AI2565" s="19"/>
      <c r="AJ2565" s="19"/>
      <c r="AK2565" s="19"/>
      <c r="AL2565" s="19"/>
      <c r="AQ2565" s="2">
        <v>16.765092669816994</v>
      </c>
      <c r="AS2565" s="2">
        <v>4.9828764735917668</v>
      </c>
      <c r="AV2565" s="2">
        <v>0</v>
      </c>
      <c r="AW2565" s="2">
        <v>21.74796914340876</v>
      </c>
      <c r="AZ2565" s="2">
        <v>277.83100166597586</v>
      </c>
      <c r="BA2565" s="2"/>
      <c r="BB2565" s="9">
        <f t="shared" si="304"/>
        <v>7.8277690441311512E-2</v>
      </c>
      <c r="BJ2565" s="9">
        <f t="shared" si="305"/>
        <v>0.48238051797123455</v>
      </c>
      <c r="BK2565" s="9">
        <f t="shared" si="306"/>
        <v>0.43934179158745412</v>
      </c>
      <c r="BL2565" s="9">
        <f t="shared" si="307"/>
        <v>7.8277690441311512E-2</v>
      </c>
    </row>
    <row r="2566" spans="1:131" hidden="1" x14ac:dyDescent="0.45">
      <c r="A2566" t="s">
        <v>285</v>
      </c>
      <c r="B2566" s="43"/>
      <c r="C2566" s="39">
        <v>39828</v>
      </c>
      <c r="D2566" s="43"/>
      <c r="E2566" s="43"/>
      <c r="F2566" s="43"/>
      <c r="G2566">
        <v>93</v>
      </c>
      <c r="H2566" t="s">
        <v>104</v>
      </c>
      <c r="I2566">
        <v>7.8</v>
      </c>
      <c r="AC2566" s="2">
        <v>315.70199632315979</v>
      </c>
      <c r="AF2566" s="2">
        <v>205.85140406850056</v>
      </c>
      <c r="AG2566" s="19">
        <v>3.7508093160289016</v>
      </c>
      <c r="AH2566" s="19"/>
      <c r="AI2566" s="19"/>
      <c r="AJ2566" s="19"/>
      <c r="AK2566" s="19"/>
      <c r="AL2566" s="19"/>
      <c r="AQ2566" s="2">
        <v>26.056972805680537</v>
      </c>
      <c r="AS2566" s="2">
        <v>109.15579283810368</v>
      </c>
      <c r="AV2566" s="2">
        <v>0</v>
      </c>
      <c r="AW2566" s="2">
        <v>135.21276564378422</v>
      </c>
      <c r="AZ2566" s="2">
        <v>656.7661660354446</v>
      </c>
      <c r="BA2566" s="2"/>
      <c r="BB2566" s="9">
        <f t="shared" si="304"/>
        <v>0.2058765701345325</v>
      </c>
      <c r="BJ2566" s="9">
        <f t="shared" si="305"/>
        <v>0.48069162610627214</v>
      </c>
      <c r="BK2566" s="9">
        <f t="shared" si="306"/>
        <v>0.31343180375919533</v>
      </c>
      <c r="BL2566" s="9">
        <f t="shared" si="307"/>
        <v>0.2058765701345325</v>
      </c>
    </row>
    <row r="2567" spans="1:131" hidden="1" x14ac:dyDescent="0.45">
      <c r="A2567" t="s">
        <v>285</v>
      </c>
      <c r="B2567" s="43"/>
      <c r="C2567" s="39">
        <v>39846</v>
      </c>
      <c r="D2567" s="43"/>
      <c r="E2567" s="43"/>
      <c r="F2567" s="43"/>
      <c r="G2567">
        <v>111</v>
      </c>
      <c r="H2567" t="s">
        <v>104</v>
      </c>
      <c r="I2567">
        <v>7.2</v>
      </c>
      <c r="AC2567" s="2">
        <v>326.30961880381881</v>
      </c>
      <c r="AF2567" s="2">
        <v>229.83548871281187</v>
      </c>
      <c r="AG2567" s="19">
        <v>4.0391300807568822</v>
      </c>
      <c r="AH2567" s="19"/>
      <c r="AI2567" s="19"/>
      <c r="AJ2567" s="19"/>
      <c r="AK2567" s="19"/>
      <c r="AL2567" s="19"/>
      <c r="AQ2567" s="2">
        <v>1.784486454030151</v>
      </c>
      <c r="AS2567" s="2">
        <v>488.02374723866831</v>
      </c>
      <c r="AV2567" s="2">
        <v>0</v>
      </c>
      <c r="AW2567" s="2">
        <v>489.80823369269848</v>
      </c>
      <c r="AZ2567" s="2">
        <v>1045.9533412093292</v>
      </c>
      <c r="BA2567" s="2"/>
      <c r="BB2567" s="9">
        <f t="shared" si="304"/>
        <v>0.46828879873970586</v>
      </c>
      <c r="BJ2567" s="9">
        <f t="shared" si="305"/>
        <v>0.31197339876226243</v>
      </c>
      <c r="BK2567" s="9">
        <f t="shared" si="306"/>
        <v>0.21973780249803163</v>
      </c>
      <c r="BL2567" s="9">
        <f t="shared" si="307"/>
        <v>0.46828879873970586</v>
      </c>
    </row>
    <row r="2568" spans="1:131" hidden="1" x14ac:dyDescent="0.45">
      <c r="A2568" t="s">
        <v>285</v>
      </c>
      <c r="B2568" s="43"/>
      <c r="C2568" s="39">
        <v>39860</v>
      </c>
      <c r="D2568" s="43"/>
      <c r="E2568" s="43"/>
      <c r="F2568" s="43"/>
      <c r="G2568">
        <v>125</v>
      </c>
      <c r="H2568" t="s">
        <v>104</v>
      </c>
      <c r="I2568">
        <v>7.4</v>
      </c>
      <c r="AC2568" s="2">
        <v>343.57217559681851</v>
      </c>
      <c r="AF2568" s="2">
        <v>229.40736379658088</v>
      </c>
      <c r="AG2568" s="19">
        <v>3.6498391246253661</v>
      </c>
      <c r="AH2568" s="19"/>
      <c r="AI2568" s="19"/>
      <c r="AJ2568" s="19"/>
      <c r="AK2568" s="19"/>
      <c r="AL2568" s="19"/>
      <c r="AQ2568" s="2">
        <v>0</v>
      </c>
      <c r="AS2568" s="2">
        <v>722.74767041010944</v>
      </c>
      <c r="AV2568" s="2">
        <v>21.103750417637684</v>
      </c>
      <c r="AW2568" s="2">
        <v>743.85142082774712</v>
      </c>
      <c r="AZ2568" s="2">
        <v>1316.8309602211466</v>
      </c>
      <c r="BA2568" s="2"/>
      <c r="BB2568" s="9">
        <f t="shared" si="304"/>
        <v>0.56487996052494527</v>
      </c>
      <c r="BJ2568" s="9">
        <f t="shared" si="305"/>
        <v>0.2609083367383157</v>
      </c>
      <c r="BK2568" s="9">
        <f t="shared" si="306"/>
        <v>0.17421170273673894</v>
      </c>
      <c r="BL2568" s="9">
        <f t="shared" si="307"/>
        <v>0.56487996052494527</v>
      </c>
    </row>
    <row r="2569" spans="1:131" hidden="1" x14ac:dyDescent="0.45">
      <c r="A2569" t="s">
        <v>285</v>
      </c>
      <c r="B2569" s="43"/>
      <c r="C2569" s="39">
        <v>39897</v>
      </c>
      <c r="D2569" s="43"/>
      <c r="E2569" s="43"/>
      <c r="F2569" s="43"/>
      <c r="G2569">
        <v>162</v>
      </c>
      <c r="H2569" t="s">
        <v>104</v>
      </c>
      <c r="I2569">
        <v>8.6</v>
      </c>
      <c r="AC2569" s="2">
        <v>364.65984216304935</v>
      </c>
      <c r="AF2569" s="2">
        <v>194.42733147163207</v>
      </c>
      <c r="AG2569" s="19">
        <v>2.9209326731795207</v>
      </c>
      <c r="AH2569" s="19"/>
      <c r="AI2569" s="19"/>
      <c r="AJ2569" s="19"/>
      <c r="AK2569" s="19"/>
      <c r="AL2569" s="19"/>
      <c r="AQ2569" s="2">
        <v>0</v>
      </c>
      <c r="AS2569" s="2">
        <v>86.88199019589922</v>
      </c>
      <c r="AV2569" s="2">
        <v>938.55826910377164</v>
      </c>
      <c r="AW2569" s="2">
        <v>1025.440259299671</v>
      </c>
      <c r="AZ2569" s="2">
        <v>1584.5274329343524</v>
      </c>
      <c r="BA2569" s="2"/>
      <c r="BB2569" s="9">
        <f t="shared" si="304"/>
        <v>0.64715841328204715</v>
      </c>
      <c r="BJ2569" s="9">
        <f t="shared" si="305"/>
        <v>0.23013791656970153</v>
      </c>
      <c r="BK2569" s="9">
        <f t="shared" si="306"/>
        <v>0.12270367014825125</v>
      </c>
      <c r="BL2569" s="9">
        <f t="shared" si="307"/>
        <v>0.64715841328204715</v>
      </c>
    </row>
    <row r="2570" spans="1:131" hidden="1" x14ac:dyDescent="0.45">
      <c r="A2570" t="s">
        <v>286</v>
      </c>
      <c r="B2570" s="43"/>
      <c r="C2570" s="39">
        <v>39799</v>
      </c>
      <c r="D2570" s="43"/>
      <c r="E2570" s="43"/>
      <c r="F2570" s="43"/>
      <c r="G2570">
        <v>64</v>
      </c>
      <c r="H2570" t="s">
        <v>104</v>
      </c>
      <c r="I2570">
        <v>8.1999999999999993</v>
      </c>
      <c r="AC2570" s="2">
        <v>42.848277463912879</v>
      </c>
      <c r="AF2570" s="2">
        <v>51.541697005251343</v>
      </c>
      <c r="AG2570" s="19">
        <v>0.78448614715132392</v>
      </c>
      <c r="AH2570" s="19"/>
      <c r="AI2570" s="19"/>
      <c r="AJ2570" s="19"/>
      <c r="AK2570" s="19"/>
      <c r="AL2570" s="19"/>
      <c r="AQ2570" s="2">
        <v>3.7551706957895687</v>
      </c>
      <c r="AS2570" s="2">
        <v>0</v>
      </c>
      <c r="AV2570" s="2">
        <v>0</v>
      </c>
      <c r="AW2570" s="2">
        <v>3.7551706957895687</v>
      </c>
      <c r="AZ2570" s="2">
        <v>98.145145164953803</v>
      </c>
      <c r="BA2570" s="2"/>
      <c r="BB2570" s="9">
        <f t="shared" si="304"/>
        <v>3.8261400393042419E-2</v>
      </c>
      <c r="BJ2570" s="9">
        <f t="shared" si="305"/>
        <v>0.43658071310503671</v>
      </c>
      <c r="BK2570" s="9">
        <f t="shared" si="306"/>
        <v>0.52515788650192075</v>
      </c>
      <c r="BL2570" s="9">
        <f t="shared" si="307"/>
        <v>3.8261400393042419E-2</v>
      </c>
    </row>
    <row r="2571" spans="1:131" hidden="1" x14ac:dyDescent="0.45">
      <c r="A2571" t="s">
        <v>286</v>
      </c>
      <c r="B2571" s="43"/>
      <c r="C2571" s="39">
        <v>39812</v>
      </c>
      <c r="D2571" s="43"/>
      <c r="E2571" s="43"/>
      <c r="F2571" s="43"/>
      <c r="G2571">
        <v>77</v>
      </c>
      <c r="H2571" t="s">
        <v>104</v>
      </c>
      <c r="I2571">
        <v>10.199999999999999</v>
      </c>
      <c r="AC2571" s="2">
        <v>148.54810859431194</v>
      </c>
      <c r="AF2571" s="2">
        <v>129.08057834206971</v>
      </c>
      <c r="AG2571" s="19">
        <v>2.0570802316946071</v>
      </c>
      <c r="AH2571" s="19"/>
      <c r="AI2571" s="19"/>
      <c r="AJ2571" s="19"/>
      <c r="AK2571" s="19"/>
      <c r="AL2571" s="19"/>
      <c r="AQ2571" s="2">
        <v>16.671121066882954</v>
      </c>
      <c r="AS2571" s="2">
        <v>5.2338295800085364</v>
      </c>
      <c r="AV2571" s="2">
        <v>0</v>
      </c>
      <c r="AW2571" s="2">
        <v>21.904950646891493</v>
      </c>
      <c r="AZ2571" s="2">
        <v>299.53363758327316</v>
      </c>
      <c r="BA2571" s="2"/>
      <c r="BB2571" s="9">
        <f t="shared" si="304"/>
        <v>7.3130186057322896E-2</v>
      </c>
      <c r="BJ2571" s="9">
        <f t="shared" si="305"/>
        <v>0.49593130772504362</v>
      </c>
      <c r="BK2571" s="9">
        <f t="shared" si="306"/>
        <v>0.43093850621763341</v>
      </c>
      <c r="BL2571" s="9">
        <f t="shared" si="307"/>
        <v>7.3130186057322896E-2</v>
      </c>
    </row>
    <row r="2572" spans="1:131" hidden="1" x14ac:dyDescent="0.45">
      <c r="A2572" t="s">
        <v>286</v>
      </c>
      <c r="B2572" s="43"/>
      <c r="C2572" s="39">
        <v>39828</v>
      </c>
      <c r="D2572" s="43"/>
      <c r="E2572" s="43"/>
      <c r="F2572" s="43"/>
      <c r="G2572">
        <v>93</v>
      </c>
      <c r="H2572" t="s">
        <v>104</v>
      </c>
      <c r="I2572">
        <v>8.1999999999999993</v>
      </c>
      <c r="AC2572" s="2">
        <v>341.98588410260101</v>
      </c>
      <c r="AF2572" s="2">
        <v>241.6831790717344</v>
      </c>
      <c r="AG2572" s="19">
        <v>4.1067359944668507</v>
      </c>
      <c r="AH2572" s="19"/>
      <c r="AI2572" s="19"/>
      <c r="AJ2572" s="19"/>
      <c r="AK2572" s="19"/>
      <c r="AL2572" s="19"/>
      <c r="AQ2572" s="2">
        <v>25.551983409886354</v>
      </c>
      <c r="AS2572" s="2">
        <v>89.701374277558529</v>
      </c>
      <c r="AV2572" s="2">
        <v>0</v>
      </c>
      <c r="AW2572" s="2">
        <v>115.25335768744488</v>
      </c>
      <c r="AZ2572" s="2">
        <v>698.92242086178021</v>
      </c>
      <c r="BA2572" s="2"/>
      <c r="BB2572" s="9">
        <f t="shared" si="304"/>
        <v>0.16490150300992781</v>
      </c>
      <c r="BJ2572" s="9">
        <f t="shared" si="305"/>
        <v>0.48930449774515472</v>
      </c>
      <c r="BK2572" s="9">
        <f t="shared" si="306"/>
        <v>0.3457939992449176</v>
      </c>
      <c r="BL2572" s="9">
        <f t="shared" si="307"/>
        <v>0.16490150300992781</v>
      </c>
    </row>
    <row r="2573" spans="1:131" hidden="1" x14ac:dyDescent="0.45">
      <c r="A2573" t="s">
        <v>286</v>
      </c>
      <c r="B2573" s="43"/>
      <c r="C2573" s="39">
        <v>39846</v>
      </c>
      <c r="D2573" s="43"/>
      <c r="E2573" s="43"/>
      <c r="F2573" s="43"/>
      <c r="G2573">
        <v>111</v>
      </c>
      <c r="H2573" t="s">
        <v>104</v>
      </c>
      <c r="I2573">
        <v>7</v>
      </c>
      <c r="AC2573" s="2">
        <v>365.05079467073119</v>
      </c>
      <c r="AF2573" s="2">
        <v>230.44996898040654</v>
      </c>
      <c r="AG2573" s="19">
        <v>4.3049826334223891</v>
      </c>
      <c r="AH2573" s="19"/>
      <c r="AI2573" s="19"/>
      <c r="AJ2573" s="19"/>
      <c r="AK2573" s="19"/>
      <c r="AL2573" s="19"/>
      <c r="AQ2573" s="2">
        <v>5.6477225680056957</v>
      </c>
      <c r="AS2573" s="2">
        <v>469.3029670428744</v>
      </c>
      <c r="AV2573" s="2">
        <v>0</v>
      </c>
      <c r="AW2573" s="2">
        <v>474.95068961088009</v>
      </c>
      <c r="AZ2573" s="2">
        <v>1070.4514532620178</v>
      </c>
      <c r="BA2573" s="2"/>
      <c r="BB2573" s="9">
        <f t="shared" si="304"/>
        <v>0.44369194713459359</v>
      </c>
      <c r="BJ2573" s="9">
        <f t="shared" si="305"/>
        <v>0.34102508204206861</v>
      </c>
      <c r="BK2573" s="9">
        <f t="shared" si="306"/>
        <v>0.2152829708233378</v>
      </c>
      <c r="BL2573" s="9">
        <f t="shared" si="307"/>
        <v>0.44369194713459359</v>
      </c>
    </row>
    <row r="2574" spans="1:131" hidden="1" x14ac:dyDescent="0.45">
      <c r="A2574" t="s">
        <v>286</v>
      </c>
      <c r="B2574" s="43"/>
      <c r="C2574" s="39">
        <v>39860</v>
      </c>
      <c r="D2574" s="43"/>
      <c r="E2574" s="43"/>
      <c r="F2574" s="43"/>
      <c r="G2574">
        <v>125</v>
      </c>
      <c r="H2574" t="s">
        <v>104</v>
      </c>
      <c r="I2574">
        <v>7.8</v>
      </c>
      <c r="AC2574" s="2">
        <v>410.29196825414948</v>
      </c>
      <c r="AF2574" s="2">
        <v>239.99667854461114</v>
      </c>
      <c r="AG2574" s="19">
        <v>4.1885886771114036</v>
      </c>
      <c r="AH2574" s="19"/>
      <c r="AI2574" s="19"/>
      <c r="AJ2574" s="19"/>
      <c r="AK2574" s="19"/>
      <c r="AL2574" s="19"/>
      <c r="AQ2574" s="2">
        <v>0</v>
      </c>
      <c r="AS2574" s="2">
        <v>654.88944612350508</v>
      </c>
      <c r="AV2574" s="2">
        <v>11.526905686538962</v>
      </c>
      <c r="AW2574" s="2">
        <v>666.41635181004403</v>
      </c>
      <c r="AZ2574" s="2">
        <v>1316.7049986088045</v>
      </c>
      <c r="BA2574" s="2"/>
      <c r="BB2574" s="9">
        <f t="shared" si="304"/>
        <v>0.50612426664603072</v>
      </c>
      <c r="BJ2574" s="9">
        <f t="shared" si="305"/>
        <v>0.31160508138698728</v>
      </c>
      <c r="BK2574" s="9">
        <f t="shared" si="306"/>
        <v>0.18227065196698217</v>
      </c>
      <c r="BL2574" s="9">
        <f t="shared" si="307"/>
        <v>0.50612426664603072</v>
      </c>
    </row>
    <row r="2575" spans="1:131" hidden="1" x14ac:dyDescent="0.45">
      <c r="A2575" t="s">
        <v>286</v>
      </c>
      <c r="C2575" s="39">
        <v>39897</v>
      </c>
      <c r="D2575" s="43"/>
      <c r="E2575" s="43"/>
      <c r="F2575" s="43"/>
      <c r="G2575">
        <v>162</v>
      </c>
      <c r="H2575" t="s">
        <v>104</v>
      </c>
      <c r="I2575">
        <v>9.1999999999999993</v>
      </c>
      <c r="AC2575" s="2">
        <v>463.11229858566111</v>
      </c>
      <c r="AF2575" s="2">
        <v>227.7381787266666</v>
      </c>
      <c r="AG2575" s="19">
        <v>3.4187129000797141</v>
      </c>
      <c r="AH2575" s="19"/>
      <c r="AI2575" s="19"/>
      <c r="AJ2575" s="19"/>
      <c r="AK2575" s="19"/>
      <c r="AL2575" s="19"/>
      <c r="AQ2575" s="2">
        <v>0</v>
      </c>
      <c r="AS2575" s="2">
        <v>167.12425903453573</v>
      </c>
      <c r="AV2575" s="2">
        <v>971.1358774759932</v>
      </c>
      <c r="AW2575" s="2">
        <v>1138.2601365105288</v>
      </c>
      <c r="AZ2575" s="2">
        <v>1829.1106138228563</v>
      </c>
      <c r="BA2575" s="2"/>
      <c r="BB2575" s="9">
        <f t="shared" si="304"/>
        <v>0.62230251571913175</v>
      </c>
      <c r="BJ2575" s="9">
        <f t="shared" si="305"/>
        <v>0.2531898809650186</v>
      </c>
      <c r="BK2575" s="9">
        <f t="shared" si="306"/>
        <v>0.12450760331584973</v>
      </c>
      <c r="BL2575" s="9">
        <f t="shared" si="307"/>
        <v>0.62230251571913175</v>
      </c>
    </row>
    <row r="2576" spans="1:131" hidden="1" x14ac:dyDescent="0.45">
      <c r="A2576" t="s">
        <v>298</v>
      </c>
      <c r="B2576" t="s">
        <v>299</v>
      </c>
      <c r="C2576" s="39">
        <v>37530</v>
      </c>
      <c r="D2576" s="43"/>
      <c r="E2576" s="43"/>
      <c r="F2576" s="43"/>
      <c r="G2576">
        <v>-9</v>
      </c>
      <c r="H2576" t="s">
        <v>301</v>
      </c>
      <c r="I2576" s="34">
        <v>12</v>
      </c>
      <c r="J2576">
        <v>1000</v>
      </c>
      <c r="AC2576" s="2"/>
      <c r="AF2576" s="2"/>
      <c r="AG2576" s="19"/>
      <c r="AH2576" s="19"/>
      <c r="AI2576" s="19"/>
      <c r="AJ2576" s="19"/>
      <c r="AK2576" s="19"/>
      <c r="AL2576" s="19"/>
      <c r="AQ2576" s="2"/>
      <c r="AS2576" s="2"/>
      <c r="AV2576" s="2"/>
      <c r="AW2576" s="2"/>
      <c r="AZ2576" s="2"/>
      <c r="BA2576" s="2"/>
      <c r="BB2576" s="9"/>
      <c r="BJ2576" s="9"/>
      <c r="BK2576" s="9"/>
      <c r="BL2576" s="9"/>
      <c r="DN2576">
        <v>52.5</v>
      </c>
      <c r="DO2576">
        <v>37.5</v>
      </c>
      <c r="DQ2576">
        <v>11</v>
      </c>
      <c r="DS2576">
        <v>2</v>
      </c>
      <c r="DU2576">
        <v>0.5</v>
      </c>
      <c r="DW2576">
        <v>0.5</v>
      </c>
      <c r="DY2576">
        <v>0.5</v>
      </c>
      <c r="EA2576">
        <v>0.5</v>
      </c>
    </row>
    <row r="2577" spans="1:108" hidden="1" x14ac:dyDescent="0.45">
      <c r="A2577" t="s">
        <v>298</v>
      </c>
      <c r="B2577" t="s">
        <v>299</v>
      </c>
      <c r="C2577" s="39">
        <v>37539</v>
      </c>
      <c r="D2577" s="2">
        <v>1</v>
      </c>
      <c r="E2577" s="1" t="s">
        <v>198</v>
      </c>
      <c r="F2577" t="s">
        <v>10</v>
      </c>
      <c r="G2577">
        <v>0</v>
      </c>
      <c r="H2577" t="s">
        <v>301</v>
      </c>
      <c r="I2577" s="34">
        <v>12</v>
      </c>
      <c r="J2577">
        <v>1000</v>
      </c>
      <c r="M2577" s="9"/>
      <c r="N2577" s="9"/>
      <c r="O2577" s="9"/>
      <c r="P2577" s="9"/>
      <c r="AC2577" s="9"/>
      <c r="AF2577" s="9"/>
      <c r="AG2577" s="9"/>
      <c r="AH2577" s="9"/>
      <c r="AI2577" s="9"/>
      <c r="AJ2577" s="9"/>
      <c r="AK2577" s="9"/>
      <c r="AL2577" s="9"/>
      <c r="AM2577" s="15"/>
      <c r="AN2577" s="9"/>
      <c r="AQ2577" s="9"/>
      <c r="AS2577" s="9"/>
      <c r="AV2577" s="9"/>
      <c r="AW2577" s="9"/>
      <c r="AZ2577" s="9"/>
      <c r="BB2577" s="9"/>
      <c r="BC2577" s="9"/>
      <c r="BD2577" s="9"/>
      <c r="BE2577" s="9"/>
      <c r="BG2577" s="9"/>
      <c r="BH2577" s="9"/>
      <c r="BN2577" s="9"/>
      <c r="BO2577" s="9"/>
      <c r="BP2577" s="9"/>
      <c r="BV2577" s="9"/>
    </row>
    <row r="2578" spans="1:108" hidden="1" x14ac:dyDescent="0.45">
      <c r="A2578" t="s">
        <v>298</v>
      </c>
      <c r="B2578" t="s">
        <v>299</v>
      </c>
      <c r="C2578" s="39">
        <v>37592</v>
      </c>
      <c r="D2578" s="2">
        <v>4</v>
      </c>
      <c r="E2578" t="s">
        <v>199</v>
      </c>
      <c r="F2578" t="s">
        <v>12</v>
      </c>
      <c r="G2578">
        <v>53</v>
      </c>
      <c r="H2578" t="s">
        <v>301</v>
      </c>
      <c r="I2578" s="34">
        <v>12</v>
      </c>
      <c r="J2578">
        <v>1000</v>
      </c>
      <c r="M2578" s="9"/>
      <c r="N2578" s="9"/>
      <c r="O2578" s="9"/>
      <c r="P2578" s="9"/>
      <c r="R2578">
        <v>53</v>
      </c>
      <c r="AC2578" s="9"/>
      <c r="AF2578" s="9"/>
      <c r="AG2578" s="9"/>
      <c r="AH2578" s="9"/>
      <c r="AI2578" s="9"/>
      <c r="AJ2578" s="9"/>
      <c r="AK2578" s="9"/>
      <c r="AL2578" s="9"/>
      <c r="AM2578" s="15"/>
      <c r="AN2578" s="9"/>
      <c r="AQ2578" s="9"/>
      <c r="AS2578" s="9"/>
      <c r="AV2578" s="9"/>
      <c r="AW2578" s="9"/>
      <c r="AZ2578" s="9"/>
      <c r="BB2578" s="9"/>
      <c r="BC2578" s="9"/>
      <c r="BD2578" s="9"/>
      <c r="BE2578" s="9"/>
      <c r="BG2578" s="9"/>
      <c r="BH2578" s="9"/>
      <c r="BN2578" s="9"/>
      <c r="BO2578" s="9"/>
      <c r="BP2578" s="9"/>
      <c r="BV2578" s="9"/>
    </row>
    <row r="2579" spans="1:108" hidden="1" x14ac:dyDescent="0.45">
      <c r="A2579" t="s">
        <v>298</v>
      </c>
      <c r="B2579" t="s">
        <v>299</v>
      </c>
      <c r="C2579" s="39">
        <v>37594</v>
      </c>
      <c r="G2579">
        <v>55</v>
      </c>
      <c r="H2579" t="s">
        <v>301</v>
      </c>
      <c r="I2579" s="34">
        <v>12</v>
      </c>
      <c r="J2579">
        <v>1000</v>
      </c>
      <c r="M2579" s="9"/>
      <c r="N2579" s="9"/>
      <c r="O2579" s="9"/>
      <c r="P2579" s="9"/>
      <c r="AC2579" s="2">
        <v>14.100237330727348</v>
      </c>
      <c r="AF2579" s="2">
        <v>22.814514376765409</v>
      </c>
      <c r="AG2579" s="15">
        <v>0.30199999999999999</v>
      </c>
      <c r="AH2579" s="15"/>
      <c r="AI2579" s="15"/>
      <c r="AJ2579" s="15"/>
      <c r="AK2579" s="15"/>
      <c r="AL2579" s="2">
        <v>3020</v>
      </c>
      <c r="AM2579" s="15">
        <v>1.3220000000000001E-2</v>
      </c>
      <c r="AN2579" s="15">
        <v>4.5276938112542665E-2</v>
      </c>
      <c r="AO2579" s="9">
        <f>AF2579*AN2579</f>
        <v>1.0329713555045223</v>
      </c>
      <c r="AP2579" s="9">
        <f>AN2579*(AF2579/(AL2579/10000))</f>
        <v>3.4204349520017296</v>
      </c>
      <c r="AQ2579" s="2">
        <v>0.20279568334902587</v>
      </c>
      <c r="AS2579" s="2">
        <v>0</v>
      </c>
      <c r="AV2579" s="2">
        <v>0</v>
      </c>
      <c r="AW2579" s="2">
        <f>SUM(AV2579,AS2579,AQ2579)</f>
        <v>0.20279568334902587</v>
      </c>
      <c r="AX2579" s="2"/>
      <c r="AY2579" s="2"/>
      <c r="AZ2579" s="2">
        <f>SUM(AW2579,AF2579,AC2579)</f>
        <v>37.117547390841786</v>
      </c>
      <c r="BB2579" s="45">
        <v>5.3E-3</v>
      </c>
      <c r="BC2579" s="9"/>
      <c r="BD2579" s="9"/>
      <c r="BE2579" s="9"/>
      <c r="BG2579" s="9"/>
      <c r="BH2579" s="9">
        <v>0.65038176616463839</v>
      </c>
      <c r="BM2579" s="2">
        <f>SUM(BN2579:BP2579)</f>
        <v>8</v>
      </c>
      <c r="BN2579" s="2">
        <v>8</v>
      </c>
      <c r="BO2579" s="2">
        <v>0</v>
      </c>
      <c r="BP2579" s="2">
        <v>0</v>
      </c>
      <c r="BV2579" s="9"/>
    </row>
    <row r="2580" spans="1:108" hidden="1" x14ac:dyDescent="0.45">
      <c r="A2580" t="s">
        <v>298</v>
      </c>
      <c r="B2580" t="s">
        <v>299</v>
      </c>
      <c r="C2580" s="39">
        <v>37595</v>
      </c>
      <c r="G2580">
        <v>56</v>
      </c>
      <c r="H2580" t="s">
        <v>301</v>
      </c>
      <c r="I2580" s="34">
        <v>12</v>
      </c>
      <c r="J2580">
        <v>1000</v>
      </c>
      <c r="P2580" s="9">
        <v>0.22240889723649346</v>
      </c>
      <c r="AF2580" s="2"/>
      <c r="AG2580" s="15"/>
      <c r="AH2580" s="15"/>
      <c r="AI2580" s="15"/>
      <c r="AJ2580" s="15"/>
      <c r="AK2580" s="15"/>
      <c r="AL2580" s="2"/>
      <c r="AN2580" s="15"/>
      <c r="AS2580" s="2"/>
      <c r="AW2580" s="2"/>
      <c r="AX2580" s="2"/>
      <c r="AY2580" s="2"/>
      <c r="AZ2580" s="2"/>
      <c r="BB2580" s="34"/>
    </row>
    <row r="2581" spans="1:108" hidden="1" x14ac:dyDescent="0.45">
      <c r="A2581" t="s">
        <v>298</v>
      </c>
      <c r="B2581" t="s">
        <v>299</v>
      </c>
      <c r="C2581" s="39">
        <v>37599</v>
      </c>
      <c r="G2581">
        <v>60</v>
      </c>
      <c r="H2581" t="s">
        <v>301</v>
      </c>
      <c r="I2581" s="34">
        <v>12</v>
      </c>
      <c r="J2581">
        <v>1000</v>
      </c>
      <c r="P2581" s="9"/>
      <c r="AF2581" s="2"/>
      <c r="AG2581" s="15"/>
      <c r="AH2581" s="15"/>
      <c r="AI2581" s="15"/>
      <c r="AJ2581" s="15"/>
      <c r="AK2581" s="15"/>
      <c r="AL2581" s="2"/>
      <c r="AN2581" s="15"/>
      <c r="AS2581" s="2"/>
      <c r="AW2581" s="2"/>
      <c r="AX2581" s="2"/>
      <c r="AY2581" s="2"/>
      <c r="AZ2581" s="2"/>
      <c r="BB2581" s="34"/>
      <c r="CA2581" s="2">
        <f>SUM(CF2581,CI2581,CL2581,CO2581,CR2581,CU2581,CX2581,DA2581,DD2581)</f>
        <v>464.47498117251683</v>
      </c>
      <c r="CE2581">
        <v>50</v>
      </c>
      <c r="CF2581">
        <v>22.224677998651742</v>
      </c>
      <c r="CH2581">
        <v>150</v>
      </c>
      <c r="CI2581">
        <v>29.769867310436624</v>
      </c>
      <c r="CK2581">
        <v>250</v>
      </c>
      <c r="CL2581">
        <v>34.148669739603761</v>
      </c>
      <c r="CN2581">
        <v>350</v>
      </c>
      <c r="CO2581">
        <v>37.750023526841005</v>
      </c>
      <c r="CQ2581">
        <v>450</v>
      </c>
      <c r="CR2581">
        <v>48.663972744195952</v>
      </c>
      <c r="CT2581">
        <v>600</v>
      </c>
      <c r="CU2581">
        <v>69.211948417945436</v>
      </c>
      <c r="CW2581">
        <v>800</v>
      </c>
      <c r="CX2581">
        <v>77.007212598030591</v>
      </c>
      <c r="CZ2581">
        <v>1000</v>
      </c>
      <c r="DA2581">
        <v>73.265704602491368</v>
      </c>
      <c r="DC2581">
        <v>1200</v>
      </c>
      <c r="DD2581">
        <v>72.432904234320333</v>
      </c>
    </row>
    <row r="2582" spans="1:108" hidden="1" x14ac:dyDescent="0.45">
      <c r="A2582" t="s">
        <v>298</v>
      </c>
      <c r="B2582" t="s">
        <v>299</v>
      </c>
      <c r="C2582" s="39">
        <v>37602</v>
      </c>
      <c r="G2582">
        <v>63</v>
      </c>
      <c r="H2582" t="s">
        <v>301</v>
      </c>
      <c r="I2582" s="34">
        <v>12</v>
      </c>
      <c r="J2582">
        <v>1000</v>
      </c>
      <c r="P2582" s="9">
        <v>0.33731543685906962</v>
      </c>
      <c r="AF2582" s="2"/>
      <c r="AG2582" s="15"/>
      <c r="AH2582" s="15"/>
      <c r="AI2582" s="15"/>
      <c r="AJ2582" s="15"/>
      <c r="AK2582" s="15"/>
      <c r="AL2582" s="2"/>
      <c r="AS2582" s="2"/>
      <c r="AW2582" s="2"/>
      <c r="AX2582" s="2"/>
      <c r="AY2582" s="2"/>
      <c r="AZ2582" s="2"/>
      <c r="BB2582" s="34"/>
    </row>
    <row r="2583" spans="1:108" hidden="1" x14ac:dyDescent="0.45">
      <c r="A2583" t="s">
        <v>298</v>
      </c>
      <c r="B2583" t="s">
        <v>299</v>
      </c>
      <c r="C2583" s="39">
        <v>37606</v>
      </c>
      <c r="G2583">
        <v>67</v>
      </c>
      <c r="H2583" t="s">
        <v>301</v>
      </c>
      <c r="I2583" s="34">
        <v>12</v>
      </c>
      <c r="J2583">
        <v>1000</v>
      </c>
      <c r="M2583" s="9"/>
      <c r="N2583" s="9"/>
      <c r="O2583" s="9"/>
      <c r="P2583" s="9">
        <v>0.37895014829661294</v>
      </c>
      <c r="AC2583" s="2">
        <v>36.158034343152309</v>
      </c>
      <c r="AF2583" s="2">
        <v>45.991163902368363</v>
      </c>
      <c r="AG2583" s="15">
        <v>0.53500000000000003</v>
      </c>
      <c r="AH2583" s="15"/>
      <c r="AI2583" s="15"/>
      <c r="AJ2583" s="15"/>
      <c r="AK2583" s="15"/>
      <c r="AL2583" s="2">
        <v>4933</v>
      </c>
      <c r="AM2583" s="15">
        <v>1.1610000000000001E-2</v>
      </c>
      <c r="AN2583" s="15">
        <v>3.7869350752067182E-2</v>
      </c>
      <c r="AO2583" s="9">
        <f>AF2583*AN2583</f>
        <v>1.7416555173145984</v>
      </c>
      <c r="AP2583" s="9">
        <f>AN2583*(AF2583/(AL2583/10000))</f>
        <v>3.5306213608647847</v>
      </c>
      <c r="AQ2583" s="2">
        <v>3.9979720431665093</v>
      </c>
      <c r="AS2583" s="2">
        <v>0</v>
      </c>
      <c r="AV2583" s="2">
        <v>0</v>
      </c>
      <c r="AW2583" s="2">
        <f>SUM(AV2583,AS2583,AQ2583)</f>
        <v>3.9979720431665093</v>
      </c>
      <c r="AX2583" s="2"/>
      <c r="AY2583" s="2"/>
      <c r="AZ2583" s="2">
        <f>SUM(AW2583,AF2583,AC2583)</f>
        <v>86.147170288687178</v>
      </c>
      <c r="BB2583" s="45">
        <v>4.53E-2</v>
      </c>
      <c r="BC2583" s="9"/>
      <c r="BD2583" s="9"/>
      <c r="BE2583" s="9"/>
      <c r="BG2583" s="9">
        <v>0.52446666666666664</v>
      </c>
      <c r="BH2583">
        <v>1.0701845763384108</v>
      </c>
      <c r="BM2583" s="2">
        <f>SUM(BN2583:BP2583)</f>
        <v>43.1</v>
      </c>
      <c r="BN2583" s="2">
        <v>43.1</v>
      </c>
      <c r="BO2583" s="2">
        <v>0</v>
      </c>
      <c r="BP2583" s="2">
        <v>0</v>
      </c>
      <c r="BV2583" s="9"/>
      <c r="CA2583" s="2">
        <f>SUM(CF2583,CI2583,CL2583,CO2583,CR2583,CU2583,CX2583,DA2583,DD2583)</f>
        <v>488.5970080783672</v>
      </c>
      <c r="CE2583">
        <v>50</v>
      </c>
      <c r="CF2583">
        <v>26.139394561583618</v>
      </c>
      <c r="CH2583">
        <v>150</v>
      </c>
      <c r="CI2583">
        <v>37.045159009435636</v>
      </c>
      <c r="CK2583">
        <v>250</v>
      </c>
      <c r="CL2583">
        <v>40.3124080742746</v>
      </c>
      <c r="CN2583">
        <v>350</v>
      </c>
      <c r="CO2583">
        <v>39.950850841263758</v>
      </c>
      <c r="CQ2583">
        <v>450</v>
      </c>
      <c r="CR2583">
        <v>50.045202623113795</v>
      </c>
      <c r="CT2583">
        <v>600</v>
      </c>
      <c r="CU2583">
        <v>69.814459172113075</v>
      </c>
      <c r="CW2583">
        <v>800</v>
      </c>
      <c r="CX2583">
        <v>77.8725124927644</v>
      </c>
      <c r="CZ2583">
        <v>1000</v>
      </c>
      <c r="DA2583">
        <v>74.108661072713303</v>
      </c>
      <c r="DC2583">
        <v>1200</v>
      </c>
      <c r="DD2583">
        <v>73.308360231105027</v>
      </c>
    </row>
    <row r="2584" spans="1:108" hidden="1" x14ac:dyDescent="0.45">
      <c r="A2584" t="s">
        <v>298</v>
      </c>
      <c r="B2584" t="s">
        <v>299</v>
      </c>
      <c r="C2584" s="39">
        <v>37608</v>
      </c>
      <c r="G2584">
        <v>69</v>
      </c>
      <c r="H2584" t="s">
        <v>301</v>
      </c>
      <c r="I2584" s="34">
        <v>12</v>
      </c>
      <c r="J2584">
        <v>1000</v>
      </c>
      <c r="M2584" s="2">
        <v>369.88095238095195</v>
      </c>
      <c r="N2584" s="2">
        <v>14.1666666666667</v>
      </c>
      <c r="O2584" s="19">
        <f>(M2584/10/N2584)</f>
        <v>2.6109243697478903</v>
      </c>
      <c r="P2584" s="9"/>
      <c r="AC2584" s="9"/>
      <c r="AF2584" s="2"/>
      <c r="AG2584" s="15"/>
      <c r="AH2584" s="15"/>
      <c r="AI2584" s="15"/>
      <c r="AJ2584" s="15"/>
      <c r="AK2584" s="15"/>
      <c r="AL2584" s="2"/>
      <c r="AM2584" s="15"/>
      <c r="AN2584" s="9"/>
      <c r="AQ2584" s="9"/>
      <c r="AS2584" s="2"/>
      <c r="AV2584" s="9"/>
      <c r="AW2584" s="2"/>
      <c r="AX2584" s="2"/>
      <c r="AY2584" s="2"/>
      <c r="AZ2584" s="2"/>
      <c r="BB2584" s="44"/>
      <c r="BC2584" s="9"/>
      <c r="BD2584" s="9"/>
      <c r="BE2584" s="9"/>
      <c r="BG2584" s="9"/>
      <c r="BN2584" s="9"/>
      <c r="BO2584" s="9"/>
      <c r="BP2584" s="9"/>
      <c r="BV2584" s="9"/>
    </row>
    <row r="2585" spans="1:108" hidden="1" x14ac:dyDescent="0.45">
      <c r="A2585" t="s">
        <v>298</v>
      </c>
      <c r="B2585" t="s">
        <v>299</v>
      </c>
      <c r="C2585" s="39">
        <v>37613</v>
      </c>
      <c r="G2585">
        <v>74</v>
      </c>
      <c r="H2585" t="s">
        <v>301</v>
      </c>
      <c r="I2585" s="34">
        <v>12</v>
      </c>
      <c r="J2585">
        <v>1000</v>
      </c>
      <c r="M2585" s="2">
        <v>474.22619047619003</v>
      </c>
      <c r="N2585" s="2">
        <v>16.0694444444444</v>
      </c>
      <c r="O2585" s="19">
        <f>(M2585/10/N2585)</f>
        <v>2.9511050747005854</v>
      </c>
      <c r="P2585" s="9"/>
      <c r="AC2585" s="2">
        <v>70.780399274047184</v>
      </c>
      <c r="AF2585" s="2">
        <v>68.878105308901283</v>
      </c>
      <c r="AG2585">
        <v>1.159</v>
      </c>
      <c r="AL2585" s="2">
        <v>11505</v>
      </c>
      <c r="AM2585" s="15">
        <v>1.307E-2</v>
      </c>
      <c r="AN2585" s="15">
        <v>3.9362383713775366E-2</v>
      </c>
      <c r="AO2585" s="9">
        <f>AF2585*AN2585</f>
        <v>2.7112064106468003</v>
      </c>
      <c r="AP2585" s="9">
        <f>AN2585*(AF2585/(AL2585/10000))</f>
        <v>2.356546206559583</v>
      </c>
      <c r="AQ2585" s="2">
        <v>7.4382559571231974</v>
      </c>
      <c r="AS2585" s="2">
        <v>0</v>
      </c>
      <c r="AV2585" s="2">
        <v>0</v>
      </c>
      <c r="AW2585" s="2">
        <f>SUM(AV2585,AS2585,AQ2585)</f>
        <v>7.4382559571231974</v>
      </c>
      <c r="AX2585" s="2"/>
      <c r="AY2585" s="2"/>
      <c r="AZ2585" s="2">
        <f>SUM(AW2585,AF2585,AC2585)</f>
        <v>147.09676054007167</v>
      </c>
      <c r="BB2585" s="45">
        <v>5.1900000000000002E-2</v>
      </c>
      <c r="BC2585" s="9"/>
      <c r="BD2585" s="9"/>
      <c r="BE2585" s="9"/>
      <c r="BG2585" s="9">
        <v>0.90766666666666662</v>
      </c>
      <c r="BH2585">
        <v>1.6995110154788649</v>
      </c>
      <c r="BM2585" s="2">
        <f>SUM(BN2585:BP2585)</f>
        <v>102.8</v>
      </c>
      <c r="BN2585" s="2">
        <v>102.3</v>
      </c>
      <c r="BO2585" s="2">
        <v>0.5</v>
      </c>
      <c r="BP2585" s="2">
        <v>0</v>
      </c>
      <c r="BV2585" s="9"/>
      <c r="CA2585" s="2">
        <f>SUM(CF2585,CI2585,CL2585,CO2585,CR2585,CU2585,CX2585,DA2585,DD2585)</f>
        <v>479.46694964314531</v>
      </c>
      <c r="CE2585">
        <v>50</v>
      </c>
      <c r="CF2585">
        <v>25.889852149271359</v>
      </c>
      <c r="CH2585">
        <v>150</v>
      </c>
      <c r="CI2585">
        <v>34.336252300286198</v>
      </c>
      <c r="CK2585">
        <v>250</v>
      </c>
      <c r="CL2585">
        <v>35.540055720572461</v>
      </c>
      <c r="CN2585">
        <v>350</v>
      </c>
      <c r="CO2585">
        <v>37.911505549449778</v>
      </c>
      <c r="CQ2585">
        <v>450</v>
      </c>
      <c r="CR2585">
        <v>48.55987269817458</v>
      </c>
      <c r="CT2585">
        <v>600</v>
      </c>
      <c r="CU2585">
        <v>69.851782847150034</v>
      </c>
      <c r="CW2585">
        <v>800</v>
      </c>
      <c r="CX2585">
        <v>77.344395186119343</v>
      </c>
      <c r="CZ2585">
        <v>1000</v>
      </c>
      <c r="DA2585">
        <v>75.96722774802187</v>
      </c>
      <c r="DC2585">
        <v>1200</v>
      </c>
      <c r="DD2585">
        <v>74.066005444099673</v>
      </c>
    </row>
    <row r="2586" spans="1:108" hidden="1" x14ac:dyDescent="0.45">
      <c r="A2586" t="s">
        <v>298</v>
      </c>
      <c r="B2586" t="s">
        <v>299</v>
      </c>
      <c r="C2586" s="39">
        <v>37616</v>
      </c>
      <c r="D2586" s="2">
        <v>5</v>
      </c>
      <c r="E2586" t="s">
        <v>195</v>
      </c>
      <c r="F2586" t="s">
        <v>13</v>
      </c>
      <c r="G2586">
        <v>77</v>
      </c>
      <c r="H2586" t="s">
        <v>301</v>
      </c>
      <c r="I2586" s="34">
        <v>12</v>
      </c>
      <c r="J2586">
        <v>1000</v>
      </c>
      <c r="M2586" s="9"/>
      <c r="N2586" s="9"/>
      <c r="O2586" s="9"/>
      <c r="P2586" s="9"/>
      <c r="S2586">
        <v>77</v>
      </c>
      <c r="AC2586" s="9"/>
      <c r="AF2586" s="2"/>
      <c r="AG2586" s="15"/>
      <c r="AH2586" s="15"/>
      <c r="AI2586" s="15"/>
      <c r="AJ2586" s="15"/>
      <c r="AK2586" s="15"/>
      <c r="AL2586" s="2"/>
      <c r="AM2586" s="15"/>
      <c r="AN2586" s="9"/>
      <c r="AQ2586" s="9"/>
      <c r="AS2586" s="2"/>
      <c r="AV2586" s="9"/>
      <c r="AW2586" s="2"/>
      <c r="AX2586" s="2"/>
      <c r="AY2586" s="2"/>
      <c r="AZ2586" s="2"/>
      <c r="BB2586" s="44"/>
      <c r="BC2586" s="9"/>
      <c r="BD2586" s="9"/>
      <c r="BE2586" s="9"/>
      <c r="BG2586" s="9"/>
      <c r="BN2586" s="9"/>
      <c r="BO2586" s="9"/>
      <c r="BP2586" s="9"/>
      <c r="BV2586" s="9"/>
    </row>
    <row r="2587" spans="1:108" hidden="1" x14ac:dyDescent="0.45">
      <c r="A2587" t="s">
        <v>298</v>
      </c>
      <c r="B2587" t="s">
        <v>299</v>
      </c>
      <c r="C2587" s="39">
        <v>37620</v>
      </c>
      <c r="G2587">
        <v>81</v>
      </c>
      <c r="H2587" t="s">
        <v>301</v>
      </c>
      <c r="I2587" s="34">
        <v>12</v>
      </c>
      <c r="J2587">
        <v>1000</v>
      </c>
      <c r="M2587" s="2">
        <v>610.77380952380997</v>
      </c>
      <c r="N2587" s="2">
        <v>18.0416666666667</v>
      </c>
      <c r="O2587" s="19">
        <f>(M2587/10/N2587)</f>
        <v>3.3853513691850838</v>
      </c>
      <c r="P2587" s="9"/>
      <c r="AC2587" s="9"/>
      <c r="AF2587" s="2"/>
      <c r="AG2587" s="15"/>
      <c r="AH2587" s="15"/>
      <c r="AI2587" s="15"/>
      <c r="AJ2587" s="15"/>
      <c r="AK2587" s="15"/>
      <c r="AL2587" s="2"/>
      <c r="AM2587" s="15"/>
      <c r="AN2587" s="9"/>
      <c r="AQ2587" s="9"/>
      <c r="AS2587" s="2"/>
      <c r="AV2587" s="9"/>
      <c r="AW2587" s="2"/>
      <c r="AX2587" s="2"/>
      <c r="AY2587" s="2"/>
      <c r="AZ2587" s="2"/>
      <c r="BB2587" s="44"/>
      <c r="BC2587" s="9"/>
      <c r="BD2587" s="9"/>
      <c r="BE2587" s="9"/>
      <c r="BG2587" s="9"/>
      <c r="BN2587" s="9"/>
      <c r="BO2587" s="9"/>
      <c r="BP2587" s="9"/>
      <c r="BV2587" s="9"/>
    </row>
    <row r="2588" spans="1:108" hidden="1" x14ac:dyDescent="0.45">
      <c r="A2588" t="s">
        <v>298</v>
      </c>
      <c r="B2588" t="s">
        <v>299</v>
      </c>
      <c r="C2588" s="39">
        <v>37621</v>
      </c>
      <c r="G2588">
        <v>82</v>
      </c>
      <c r="H2588" t="s">
        <v>301</v>
      </c>
      <c r="I2588" s="34">
        <v>12</v>
      </c>
      <c r="J2588">
        <v>1000</v>
      </c>
      <c r="M2588" s="2"/>
      <c r="N2588" s="2"/>
      <c r="O2588" s="19"/>
      <c r="P2588" s="9"/>
      <c r="AC2588" s="9"/>
      <c r="AF2588" s="2"/>
      <c r="AG2588" s="15"/>
      <c r="AH2588" s="15"/>
      <c r="AI2588" s="15"/>
      <c r="AJ2588" s="15"/>
      <c r="AK2588" s="15"/>
      <c r="AL2588" s="2"/>
      <c r="AM2588" s="15"/>
      <c r="AN2588" s="9"/>
      <c r="AQ2588" s="9"/>
      <c r="AS2588" s="2"/>
      <c r="AV2588" s="9"/>
      <c r="AW2588" s="2"/>
      <c r="AX2588" s="2"/>
      <c r="AY2588" s="2"/>
      <c r="AZ2588" s="2"/>
      <c r="BB2588" s="44"/>
      <c r="BC2588" s="9"/>
      <c r="BD2588" s="9"/>
      <c r="BE2588" s="9"/>
      <c r="BG2588" s="9"/>
      <c r="BN2588" s="9"/>
      <c r="BO2588" s="9"/>
      <c r="BP2588" s="9"/>
      <c r="BV2588" s="9"/>
      <c r="CA2588" s="2">
        <f>SUM(CF2588,CI2588,CL2588,CO2588,CR2588,CU2588,CX2588,DA2588,DD2588)</f>
        <v>429.33933270154881</v>
      </c>
      <c r="CE2588">
        <v>50</v>
      </c>
      <c r="CF2588">
        <v>22.78926371255157</v>
      </c>
      <c r="CH2588">
        <v>150</v>
      </c>
      <c r="CI2588">
        <v>28.806845365134375</v>
      </c>
      <c r="CK2588">
        <v>250</v>
      </c>
      <c r="CL2588">
        <v>31.680669512270885</v>
      </c>
      <c r="CN2588">
        <v>350</v>
      </c>
      <c r="CO2588">
        <v>33.322713527345144</v>
      </c>
      <c r="CQ2588">
        <v>450</v>
      </c>
      <c r="CR2588">
        <v>43.685094248379471</v>
      </c>
      <c r="CT2588">
        <v>600</v>
      </c>
      <c r="CU2588">
        <v>61.932641949020272</v>
      </c>
      <c r="CW2588">
        <v>800</v>
      </c>
      <c r="CX2588">
        <v>70.779820321019926</v>
      </c>
      <c r="CZ2588">
        <v>1000</v>
      </c>
      <c r="DA2588">
        <v>68.89920894804709</v>
      </c>
      <c r="DC2588">
        <v>1200</v>
      </c>
      <c r="DD2588">
        <v>67.443075117780097</v>
      </c>
    </row>
    <row r="2589" spans="1:108" hidden="1" x14ac:dyDescent="0.45">
      <c r="A2589" t="s">
        <v>298</v>
      </c>
      <c r="B2589" t="s">
        <v>299</v>
      </c>
      <c r="C2589" s="39">
        <v>37623</v>
      </c>
      <c r="G2589">
        <v>84</v>
      </c>
      <c r="H2589" t="s">
        <v>301</v>
      </c>
      <c r="I2589" s="34">
        <v>12</v>
      </c>
      <c r="J2589">
        <v>1000</v>
      </c>
      <c r="M2589" s="9"/>
      <c r="N2589" s="9"/>
      <c r="O2589" s="9"/>
      <c r="P2589" s="9"/>
      <c r="AC2589" s="2">
        <v>147.42426357671366</v>
      </c>
      <c r="AF2589" s="2">
        <v>131.59991308756426</v>
      </c>
      <c r="AG2589" s="15">
        <v>1.982</v>
      </c>
      <c r="AH2589" s="15"/>
      <c r="AI2589" s="15"/>
      <c r="AJ2589" s="15"/>
      <c r="AK2589" s="15"/>
      <c r="AL2589" s="2">
        <v>20004</v>
      </c>
      <c r="AM2589" s="15">
        <v>1.506E-2</v>
      </c>
      <c r="AN2589" s="15">
        <v>3.6067822349802763E-2</v>
      </c>
      <c r="AO2589" s="9">
        <f>AF2589*AN2589</f>
        <v>4.7465222864917509</v>
      </c>
      <c r="AP2589" s="9">
        <f>AN2589*(AF2589/(AL2589/10000))</f>
        <v>2.3727865859286901</v>
      </c>
      <c r="AQ2589" s="2">
        <v>17.72289418410951</v>
      </c>
      <c r="AS2589" s="2">
        <v>7.9383080063506464</v>
      </c>
      <c r="AV2589" s="2">
        <v>0</v>
      </c>
      <c r="AW2589" s="2">
        <f>SUM(AV2589,AS2589,AQ2589)</f>
        <v>25.661202190460155</v>
      </c>
      <c r="AX2589" s="2"/>
      <c r="AY2589" s="2"/>
      <c r="AZ2589" s="2">
        <f>SUM(AW2589,AF2589,AC2589)</f>
        <v>304.68537885473808</v>
      </c>
      <c r="BB2589" s="45">
        <v>8.7800000000000003E-2</v>
      </c>
      <c r="BC2589" s="9"/>
      <c r="BD2589" s="9"/>
      <c r="BE2589" s="9"/>
      <c r="BG2589" s="9">
        <v>0.77429999999999988</v>
      </c>
      <c r="BH2589" s="9">
        <v>0.65139195099292346</v>
      </c>
      <c r="BM2589" s="2">
        <f>SUM(BN2589:BP2589)</f>
        <v>203.79999999999998</v>
      </c>
      <c r="BN2589" s="2">
        <v>180.6</v>
      </c>
      <c r="BO2589" s="2">
        <v>23.2</v>
      </c>
      <c r="BP2589" s="2">
        <v>0</v>
      </c>
      <c r="BV2589" s="9"/>
    </row>
    <row r="2590" spans="1:108" hidden="1" x14ac:dyDescent="0.45">
      <c r="A2590" t="s">
        <v>298</v>
      </c>
      <c r="B2590" t="s">
        <v>299</v>
      </c>
      <c r="C2590" s="39">
        <v>37627</v>
      </c>
      <c r="G2590">
        <v>88</v>
      </c>
      <c r="H2590" t="s">
        <v>301</v>
      </c>
      <c r="I2590" s="34">
        <v>12</v>
      </c>
      <c r="J2590">
        <v>1000</v>
      </c>
      <c r="P2590" s="9">
        <v>0.75843704767032827</v>
      </c>
      <c r="AF2590" s="2"/>
      <c r="AG2590" s="15"/>
      <c r="AH2590" s="15"/>
      <c r="AI2590" s="15"/>
      <c r="AJ2590" s="15"/>
      <c r="AK2590" s="15"/>
      <c r="AL2590" s="2"/>
      <c r="AS2590" s="2"/>
      <c r="AW2590" s="2"/>
      <c r="AX2590" s="2"/>
      <c r="AY2590" s="2"/>
      <c r="AZ2590" s="2"/>
      <c r="BB2590" s="34"/>
      <c r="CA2590" s="2">
        <f>SUM(CF2590,CI2590,CL2590,CO2590,CR2590,CU2590,CX2590,DA2590,DD2590)</f>
        <v>485.76923713113706</v>
      </c>
      <c r="CE2590">
        <v>50</v>
      </c>
      <c r="CF2590">
        <v>26.437183970386467</v>
      </c>
      <c r="CH2590">
        <v>150</v>
      </c>
      <c r="CI2590">
        <v>35.206376783247457</v>
      </c>
      <c r="CK2590">
        <v>250</v>
      </c>
      <c r="CL2590">
        <v>39.256173460984492</v>
      </c>
      <c r="CN2590">
        <v>350</v>
      </c>
      <c r="CO2590">
        <v>39.966084994340058</v>
      </c>
      <c r="CQ2590">
        <v>450</v>
      </c>
      <c r="CR2590">
        <v>49.61102926043926</v>
      </c>
      <c r="CT2590">
        <v>600</v>
      </c>
      <c r="CU2590">
        <v>68.922245606944458</v>
      </c>
      <c r="CW2590">
        <v>800</v>
      </c>
      <c r="CX2590">
        <v>76.82643398152517</v>
      </c>
      <c r="CZ2590">
        <v>1000</v>
      </c>
      <c r="DA2590">
        <v>75.47567240875992</v>
      </c>
      <c r="DC2590">
        <v>1200</v>
      </c>
      <c r="DD2590">
        <v>74.068036664509833</v>
      </c>
    </row>
    <row r="2591" spans="1:108" hidden="1" x14ac:dyDescent="0.45">
      <c r="A2591" t="s">
        <v>298</v>
      </c>
      <c r="B2591" t="s">
        <v>299</v>
      </c>
      <c r="C2591" s="39">
        <v>37628</v>
      </c>
      <c r="G2591">
        <v>89</v>
      </c>
      <c r="H2591" t="s">
        <v>301</v>
      </c>
      <c r="I2591" s="34">
        <v>12</v>
      </c>
      <c r="J2591">
        <v>1000</v>
      </c>
      <c r="M2591" s="2">
        <v>744.88095238095195</v>
      </c>
      <c r="N2591" s="2">
        <v>19.6527777777778</v>
      </c>
      <c r="O2591" s="19">
        <f>(M2591/10/N2591)</f>
        <v>3.7902069661786912</v>
      </c>
      <c r="P2591" s="9"/>
      <c r="AC2591" s="9"/>
      <c r="AF2591" s="2"/>
      <c r="AG2591" s="15"/>
      <c r="AH2591" s="15"/>
      <c r="AI2591" s="15"/>
      <c r="AJ2591" s="15"/>
      <c r="AK2591" s="15"/>
      <c r="AL2591" s="2"/>
      <c r="AM2591" s="15"/>
      <c r="AN2591" s="9"/>
      <c r="AQ2591" s="9"/>
      <c r="AS2591" s="2"/>
      <c r="AV2591" s="9"/>
      <c r="AW2591" s="2"/>
      <c r="AX2591" s="2"/>
      <c r="AY2591" s="2"/>
      <c r="AZ2591" s="2"/>
      <c r="BB2591" s="44"/>
      <c r="BC2591" s="9"/>
      <c r="BD2591" s="9"/>
      <c r="BE2591" s="9"/>
      <c r="BG2591" s="9"/>
      <c r="BN2591" s="9"/>
      <c r="BO2591" s="9"/>
      <c r="BP2591" s="9"/>
      <c r="BV2591" s="9"/>
    </row>
    <row r="2592" spans="1:108" hidden="1" x14ac:dyDescent="0.45">
      <c r="A2592" t="s">
        <v>298</v>
      </c>
      <c r="B2592" t="s">
        <v>299</v>
      </c>
      <c r="C2592" s="39">
        <v>37631</v>
      </c>
      <c r="G2592">
        <v>92</v>
      </c>
      <c r="H2592" t="s">
        <v>301</v>
      </c>
      <c r="I2592" s="34">
        <v>12</v>
      </c>
      <c r="J2592">
        <v>1000</v>
      </c>
      <c r="M2592" s="9"/>
      <c r="N2592" s="9"/>
      <c r="O2592" s="9"/>
      <c r="P2592" s="9"/>
      <c r="AC2592" s="2">
        <v>181.97682535250593</v>
      </c>
      <c r="AF2592" s="2">
        <v>139.85659448106031</v>
      </c>
      <c r="AG2592" s="15">
        <v>2.1259999999999999</v>
      </c>
      <c r="AH2592" s="15"/>
      <c r="AI2592" s="15"/>
      <c r="AJ2592" s="15"/>
      <c r="AK2592" s="15"/>
      <c r="AL2592" s="2">
        <v>21260</v>
      </c>
      <c r="AM2592" s="15">
        <v>1.519E-2</v>
      </c>
      <c r="AN2592" s="15">
        <v>3.3912080340780755E-2</v>
      </c>
      <c r="AO2592" s="9">
        <f>AF2592*AN2592</f>
        <v>4.7428280682297119</v>
      </c>
      <c r="AP2592" s="9">
        <f>AN2592*(AF2592/(AL2592/10000))</f>
        <v>2.2308692700986419</v>
      </c>
      <c r="AQ2592" s="2">
        <v>22.568262475555876</v>
      </c>
      <c r="AS2592" s="2">
        <v>27.217056021773644</v>
      </c>
      <c r="AV2592" s="2">
        <v>0</v>
      </c>
      <c r="AW2592" s="2">
        <f>SUM(AV2592,AS2592,AQ2592)</f>
        <v>49.78531849732952</v>
      </c>
      <c r="AX2592" s="2"/>
      <c r="AY2592" s="2"/>
      <c r="AZ2592" s="2">
        <f>SUM(AW2592,AF2592,AC2592)</f>
        <v>371.61873833089578</v>
      </c>
      <c r="BB2592" s="45">
        <v>0.14810000000000001</v>
      </c>
      <c r="BC2592" s="9"/>
      <c r="BD2592" s="9"/>
      <c r="BE2592" s="9"/>
      <c r="BG2592" s="9">
        <v>1.1913333333333334</v>
      </c>
      <c r="BH2592" s="9">
        <v>0.72792235040952524</v>
      </c>
      <c r="BM2592" s="2">
        <f>SUM(BN2592:BP2592)</f>
        <v>201.3</v>
      </c>
      <c r="BN2592" s="2">
        <v>156</v>
      </c>
      <c r="BO2592" s="2">
        <v>45.3</v>
      </c>
      <c r="BP2592" s="2">
        <v>0</v>
      </c>
      <c r="BV2592" s="9"/>
    </row>
    <row r="2593" spans="1:108" hidden="1" x14ac:dyDescent="0.45">
      <c r="A2593" t="s">
        <v>298</v>
      </c>
      <c r="B2593" t="s">
        <v>299</v>
      </c>
      <c r="C2593" s="39">
        <v>37634</v>
      </c>
      <c r="G2593">
        <v>95</v>
      </c>
      <c r="H2593" t="s">
        <v>301</v>
      </c>
      <c r="I2593" s="34">
        <v>12</v>
      </c>
      <c r="J2593">
        <v>1000</v>
      </c>
      <c r="P2593" s="9">
        <v>0.82875302679901452</v>
      </c>
      <c r="AF2593" s="2"/>
      <c r="AG2593" s="15"/>
      <c r="AH2593" s="15"/>
      <c r="AI2593" s="15"/>
      <c r="AJ2593" s="15"/>
      <c r="AK2593" s="15"/>
      <c r="AL2593" s="2"/>
      <c r="AS2593" s="2"/>
      <c r="AW2593" s="2"/>
      <c r="AX2593" s="2"/>
      <c r="AY2593" s="2"/>
      <c r="AZ2593" s="2"/>
      <c r="BB2593" s="34"/>
      <c r="CA2593" s="2">
        <f>SUM(CF2593,CI2593,CL2593,CO2593,CR2593,CU2593,CX2593,DA2593,DD2593)</f>
        <v>444.81396427018802</v>
      </c>
      <c r="CE2593">
        <v>50</v>
      </c>
      <c r="CF2593">
        <v>22.472942344831807</v>
      </c>
      <c r="CH2593">
        <v>150</v>
      </c>
      <c r="CI2593">
        <v>27.726439082158251</v>
      </c>
      <c r="CK2593">
        <v>250</v>
      </c>
      <c r="CL2593">
        <v>28.17485051328411</v>
      </c>
      <c r="CN2593">
        <v>350</v>
      </c>
      <c r="CO2593">
        <v>33.104622448774677</v>
      </c>
      <c r="CQ2593">
        <v>450</v>
      </c>
      <c r="CR2593">
        <v>44.124195127458655</v>
      </c>
      <c r="CT2593">
        <v>600</v>
      </c>
      <c r="CU2593">
        <v>64.429186059641154</v>
      </c>
      <c r="CW2593">
        <v>800</v>
      </c>
      <c r="CX2593">
        <v>76.192693213551095</v>
      </c>
      <c r="CZ2593">
        <v>1000</v>
      </c>
      <c r="DA2593">
        <v>75.073490767545607</v>
      </c>
      <c r="DC2593">
        <v>1200</v>
      </c>
      <c r="DD2593">
        <v>73.515544712942699</v>
      </c>
    </row>
    <row r="2594" spans="1:108" hidden="1" x14ac:dyDescent="0.45">
      <c r="A2594" t="s">
        <v>298</v>
      </c>
      <c r="B2594" t="s">
        <v>299</v>
      </c>
      <c r="C2594" s="39">
        <v>37636</v>
      </c>
      <c r="G2594">
        <v>97</v>
      </c>
      <c r="H2594" t="s">
        <v>301</v>
      </c>
      <c r="I2594" s="34">
        <v>12</v>
      </c>
      <c r="J2594">
        <v>1000</v>
      </c>
      <c r="M2594" s="2">
        <v>826.54761904761904</v>
      </c>
      <c r="N2594" s="2">
        <v>21.0277777777778</v>
      </c>
      <c r="O2594" s="19">
        <f>(M2594/10/N2594)</f>
        <v>3.9307416493678007</v>
      </c>
      <c r="P2594" s="9"/>
      <c r="AC2594" s="9"/>
      <c r="AF2594" s="2"/>
      <c r="AG2594" s="15"/>
      <c r="AH2594" s="15"/>
      <c r="AI2594" s="15"/>
      <c r="AJ2594" s="15"/>
      <c r="AK2594" s="15"/>
      <c r="AL2594" s="2"/>
      <c r="AM2594" s="15"/>
      <c r="AN2594" s="9"/>
      <c r="AQ2594" s="9"/>
      <c r="AS2594" s="2"/>
      <c r="AV2594" s="9"/>
      <c r="AW2594" s="2"/>
      <c r="AX2594" s="2"/>
      <c r="AY2594" s="2"/>
      <c r="AZ2594" s="2"/>
      <c r="BB2594" s="44"/>
      <c r="BC2594" s="9"/>
      <c r="BD2594" s="9"/>
      <c r="BE2594" s="9"/>
      <c r="BG2594" s="9"/>
      <c r="BN2594" s="9"/>
      <c r="BO2594" s="9"/>
      <c r="BP2594" s="9"/>
      <c r="BV2594" s="9"/>
    </row>
    <row r="2595" spans="1:108" hidden="1" x14ac:dyDescent="0.45">
      <c r="A2595" t="s">
        <v>298</v>
      </c>
      <c r="B2595" t="s">
        <v>299</v>
      </c>
      <c r="C2595" s="39">
        <v>37641</v>
      </c>
      <c r="G2595">
        <v>102</v>
      </c>
      <c r="H2595" t="s">
        <v>301</v>
      </c>
      <c r="I2595" s="34">
        <v>12</v>
      </c>
      <c r="J2595">
        <v>1000</v>
      </c>
      <c r="P2595" s="9">
        <v>0.84226048678169019</v>
      </c>
      <c r="AF2595" s="2"/>
      <c r="AG2595" s="15"/>
      <c r="AH2595" s="15"/>
      <c r="AI2595" s="15"/>
      <c r="AJ2595" s="15"/>
      <c r="AK2595" s="15"/>
      <c r="AL2595" s="2"/>
      <c r="AS2595" s="2"/>
      <c r="AW2595" s="2"/>
      <c r="AX2595" s="2"/>
      <c r="AY2595" s="2"/>
      <c r="AZ2595" s="2"/>
      <c r="BB2595" s="34"/>
    </row>
    <row r="2596" spans="1:108" hidden="1" x14ac:dyDescent="0.45">
      <c r="A2596" t="s">
        <v>298</v>
      </c>
      <c r="B2596" t="s">
        <v>299</v>
      </c>
      <c r="C2596" s="39">
        <v>37642</v>
      </c>
      <c r="G2596">
        <v>103</v>
      </c>
      <c r="H2596" t="s">
        <v>301</v>
      </c>
      <c r="I2596" s="34">
        <v>12</v>
      </c>
      <c r="J2596">
        <v>1000</v>
      </c>
      <c r="M2596" s="2">
        <v>842.08333333333303</v>
      </c>
      <c r="N2596" s="2">
        <v>21.375</v>
      </c>
      <c r="O2596" s="19">
        <f>(M2596/10/N2596)</f>
        <v>3.9395711500974642</v>
      </c>
      <c r="P2596" s="9"/>
      <c r="AC2596" s="2">
        <v>316.4875052352366</v>
      </c>
      <c r="AF2596" s="2">
        <v>183.67494749040341</v>
      </c>
      <c r="AG2596" s="15">
        <v>2.7240000000000002</v>
      </c>
      <c r="AH2596" s="15"/>
      <c r="AI2596" s="15"/>
      <c r="AJ2596" s="15"/>
      <c r="AK2596" s="15"/>
      <c r="AL2596" s="2">
        <v>18403</v>
      </c>
      <c r="AM2596" s="15">
        <v>1.4789999999999999E-2</v>
      </c>
      <c r="AN2596" s="15">
        <v>3.1399358282657559E-2</v>
      </c>
      <c r="AO2596" s="9">
        <f>AF2596*AN2596</f>
        <v>5.7672754837994908</v>
      </c>
      <c r="AP2596" s="9">
        <f>AN2596*(AF2596/(AL2596/10000))</f>
        <v>3.1338778915391461</v>
      </c>
      <c r="AQ2596" s="2">
        <v>25.414644745418993</v>
      </c>
      <c r="AS2596" s="2">
        <v>167.83851213427081</v>
      </c>
      <c r="AV2596" s="2">
        <v>0</v>
      </c>
      <c r="AW2596" s="2">
        <f>SUM(AV2596,AS2596,AQ2596)</f>
        <v>193.25315687968981</v>
      </c>
      <c r="AX2596" s="2"/>
      <c r="AY2596" s="2"/>
      <c r="AZ2596" s="2">
        <f>SUM(AW2596,AF2596,AC2596)</f>
        <v>693.41560960532979</v>
      </c>
      <c r="BB2596" s="45">
        <v>0.32379999999999998</v>
      </c>
      <c r="BC2596" s="9"/>
      <c r="BD2596" s="9"/>
      <c r="BE2596" s="9"/>
      <c r="BG2596" s="9">
        <v>1.4673733333333334</v>
      </c>
      <c r="BH2596" s="9">
        <v>0.66805621696686235</v>
      </c>
      <c r="BM2596" s="2">
        <f>SUM(BN2596:BP2596)</f>
        <v>191</v>
      </c>
      <c r="BN2596" s="2">
        <v>96.6</v>
      </c>
      <c r="BO2596" s="2">
        <v>94.4</v>
      </c>
      <c r="BP2596" s="2">
        <v>0</v>
      </c>
      <c r="BV2596" s="9"/>
    </row>
    <row r="2597" spans="1:108" hidden="1" x14ac:dyDescent="0.45">
      <c r="A2597" t="s">
        <v>298</v>
      </c>
      <c r="B2597" t="s">
        <v>299</v>
      </c>
      <c r="C2597" s="39">
        <v>37645</v>
      </c>
      <c r="G2597">
        <v>106</v>
      </c>
      <c r="H2597" t="s">
        <v>301</v>
      </c>
      <c r="I2597" s="34">
        <v>12</v>
      </c>
      <c r="J2597">
        <v>1000</v>
      </c>
      <c r="M2597" s="2"/>
      <c r="N2597" s="2"/>
      <c r="O2597" s="19"/>
      <c r="P2597" s="9"/>
      <c r="AC2597" s="2"/>
      <c r="AF2597" s="2"/>
      <c r="AG2597" s="15"/>
      <c r="AH2597" s="15"/>
      <c r="AI2597" s="15"/>
      <c r="AJ2597" s="15"/>
      <c r="AK2597" s="15"/>
      <c r="AL2597" s="2"/>
      <c r="AM2597" s="15"/>
      <c r="AN2597" s="15"/>
      <c r="AO2597" s="9"/>
      <c r="AP2597" s="9"/>
      <c r="AQ2597" s="2"/>
      <c r="AS2597" s="2"/>
      <c r="AV2597" s="2"/>
      <c r="AW2597" s="2"/>
      <c r="AX2597" s="2"/>
      <c r="AY2597" s="2"/>
      <c r="AZ2597" s="2"/>
      <c r="BB2597" s="45"/>
      <c r="BC2597" s="9"/>
      <c r="BD2597" s="9"/>
      <c r="BE2597" s="9"/>
      <c r="BG2597" s="9"/>
      <c r="BH2597" s="9"/>
      <c r="BN2597" s="2"/>
      <c r="BO2597" s="2"/>
      <c r="BP2597" s="2"/>
      <c r="BV2597" s="9"/>
      <c r="CA2597" s="2">
        <f>SUM(CF2597,CI2597,CL2597,CO2597,CR2597,CU2597,CX2597,DA2597,DD2597)</f>
        <v>457.97255101038525</v>
      </c>
      <c r="CE2597">
        <v>50</v>
      </c>
      <c r="CF2597">
        <v>23.034971926467222</v>
      </c>
      <c r="CH2597">
        <v>150</v>
      </c>
      <c r="CI2597">
        <v>30.860302057376469</v>
      </c>
      <c r="CK2597">
        <v>250</v>
      </c>
      <c r="CL2597">
        <v>33.575865583934892</v>
      </c>
      <c r="CN2597">
        <v>350</v>
      </c>
      <c r="CO2597">
        <v>36.649102064527078</v>
      </c>
      <c r="CQ2597">
        <v>450</v>
      </c>
      <c r="CR2597">
        <v>46.684802357033362</v>
      </c>
      <c r="CT2597">
        <v>600</v>
      </c>
      <c r="CU2597">
        <v>65.069020488845737</v>
      </c>
      <c r="CW2597">
        <v>800</v>
      </c>
      <c r="CX2597">
        <v>73.844602419390768</v>
      </c>
      <c r="CZ2597">
        <v>1000</v>
      </c>
      <c r="DA2597">
        <v>73.889289268414586</v>
      </c>
      <c r="DC2597">
        <v>1200</v>
      </c>
      <c r="DD2597">
        <v>74.364594844395143</v>
      </c>
    </row>
    <row r="2598" spans="1:108" hidden="1" x14ac:dyDescent="0.45">
      <c r="A2598" t="s">
        <v>298</v>
      </c>
      <c r="B2598" t="s">
        <v>299</v>
      </c>
      <c r="C2598" s="39">
        <v>37650</v>
      </c>
      <c r="G2598">
        <v>111</v>
      </c>
      <c r="H2598" t="s">
        <v>301</v>
      </c>
      <c r="I2598" s="34">
        <v>12</v>
      </c>
      <c r="J2598">
        <v>1000</v>
      </c>
      <c r="M2598" s="2">
        <v>848.15476190476204</v>
      </c>
      <c r="N2598" s="2">
        <v>21.625</v>
      </c>
      <c r="O2598" s="19">
        <f>(M2598/10/N2598)</f>
        <v>3.9221029452243332</v>
      </c>
      <c r="P2598" s="9"/>
      <c r="AC2598" s="9"/>
      <c r="AF2598" s="2"/>
      <c r="AG2598" s="15"/>
      <c r="AH2598" s="15"/>
      <c r="AI2598" s="15"/>
      <c r="AJ2598" s="15"/>
      <c r="AK2598" s="15"/>
      <c r="AL2598" s="2"/>
      <c r="AM2598" s="15"/>
      <c r="AN2598" s="9"/>
      <c r="AQ2598" s="9"/>
      <c r="AS2598" s="2"/>
      <c r="AV2598" s="9"/>
      <c r="AW2598" s="2"/>
      <c r="AX2598" s="2"/>
      <c r="AY2598" s="2"/>
      <c r="AZ2598" s="2"/>
      <c r="BB2598" s="44"/>
      <c r="BC2598" s="9"/>
      <c r="BD2598" s="9"/>
      <c r="BE2598" s="9"/>
      <c r="BG2598" s="9"/>
      <c r="BN2598" s="9"/>
      <c r="BO2598" s="9"/>
      <c r="BP2598" s="9"/>
      <c r="BV2598" s="9"/>
    </row>
    <row r="2599" spans="1:108" hidden="1" x14ac:dyDescent="0.45">
      <c r="A2599" t="s">
        <v>298</v>
      </c>
      <c r="B2599" t="s">
        <v>299</v>
      </c>
      <c r="C2599" s="39">
        <v>37652</v>
      </c>
      <c r="G2599">
        <v>113</v>
      </c>
      <c r="H2599" t="s">
        <v>301</v>
      </c>
      <c r="I2599" s="34">
        <v>12</v>
      </c>
      <c r="J2599">
        <v>1000</v>
      </c>
      <c r="M2599" s="9"/>
      <c r="N2599" s="9"/>
      <c r="O2599" s="9"/>
      <c r="P2599" s="9"/>
      <c r="AC2599" s="2">
        <v>299.80455116571267</v>
      </c>
      <c r="AF2599" s="2">
        <v>177.95321213877017</v>
      </c>
      <c r="AG2599" s="15">
        <v>2.444</v>
      </c>
      <c r="AH2599" s="15"/>
      <c r="AI2599" s="15"/>
      <c r="AJ2599" s="15"/>
      <c r="AK2599" s="15"/>
      <c r="AL2599" s="2">
        <v>21478</v>
      </c>
      <c r="AM2599" s="15">
        <v>1.388E-2</v>
      </c>
      <c r="AN2599" s="15">
        <v>2.5890642174485907E-2</v>
      </c>
      <c r="AO2599" s="9">
        <f>AF2599*AN2599</f>
        <v>4.6073229392852806</v>
      </c>
      <c r="AP2599" s="9">
        <f>AN2599*(AF2599/(AL2599/10000))</f>
        <v>2.1451359247999253</v>
      </c>
      <c r="AQ2599" s="2">
        <v>3.976243934236257</v>
      </c>
      <c r="AS2599" s="2">
        <v>396.3483783170787</v>
      </c>
      <c r="AV2599" s="2">
        <v>0</v>
      </c>
      <c r="AW2599" s="2">
        <f>SUM(AV2599,AS2599,AQ2599)</f>
        <v>400.32462225131496</v>
      </c>
      <c r="AX2599" s="2"/>
      <c r="AY2599" s="2"/>
      <c r="AZ2599" s="2">
        <f>SUM(AW2599,AF2599,AC2599)</f>
        <v>878.08238555579783</v>
      </c>
      <c r="BB2599" s="45">
        <v>0.51060000000000005</v>
      </c>
      <c r="BC2599" s="9"/>
      <c r="BD2599" s="9"/>
      <c r="BE2599" s="9"/>
      <c r="BG2599" s="9">
        <v>1.1616666666666668</v>
      </c>
      <c r="BH2599" s="9">
        <v>0.78827408125105591</v>
      </c>
      <c r="BM2599" s="2">
        <f>SUM(BN2599:BP2599)</f>
        <v>155.4</v>
      </c>
      <c r="BN2599" s="2">
        <v>17.8</v>
      </c>
      <c r="BO2599" s="2">
        <v>137.6</v>
      </c>
      <c r="BP2599" s="2">
        <v>0</v>
      </c>
      <c r="BV2599" s="9"/>
    </row>
    <row r="2600" spans="1:108" hidden="1" x14ac:dyDescent="0.45">
      <c r="A2600" t="s">
        <v>298</v>
      </c>
      <c r="B2600" t="s">
        <v>299</v>
      </c>
      <c r="C2600" s="39">
        <v>37655</v>
      </c>
      <c r="G2600">
        <v>116</v>
      </c>
      <c r="H2600" t="s">
        <v>301</v>
      </c>
      <c r="I2600" s="34">
        <v>12</v>
      </c>
      <c r="J2600">
        <v>1000</v>
      </c>
      <c r="P2600" s="9">
        <v>0.89868729098399325</v>
      </c>
      <c r="AF2600" s="2"/>
      <c r="AG2600" s="15"/>
      <c r="AH2600" s="15"/>
      <c r="AI2600" s="15"/>
      <c r="AJ2600" s="15"/>
      <c r="AK2600" s="15"/>
      <c r="AL2600" s="2"/>
      <c r="AS2600" s="2"/>
      <c r="AW2600" s="2"/>
      <c r="AX2600" s="2"/>
      <c r="AY2600" s="2"/>
      <c r="AZ2600" s="2"/>
      <c r="BB2600" s="34"/>
      <c r="CA2600" s="2">
        <f>SUM(CF2600,CI2600,CL2600,CO2600,CR2600,CU2600,CX2600,DA2600,DD2600)</f>
        <v>474.36010481440292</v>
      </c>
      <c r="CE2600">
        <v>50</v>
      </c>
      <c r="CF2600">
        <v>24.514972507556063</v>
      </c>
      <c r="CH2600">
        <v>150</v>
      </c>
      <c r="CI2600">
        <v>33.333739539429544</v>
      </c>
      <c r="CK2600">
        <v>250</v>
      </c>
      <c r="CL2600">
        <v>37.44026241428957</v>
      </c>
      <c r="CN2600">
        <v>350</v>
      </c>
      <c r="CO2600">
        <v>38.888522566743127</v>
      </c>
      <c r="CQ2600">
        <v>450</v>
      </c>
      <c r="CR2600">
        <v>48.983889958798244</v>
      </c>
      <c r="CT2600">
        <v>600</v>
      </c>
      <c r="CU2600">
        <v>67.519941816271071</v>
      </c>
      <c r="CW2600">
        <v>800</v>
      </c>
      <c r="CX2600">
        <v>75.569108547627891</v>
      </c>
      <c r="CZ2600">
        <v>1000</v>
      </c>
      <c r="DA2600">
        <v>73.992881509333429</v>
      </c>
      <c r="DC2600">
        <v>1200</v>
      </c>
      <c r="DD2600">
        <v>74.116785954353986</v>
      </c>
    </row>
    <row r="2601" spans="1:108" hidden="1" x14ac:dyDescent="0.45">
      <c r="A2601" t="s">
        <v>298</v>
      </c>
      <c r="B2601" t="s">
        <v>299</v>
      </c>
      <c r="C2601" s="39">
        <v>37657</v>
      </c>
      <c r="G2601">
        <v>118</v>
      </c>
      <c r="H2601" t="s">
        <v>301</v>
      </c>
      <c r="I2601" s="34">
        <v>12</v>
      </c>
      <c r="J2601">
        <v>1000</v>
      </c>
      <c r="M2601" s="2">
        <v>850.47619047618991</v>
      </c>
      <c r="N2601" s="2">
        <v>21.8333333333333</v>
      </c>
      <c r="O2601" s="19">
        <f>(M2601/10/N2601)</f>
        <v>3.8953107960741584</v>
      </c>
      <c r="P2601" s="9"/>
      <c r="AC2601" s="9"/>
      <c r="AF2601" s="2"/>
      <c r="AG2601" s="15"/>
      <c r="AH2601" s="15"/>
      <c r="AI2601" s="15"/>
      <c r="AJ2601" s="15"/>
      <c r="AK2601" s="15"/>
      <c r="AL2601" s="2"/>
      <c r="AM2601" s="15"/>
      <c r="AN2601" s="9"/>
      <c r="AQ2601" s="9"/>
      <c r="AS2601" s="2"/>
      <c r="AV2601" s="9"/>
      <c r="AW2601" s="2"/>
      <c r="AX2601" s="2"/>
      <c r="AY2601" s="2"/>
      <c r="AZ2601" s="2"/>
      <c r="BB2601" s="44"/>
      <c r="BC2601" s="9"/>
      <c r="BD2601" s="9"/>
      <c r="BE2601" s="9"/>
      <c r="BG2601" s="9"/>
      <c r="BH2601" s="9"/>
      <c r="BN2601" s="9"/>
      <c r="BO2601" s="9"/>
      <c r="BP2601" s="9"/>
      <c r="BV2601" s="9"/>
    </row>
    <row r="2602" spans="1:108" hidden="1" x14ac:dyDescent="0.45">
      <c r="A2602" t="s">
        <v>298</v>
      </c>
      <c r="B2602" t="s">
        <v>299</v>
      </c>
      <c r="C2602" s="39">
        <v>37662</v>
      </c>
      <c r="G2602">
        <v>123</v>
      </c>
      <c r="H2602" t="s">
        <v>301</v>
      </c>
      <c r="I2602" s="34">
        <v>12</v>
      </c>
      <c r="J2602">
        <v>1000</v>
      </c>
      <c r="M2602" s="9"/>
      <c r="N2602" s="9"/>
      <c r="O2602" s="9"/>
      <c r="P2602" s="9"/>
      <c r="AC2602" s="2">
        <v>272.51151752059189</v>
      </c>
      <c r="AF2602" s="2">
        <v>178.24292025784021</v>
      </c>
      <c r="AG2602" s="15">
        <v>2.6360000000000001</v>
      </c>
      <c r="AH2602" s="15"/>
      <c r="AI2602" s="15"/>
      <c r="AJ2602" s="15"/>
      <c r="AK2602" s="15"/>
      <c r="AL2602" s="2">
        <v>33156</v>
      </c>
      <c r="AM2602" s="15">
        <v>1.477E-2</v>
      </c>
      <c r="AN2602" s="15">
        <v>2.0677410811094536E-2</v>
      </c>
      <c r="AO2602" s="9">
        <f>AF2602*AN2602</f>
        <v>3.6856020863405266</v>
      </c>
      <c r="AP2602" s="9">
        <f>AN2602*(AF2602/(AL2602/10000))</f>
        <v>1.1115943076186894</v>
      </c>
      <c r="AQ2602" s="2">
        <v>0</v>
      </c>
      <c r="AS2602" s="2">
        <v>536.40281242912226</v>
      </c>
      <c r="AV2602" s="2">
        <v>5.1031980040825582</v>
      </c>
      <c r="AW2602" s="2">
        <f>SUM(AV2602,AS2602,AQ2602)</f>
        <v>541.50601043320478</v>
      </c>
      <c r="AX2602" s="2"/>
      <c r="AY2602" s="2"/>
      <c r="AZ2602" s="2">
        <f>SUM(AW2602,AF2602,AC2602)</f>
        <v>992.26044821163691</v>
      </c>
      <c r="BB2602" s="45">
        <v>0.60240000000000005</v>
      </c>
      <c r="BC2602" s="9"/>
      <c r="BD2602" s="9"/>
      <c r="BE2602" s="9"/>
      <c r="BG2602" s="9"/>
      <c r="BH2602" s="9">
        <v>0.77563843539451172</v>
      </c>
      <c r="BM2602" s="2">
        <f>SUM(BN2602:BP2602)</f>
        <v>172.43</v>
      </c>
      <c r="BN2602" s="2">
        <v>0</v>
      </c>
      <c r="BO2602" s="2">
        <v>171.6</v>
      </c>
      <c r="BP2602" s="2">
        <v>0.83</v>
      </c>
      <c r="BV2602" s="9"/>
      <c r="CA2602" s="2">
        <f>SUM(CF2602,CI2602,CL2602,CO2602,CR2602,CU2602,CX2602,DA2602,DD2602)</f>
        <v>434.6434252804865</v>
      </c>
      <c r="CE2602">
        <v>50</v>
      </c>
      <c r="CF2602">
        <v>22.757951092312641</v>
      </c>
      <c r="CH2602">
        <v>150</v>
      </c>
      <c r="CI2602">
        <v>29.639500227623611</v>
      </c>
      <c r="CK2602">
        <v>250</v>
      </c>
      <c r="CL2602">
        <v>31.268399197978027</v>
      </c>
      <c r="CN2602">
        <v>350</v>
      </c>
      <c r="CO2602">
        <v>33.986172106789894</v>
      </c>
      <c r="CQ2602">
        <v>450</v>
      </c>
      <c r="CR2602">
        <v>43.57576561671187</v>
      </c>
      <c r="CT2602">
        <v>600</v>
      </c>
      <c r="CU2602">
        <v>60.053429491025334</v>
      </c>
      <c r="CW2602">
        <v>800</v>
      </c>
      <c r="CX2602">
        <v>69.382011178240035</v>
      </c>
      <c r="CZ2602">
        <v>1000</v>
      </c>
      <c r="DA2602">
        <v>71.149172935090817</v>
      </c>
      <c r="DC2602">
        <v>1200</v>
      </c>
      <c r="DD2602">
        <v>72.831023434714282</v>
      </c>
    </row>
    <row r="2603" spans="1:108" hidden="1" x14ac:dyDescent="0.45">
      <c r="A2603" t="s">
        <v>298</v>
      </c>
      <c r="B2603" t="s">
        <v>299</v>
      </c>
      <c r="C2603" s="39">
        <v>37663</v>
      </c>
      <c r="G2603">
        <v>124</v>
      </c>
      <c r="H2603" t="s">
        <v>301</v>
      </c>
      <c r="I2603" s="34">
        <v>12</v>
      </c>
      <c r="J2603">
        <v>1000</v>
      </c>
      <c r="P2603" s="9">
        <v>0.80815371934306313</v>
      </c>
      <c r="AF2603" s="2"/>
      <c r="AG2603" s="15"/>
      <c r="AH2603" s="15"/>
      <c r="AI2603" s="15"/>
      <c r="AJ2603" s="15"/>
      <c r="AK2603" s="15"/>
      <c r="AL2603" s="2"/>
      <c r="AS2603" s="2"/>
      <c r="AW2603" s="2"/>
      <c r="AX2603" s="2"/>
      <c r="AY2603" s="2"/>
      <c r="AZ2603" s="2"/>
      <c r="BB2603" s="34"/>
    </row>
    <row r="2604" spans="1:108" hidden="1" x14ac:dyDescent="0.45">
      <c r="A2604" t="s">
        <v>298</v>
      </c>
      <c r="B2604" t="s">
        <v>299</v>
      </c>
      <c r="C2604" s="39">
        <v>37669</v>
      </c>
      <c r="E2604" t="s">
        <v>300</v>
      </c>
      <c r="G2604">
        <v>130</v>
      </c>
      <c r="H2604" t="s">
        <v>301</v>
      </c>
      <c r="I2604" s="34">
        <v>12</v>
      </c>
      <c r="J2604">
        <v>1000</v>
      </c>
      <c r="P2604" s="9"/>
      <c r="AF2604" s="2"/>
      <c r="AG2604" s="15"/>
      <c r="AH2604" s="15"/>
      <c r="AI2604" s="15"/>
      <c r="AJ2604" s="15"/>
      <c r="AK2604" s="15"/>
      <c r="AL2604" s="2"/>
      <c r="AS2604" s="2"/>
      <c r="AW2604" s="2"/>
      <c r="AX2604" s="2"/>
      <c r="AY2604" s="2"/>
      <c r="AZ2604" s="2"/>
      <c r="BB2604" s="34"/>
      <c r="BV2604" s="2">
        <v>7.5645800506135688</v>
      </c>
    </row>
    <row r="2605" spans="1:108" hidden="1" x14ac:dyDescent="0.45">
      <c r="A2605" t="s">
        <v>298</v>
      </c>
      <c r="B2605" t="s">
        <v>299</v>
      </c>
      <c r="C2605" s="39">
        <v>37670</v>
      </c>
      <c r="G2605">
        <v>131</v>
      </c>
      <c r="H2605" t="s">
        <v>301</v>
      </c>
      <c r="I2605" s="34">
        <v>12</v>
      </c>
      <c r="J2605">
        <v>1000</v>
      </c>
      <c r="P2605" s="9"/>
      <c r="AF2605" s="2"/>
      <c r="AG2605" s="15"/>
      <c r="AH2605" s="15"/>
      <c r="AI2605" s="15"/>
      <c r="AJ2605" s="15"/>
      <c r="AK2605" s="15"/>
      <c r="AL2605" s="2"/>
      <c r="AS2605" s="2"/>
      <c r="AW2605" s="2"/>
      <c r="AX2605" s="2"/>
      <c r="AY2605" s="2"/>
      <c r="AZ2605" s="2"/>
      <c r="BB2605" s="34"/>
      <c r="BV2605" s="2"/>
      <c r="CA2605" s="2">
        <f>SUM(CF2605,CI2605,CL2605,CO2605,CR2605,CU2605,CX2605,DA2605,DD2605)</f>
        <v>476.79207601374992</v>
      </c>
      <c r="CE2605">
        <v>50</v>
      </c>
      <c r="CF2605">
        <v>24.406975919385072</v>
      </c>
      <c r="CH2605">
        <v>150</v>
      </c>
      <c r="CI2605">
        <v>33.809225682557617</v>
      </c>
      <c r="CK2605">
        <v>250</v>
      </c>
      <c r="CL2605">
        <v>38.026269502624565</v>
      </c>
      <c r="CN2605">
        <v>350</v>
      </c>
      <c r="CO2605">
        <v>39.718276104298916</v>
      </c>
      <c r="CQ2605">
        <v>450</v>
      </c>
      <c r="CR2605">
        <v>48.870903323482366</v>
      </c>
      <c r="CT2605">
        <v>600</v>
      </c>
      <c r="CU2605">
        <v>68.230868959831739</v>
      </c>
      <c r="CW2605">
        <v>800</v>
      </c>
      <c r="CX2605">
        <v>76.030195580737228</v>
      </c>
      <c r="CZ2605">
        <v>1000</v>
      </c>
      <c r="DA2605">
        <v>74.384907048496871</v>
      </c>
      <c r="DC2605">
        <v>1200</v>
      </c>
      <c r="DD2605">
        <v>73.31445389233555</v>
      </c>
    </row>
    <row r="2606" spans="1:108" hidden="1" x14ac:dyDescent="0.45">
      <c r="A2606" t="s">
        <v>298</v>
      </c>
      <c r="B2606" t="s">
        <v>299</v>
      </c>
      <c r="C2606" s="39">
        <v>37677</v>
      </c>
      <c r="E2606" t="s">
        <v>300</v>
      </c>
      <c r="G2606">
        <v>138</v>
      </c>
      <c r="H2606" t="s">
        <v>301</v>
      </c>
      <c r="I2606" s="34">
        <v>12</v>
      </c>
      <c r="J2606">
        <v>1000</v>
      </c>
      <c r="M2606" s="9"/>
      <c r="N2606" s="9"/>
      <c r="O2606" s="9"/>
      <c r="P2606" s="9">
        <v>0.83046900346417196</v>
      </c>
      <c r="AC2606" s="2">
        <v>285.77411699008792</v>
      </c>
      <c r="AF2606" s="2">
        <v>174.54914173969726</v>
      </c>
      <c r="AG2606" s="15">
        <v>2.2690000000000001</v>
      </c>
      <c r="AH2606" s="15"/>
      <c r="AI2606" s="15"/>
      <c r="AJ2606" s="15"/>
      <c r="AK2606" s="15"/>
      <c r="AL2606" s="2">
        <v>19058</v>
      </c>
      <c r="AM2606" s="15">
        <v>1.303E-2</v>
      </c>
      <c r="AN2606" s="15">
        <v>1.267146587143804E-2</v>
      </c>
      <c r="AO2606" s="9">
        <f>AF2606*AN2606</f>
        <v>2.2117934924433746</v>
      </c>
      <c r="AP2606" s="9">
        <f>AN2606*(AF2606/(AL2606/10000))</f>
        <v>1.1605590788348068</v>
      </c>
      <c r="AQ2606" s="2">
        <v>0</v>
      </c>
      <c r="AS2606" s="2">
        <v>585.16670446813339</v>
      </c>
      <c r="AV2606" s="2">
        <v>171.80766613744612</v>
      </c>
      <c r="AW2606" s="2">
        <f>SUM(AV2606,AS2606,AQ2606)</f>
        <v>756.97437060557945</v>
      </c>
      <c r="AX2606" s="2"/>
      <c r="AY2606" s="2"/>
      <c r="AZ2606" s="2">
        <f>SUM(AW2606,AF2606,AC2606)</f>
        <v>1217.2976293353645</v>
      </c>
      <c r="BA2606">
        <v>16.8</v>
      </c>
      <c r="BB2606" s="45">
        <v>0.67449999999999999</v>
      </c>
      <c r="BC2606" s="9"/>
      <c r="BD2606" s="9"/>
      <c r="BE2606" s="9"/>
      <c r="BG2606" s="9"/>
      <c r="BH2606" s="9"/>
      <c r="BM2606" s="2">
        <f>SUM(BN2606:BP2606)</f>
        <v>111.83</v>
      </c>
      <c r="BN2606" s="2">
        <v>0</v>
      </c>
      <c r="BO2606" s="2">
        <v>91</v>
      </c>
      <c r="BP2606" s="2">
        <v>20.83</v>
      </c>
      <c r="BV2606" s="2">
        <v>22.162536408346469</v>
      </c>
    </row>
    <row r="2607" spans="1:108" hidden="1" x14ac:dyDescent="0.45">
      <c r="A2607" t="s">
        <v>298</v>
      </c>
      <c r="B2607" t="s">
        <v>299</v>
      </c>
      <c r="C2607" s="39">
        <v>37678</v>
      </c>
      <c r="G2607">
        <v>139</v>
      </c>
      <c r="H2607" t="s">
        <v>301</v>
      </c>
      <c r="I2607" s="34">
        <v>12</v>
      </c>
      <c r="J2607">
        <v>1000</v>
      </c>
      <c r="M2607" s="9"/>
      <c r="N2607" s="9"/>
      <c r="O2607" s="9"/>
      <c r="P2607" s="9"/>
      <c r="AC2607" s="2"/>
      <c r="AF2607" s="2"/>
      <c r="AG2607" s="15"/>
      <c r="AH2607" s="15"/>
      <c r="AI2607" s="15"/>
      <c r="AJ2607" s="15"/>
      <c r="AK2607" s="15"/>
      <c r="AL2607" s="2"/>
      <c r="AM2607" s="15"/>
      <c r="AN2607" s="15"/>
      <c r="AO2607" s="9"/>
      <c r="AP2607" s="9"/>
      <c r="AQ2607" s="2"/>
      <c r="AS2607" s="2"/>
      <c r="AV2607" s="2"/>
      <c r="AW2607" s="2"/>
      <c r="AX2607" s="2"/>
      <c r="AY2607" s="2"/>
      <c r="AZ2607" s="2"/>
      <c r="BB2607" s="45"/>
      <c r="BC2607" s="9"/>
      <c r="BD2607" s="9"/>
      <c r="BE2607" s="9"/>
      <c r="BG2607" s="9"/>
      <c r="BH2607" s="9"/>
      <c r="BN2607" s="2"/>
      <c r="BO2607" s="2"/>
      <c r="BP2607" s="2"/>
      <c r="BV2607" s="2"/>
      <c r="CA2607" s="2">
        <f>SUM(CF2607,CI2607,CL2607,CO2607,CR2607,CU2607,CX2607,DA2607,DD2607)</f>
        <v>475.3926194563083</v>
      </c>
      <c r="CE2607">
        <v>50</v>
      </c>
      <c r="CF2607">
        <v>24.007899769605288</v>
      </c>
      <c r="CH2607">
        <v>150</v>
      </c>
      <c r="CI2607">
        <v>34.526749936799781</v>
      </c>
      <c r="CK2607">
        <v>250</v>
      </c>
      <c r="CL2607">
        <v>39.182033916013175</v>
      </c>
      <c r="CN2607">
        <v>350</v>
      </c>
      <c r="CO2607">
        <v>40.413969094783262</v>
      </c>
      <c r="CQ2607">
        <v>450</v>
      </c>
      <c r="CR2607">
        <v>50.598710184886016</v>
      </c>
      <c r="CT2607">
        <v>600</v>
      </c>
      <c r="CU2607">
        <v>68.470806870783449</v>
      </c>
      <c r="CW2607">
        <v>800</v>
      </c>
      <c r="CX2607">
        <v>73.588668647708943</v>
      </c>
      <c r="CZ2607">
        <v>1000</v>
      </c>
      <c r="DA2607">
        <v>72.168845580997811</v>
      </c>
      <c r="DC2607">
        <v>1200</v>
      </c>
      <c r="DD2607">
        <v>72.434935454730507</v>
      </c>
    </row>
    <row r="2608" spans="1:108" hidden="1" x14ac:dyDescent="0.45">
      <c r="A2608" t="s">
        <v>298</v>
      </c>
      <c r="B2608" t="s">
        <v>299</v>
      </c>
      <c r="C2608" s="39">
        <v>37683</v>
      </c>
      <c r="E2608" t="s">
        <v>300</v>
      </c>
      <c r="G2608">
        <v>144</v>
      </c>
      <c r="H2608" t="s">
        <v>301</v>
      </c>
      <c r="I2608" s="34">
        <v>12</v>
      </c>
      <c r="J2608">
        <v>1000</v>
      </c>
      <c r="P2608" s="9"/>
      <c r="AF2608" s="2"/>
      <c r="AG2608" s="15"/>
      <c r="AH2608" s="15"/>
      <c r="AI2608" s="15"/>
      <c r="AJ2608" s="15"/>
      <c r="AK2608" s="15"/>
      <c r="AL2608" s="2"/>
      <c r="AS2608" s="2"/>
      <c r="AW2608" s="2"/>
      <c r="AX2608" s="2"/>
      <c r="AY2608" s="2"/>
      <c r="AZ2608" s="2"/>
      <c r="BB2608" s="34"/>
      <c r="BV2608" s="2">
        <v>46.083416893472759</v>
      </c>
      <c r="CA2608" s="2">
        <f>SUM(CF2608,CI2608,CL2608,CO2608,CR2608,CU2608,CX2608,DA2608,DD2608)</f>
        <v>461.88263957792879</v>
      </c>
      <c r="CE2608">
        <v>50</v>
      </c>
      <c r="CF2608">
        <v>23.872424759591976</v>
      </c>
      <c r="CH2608">
        <v>150</v>
      </c>
      <c r="CI2608">
        <v>33.387301209112401</v>
      </c>
      <c r="CK2608">
        <v>250</v>
      </c>
      <c r="CL2608">
        <v>36.696835744166144</v>
      </c>
      <c r="CN2608">
        <v>350</v>
      </c>
      <c r="CO2608">
        <v>38.771727393158159</v>
      </c>
      <c r="CQ2608">
        <v>450</v>
      </c>
      <c r="CR2608">
        <v>48.253920123892236</v>
      </c>
      <c r="CT2608">
        <v>600</v>
      </c>
      <c r="CU2608">
        <v>65.728405414498255</v>
      </c>
      <c r="CW2608">
        <v>800</v>
      </c>
      <c r="CX2608">
        <v>72.004316727773769</v>
      </c>
      <c r="CZ2608">
        <v>1000</v>
      </c>
      <c r="DA2608">
        <v>71.939317674648223</v>
      </c>
      <c r="DC2608">
        <v>1200</v>
      </c>
      <c r="DD2608">
        <v>71.22839053108757</v>
      </c>
    </row>
    <row r="2609" spans="1:108" hidden="1" x14ac:dyDescent="0.45">
      <c r="A2609" t="s">
        <v>298</v>
      </c>
      <c r="B2609" t="s">
        <v>299</v>
      </c>
      <c r="C2609" s="39">
        <v>37687</v>
      </c>
      <c r="D2609" s="2">
        <v>9</v>
      </c>
      <c r="E2609" s="1" t="s">
        <v>196</v>
      </c>
      <c r="F2609" s="1" t="s">
        <v>15</v>
      </c>
      <c r="G2609">
        <v>148</v>
      </c>
      <c r="H2609" t="s">
        <v>301</v>
      </c>
      <c r="I2609" s="34">
        <v>12</v>
      </c>
      <c r="J2609">
        <v>1000</v>
      </c>
      <c r="M2609" s="9"/>
      <c r="N2609" s="9"/>
      <c r="O2609" s="9"/>
      <c r="P2609" s="9"/>
      <c r="V2609">
        <v>148</v>
      </c>
      <c r="AC2609" s="9"/>
      <c r="AF2609" s="2"/>
      <c r="AG2609" s="15"/>
      <c r="AH2609" s="15"/>
      <c r="AI2609" s="15"/>
      <c r="AJ2609" s="15"/>
      <c r="AK2609" s="15"/>
      <c r="AL2609" s="2"/>
      <c r="AM2609" s="15"/>
      <c r="AN2609" s="9"/>
      <c r="AQ2609" s="9"/>
      <c r="AS2609" s="2"/>
      <c r="AV2609" s="9"/>
      <c r="AW2609" s="2"/>
      <c r="AX2609" s="2"/>
      <c r="AY2609" s="2"/>
      <c r="AZ2609" s="2"/>
      <c r="BB2609" s="44"/>
      <c r="BC2609" s="9"/>
      <c r="BD2609" s="9"/>
      <c r="BE2609" s="9"/>
      <c r="BG2609" s="9"/>
      <c r="BH2609" s="9"/>
      <c r="BN2609" s="9"/>
      <c r="BO2609" s="9"/>
      <c r="BP2609" s="9"/>
      <c r="BV2609" s="9"/>
    </row>
    <row r="2610" spans="1:108" hidden="1" x14ac:dyDescent="0.45">
      <c r="A2610" t="s">
        <v>298</v>
      </c>
      <c r="B2610" t="s">
        <v>299</v>
      </c>
      <c r="C2610" s="39">
        <v>37690</v>
      </c>
      <c r="G2610">
        <v>151</v>
      </c>
      <c r="H2610" t="s">
        <v>301</v>
      </c>
      <c r="I2610" s="34">
        <v>12</v>
      </c>
      <c r="J2610">
        <v>1000</v>
      </c>
      <c r="P2610" s="9">
        <v>0.91878648348018765</v>
      </c>
      <c r="AF2610" s="2"/>
      <c r="AG2610" s="15"/>
      <c r="AH2610" s="15"/>
      <c r="AI2610" s="15"/>
      <c r="AJ2610" s="15"/>
      <c r="AK2610" s="15"/>
      <c r="AL2610" s="2"/>
      <c r="AS2610" s="2"/>
      <c r="AW2610" s="2"/>
      <c r="AX2610" s="2"/>
      <c r="AY2610" s="2"/>
      <c r="AZ2610" s="2"/>
      <c r="BB2610" s="34"/>
      <c r="CA2610" s="2">
        <f>SUM(CF2610,CI2610,CL2610,CO2610,CR2610,CU2610,CX2610,DA2610,DD2610)</f>
        <v>439.48360294283111</v>
      </c>
      <c r="CE2610">
        <v>50</v>
      </c>
      <c r="CF2610">
        <v>22.438115042729322</v>
      </c>
      <c r="CH2610">
        <v>150</v>
      </c>
      <c r="CI2610">
        <v>29.802711730525171</v>
      </c>
      <c r="CK2610">
        <v>250</v>
      </c>
      <c r="CL2610">
        <v>32.344946015369871</v>
      </c>
      <c r="CN2610">
        <v>350</v>
      </c>
      <c r="CO2610">
        <v>35.594898671647144</v>
      </c>
      <c r="CQ2610">
        <v>450</v>
      </c>
      <c r="CR2610">
        <v>45.570170156950759</v>
      </c>
      <c r="CT2610">
        <v>600</v>
      </c>
      <c r="CU2610">
        <v>62.810049490181768</v>
      </c>
      <c r="CW2610">
        <v>800</v>
      </c>
      <c r="CX2610">
        <v>69.587164439667561</v>
      </c>
      <c r="CZ2610">
        <v>1000</v>
      </c>
      <c r="DA2610">
        <v>69.956846554319085</v>
      </c>
      <c r="DC2610">
        <v>1200</v>
      </c>
      <c r="DD2610">
        <v>71.378700841440391</v>
      </c>
    </row>
    <row r="2611" spans="1:108" hidden="1" x14ac:dyDescent="0.45">
      <c r="A2611" t="s">
        <v>298</v>
      </c>
      <c r="B2611" t="s">
        <v>299</v>
      </c>
      <c r="C2611" s="39">
        <v>37692</v>
      </c>
      <c r="E2611" t="s">
        <v>300</v>
      </c>
      <c r="G2611">
        <v>153</v>
      </c>
      <c r="H2611" t="s">
        <v>301</v>
      </c>
      <c r="I2611" s="34">
        <v>12</v>
      </c>
      <c r="J2611">
        <v>1000</v>
      </c>
      <c r="P2611" s="9"/>
      <c r="AF2611" s="2"/>
      <c r="AG2611" s="15"/>
      <c r="AH2611" s="15"/>
      <c r="AI2611" s="15"/>
      <c r="AJ2611" s="15"/>
      <c r="AK2611" s="15"/>
      <c r="AL2611" s="2"/>
      <c r="AS2611" s="2"/>
      <c r="AW2611" s="2"/>
      <c r="AX2611" s="2"/>
      <c r="AY2611" s="2"/>
      <c r="AZ2611" s="2"/>
      <c r="BB2611" s="34"/>
      <c r="BV2611" s="2">
        <v>73.285823425488232</v>
      </c>
    </row>
    <row r="2612" spans="1:108" hidden="1" x14ac:dyDescent="0.45">
      <c r="A2612" t="s">
        <v>298</v>
      </c>
      <c r="B2612" t="s">
        <v>299</v>
      </c>
      <c r="C2612" s="39">
        <v>37697</v>
      </c>
      <c r="G2612">
        <v>158</v>
      </c>
      <c r="H2612" t="s">
        <v>301</v>
      </c>
      <c r="I2612" s="34">
        <v>12</v>
      </c>
      <c r="J2612">
        <v>1000</v>
      </c>
      <c r="P2612" s="9"/>
      <c r="AC2612" s="2">
        <v>379.03113220717574</v>
      </c>
      <c r="AF2612" s="2">
        <v>189.97609908017674</v>
      </c>
      <c r="AG2612" s="15">
        <v>2.3439999999999999</v>
      </c>
      <c r="AH2612" s="15"/>
      <c r="AI2612" s="15"/>
      <c r="AJ2612" s="15"/>
      <c r="AK2612" s="15"/>
      <c r="AL2612" s="2">
        <v>19051</v>
      </c>
      <c r="AM2612" s="15">
        <v>1.2279999999999999E-2</v>
      </c>
      <c r="AN2612" s="15">
        <v>1.8611111486553727E-2</v>
      </c>
      <c r="AO2612" s="9">
        <f>AF2612*AN2612</f>
        <v>3.5356663597617461</v>
      </c>
      <c r="AP2612" s="9">
        <f>AN2612*(AF2612/(AL2612/10000))</f>
        <v>1.8558954174383215</v>
      </c>
      <c r="AQ2612" s="2">
        <v>0</v>
      </c>
      <c r="AS2612" s="2">
        <v>195.05556815604444</v>
      </c>
      <c r="AV2612" s="2">
        <v>790.42866863234292</v>
      </c>
      <c r="AW2612" s="2">
        <f>SUM(AV2612,AS2612,AQ2612)</f>
        <v>985.48423678838731</v>
      </c>
      <c r="AX2612" s="2"/>
      <c r="AY2612" s="2"/>
      <c r="AZ2612" s="2">
        <f>SUM(AW2612,AF2612,AC2612)</f>
        <v>1554.4914680757397</v>
      </c>
      <c r="BB2612" s="45">
        <v>0.67789999999999995</v>
      </c>
      <c r="BC2612" s="9"/>
      <c r="BM2612" s="2">
        <f>SUM(BN2612:BP2612)</f>
        <v>118.47</v>
      </c>
      <c r="BN2612" s="2">
        <v>0</v>
      </c>
      <c r="BO2612" s="2">
        <v>21.8</v>
      </c>
      <c r="BP2612" s="2">
        <v>96.67</v>
      </c>
    </row>
    <row r="2613" spans="1:108" hidden="1" x14ac:dyDescent="0.45">
      <c r="A2613" t="s">
        <v>298</v>
      </c>
      <c r="B2613" t="s">
        <v>299</v>
      </c>
      <c r="C2613" s="39">
        <v>37698</v>
      </c>
      <c r="G2613">
        <v>159</v>
      </c>
      <c r="H2613" t="s">
        <v>301</v>
      </c>
      <c r="I2613" s="34">
        <v>12</v>
      </c>
      <c r="J2613">
        <v>1000</v>
      </c>
      <c r="P2613" s="9"/>
      <c r="AC2613" s="2"/>
      <c r="AF2613" s="2"/>
      <c r="AG2613" s="15"/>
      <c r="AH2613" s="15"/>
      <c r="AI2613" s="15"/>
      <c r="AJ2613" s="15"/>
      <c r="AK2613" s="15"/>
      <c r="AL2613" s="2"/>
      <c r="AM2613" s="15"/>
      <c r="AN2613" s="15"/>
      <c r="AO2613" s="9"/>
      <c r="AP2613" s="9"/>
      <c r="AQ2613" s="2"/>
      <c r="AS2613" s="2"/>
      <c r="AV2613" s="2"/>
      <c r="AW2613" s="2"/>
      <c r="AX2613" s="2"/>
      <c r="AY2613" s="2"/>
      <c r="AZ2613" s="2"/>
      <c r="BB2613" s="45"/>
      <c r="BC2613" s="9"/>
      <c r="BN2613" s="2"/>
      <c r="BO2613" s="2"/>
      <c r="BP2613" s="2"/>
      <c r="CA2613" s="2">
        <f>SUM(CF2613,CI2613,CL2613,CO2613,CR2613,CU2613,CX2613,DA2613,DD2613)</f>
        <v>400.38249029362578</v>
      </c>
      <c r="CE2613">
        <v>50</v>
      </c>
      <c r="CF2613">
        <v>21.40256195911341</v>
      </c>
      <c r="CH2613">
        <v>150</v>
      </c>
      <c r="CI2613">
        <v>26.010949755994783</v>
      </c>
      <c r="CK2613">
        <v>250</v>
      </c>
      <c r="CL2613">
        <v>24.886304669213555</v>
      </c>
      <c r="CN2613">
        <v>350</v>
      </c>
      <c r="CO2613">
        <v>29.524596475844262</v>
      </c>
      <c r="CQ2613">
        <v>450</v>
      </c>
      <c r="CR2613">
        <v>39.360983265602293</v>
      </c>
      <c r="CT2613">
        <v>600</v>
      </c>
      <c r="CU2613">
        <v>56.129111658570544</v>
      </c>
      <c r="CW2613">
        <v>800</v>
      </c>
      <c r="CX2613">
        <v>65.989873093250665</v>
      </c>
      <c r="CZ2613">
        <v>1000</v>
      </c>
      <c r="DA2613">
        <v>67.478757653907678</v>
      </c>
      <c r="DC2613">
        <v>1200</v>
      </c>
      <c r="DD2613">
        <v>69.599351762128592</v>
      </c>
    </row>
    <row r="2614" spans="1:108" hidden="1" x14ac:dyDescent="0.45">
      <c r="A2614" t="s">
        <v>298</v>
      </c>
      <c r="B2614" t="s">
        <v>299</v>
      </c>
      <c r="C2614" s="39">
        <v>37699</v>
      </c>
      <c r="E2614" t="s">
        <v>300</v>
      </c>
      <c r="G2614">
        <v>160</v>
      </c>
      <c r="H2614" t="s">
        <v>301</v>
      </c>
      <c r="I2614" s="34">
        <v>12</v>
      </c>
      <c r="J2614">
        <v>1000</v>
      </c>
      <c r="P2614" s="9">
        <v>0.85958384604401195</v>
      </c>
      <c r="AF2614" s="2"/>
      <c r="AG2614" s="15"/>
      <c r="AH2614" s="15"/>
      <c r="AI2614" s="15"/>
      <c r="AJ2614" s="15"/>
      <c r="AK2614" s="15"/>
      <c r="AL2614" s="2"/>
      <c r="AS2614" s="2"/>
      <c r="AW2614" s="2"/>
      <c r="AX2614" s="2"/>
      <c r="AY2614" s="2"/>
      <c r="AZ2614" s="2"/>
      <c r="BB2614" s="34"/>
      <c r="BV2614" s="2">
        <v>92.72549300482261</v>
      </c>
    </row>
    <row r="2615" spans="1:108" hidden="1" x14ac:dyDescent="0.45">
      <c r="A2615" t="s">
        <v>298</v>
      </c>
      <c r="B2615" t="s">
        <v>299</v>
      </c>
      <c r="C2615" s="39">
        <v>37708</v>
      </c>
      <c r="E2615" t="s">
        <v>300</v>
      </c>
      <c r="G2615">
        <v>169</v>
      </c>
      <c r="H2615" t="s">
        <v>301</v>
      </c>
      <c r="I2615" s="34">
        <v>12</v>
      </c>
      <c r="J2615">
        <v>1000</v>
      </c>
      <c r="AF2615" s="2"/>
      <c r="AG2615" s="15"/>
      <c r="AH2615" s="15"/>
      <c r="AI2615" s="15"/>
      <c r="AJ2615" s="15"/>
      <c r="AK2615" s="15"/>
      <c r="AL2615" s="2"/>
      <c r="AS2615" s="2"/>
      <c r="AW2615" s="2"/>
      <c r="AX2615" s="2"/>
      <c r="AY2615" s="2"/>
      <c r="AZ2615" s="2"/>
      <c r="BB2615" s="34"/>
      <c r="BV2615" s="2">
        <v>97.945614286396406</v>
      </c>
    </row>
    <row r="2616" spans="1:108" hidden="1" x14ac:dyDescent="0.45">
      <c r="A2616" t="s">
        <v>298</v>
      </c>
      <c r="B2616" t="s">
        <v>299</v>
      </c>
      <c r="C2616" s="39">
        <v>37712</v>
      </c>
      <c r="G2616">
        <v>173</v>
      </c>
      <c r="H2616" t="s">
        <v>301</v>
      </c>
      <c r="I2616" s="34">
        <v>12</v>
      </c>
      <c r="J2616">
        <v>1000</v>
      </c>
      <c r="AC2616" s="2">
        <v>389.36199916236205</v>
      </c>
      <c r="AF2616" s="2">
        <v>125.37118852755847</v>
      </c>
      <c r="AG2616" s="15">
        <v>1.37</v>
      </c>
      <c r="AH2616" s="15"/>
      <c r="AI2616" s="15"/>
      <c r="AJ2616" s="15"/>
      <c r="AK2616" s="15"/>
      <c r="AL2616" s="2">
        <v>13403</v>
      </c>
      <c r="AM2616" s="15">
        <v>1.103E-2</v>
      </c>
      <c r="AN2616" s="15">
        <v>2.042243466546776E-2</v>
      </c>
      <c r="AO2616" s="9">
        <f>AF2616*AN2616</f>
        <v>2.560384906636104</v>
      </c>
      <c r="AP2616" s="9">
        <f>AN2616*(AF2616/(AL2616/10000))</f>
        <v>1.9103073242080908</v>
      </c>
      <c r="AQ2616" s="2">
        <v>0</v>
      </c>
      <c r="AS2616" s="2">
        <v>0</v>
      </c>
      <c r="AV2616" s="2">
        <v>845.99682467679747</v>
      </c>
      <c r="AW2616" s="2">
        <f>SUM(AV2616,AS2616,AQ2616)</f>
        <v>845.99682467679747</v>
      </c>
      <c r="AX2616" s="2"/>
      <c r="AY2616" s="2"/>
      <c r="AZ2616" s="2">
        <f>SUM(AW2616,AF2616,AC2616)</f>
        <v>1360.730012366718</v>
      </c>
      <c r="BB2616" s="45">
        <v>0.67110000000000003</v>
      </c>
      <c r="BC2616" s="9"/>
      <c r="BM2616" s="2">
        <f>SUM(BN2616:BP2616)</f>
        <v>127.08</v>
      </c>
      <c r="BN2616" s="2">
        <v>0</v>
      </c>
      <c r="BO2616" s="2">
        <v>0</v>
      </c>
      <c r="BP2616" s="2">
        <v>127.08</v>
      </c>
    </row>
    <row r="2617" spans="1:108" hidden="1" x14ac:dyDescent="0.45">
      <c r="A2617" t="s">
        <v>298</v>
      </c>
      <c r="B2617" t="s">
        <v>299</v>
      </c>
      <c r="C2617" s="39">
        <v>37718</v>
      </c>
      <c r="E2617" t="s">
        <v>300</v>
      </c>
      <c r="G2617">
        <v>179</v>
      </c>
      <c r="H2617" t="s">
        <v>301</v>
      </c>
      <c r="I2617" s="34">
        <v>12</v>
      </c>
      <c r="J2617">
        <v>1000</v>
      </c>
      <c r="AW2617" s="2"/>
      <c r="AX2617" s="2"/>
      <c r="AY2617" s="2"/>
      <c r="AZ2617" s="2"/>
      <c r="BB2617" s="34"/>
      <c r="BV2617" s="2">
        <v>99.358974358974365</v>
      </c>
    </row>
    <row r="2618" spans="1:108" hidden="1" x14ac:dyDescent="0.45">
      <c r="A2618" t="s">
        <v>298</v>
      </c>
      <c r="B2618" t="s">
        <v>299</v>
      </c>
      <c r="C2618" s="39">
        <v>37722</v>
      </c>
      <c r="D2618" s="2">
        <v>10</v>
      </c>
      <c r="E2618" t="s">
        <v>97</v>
      </c>
      <c r="F2618" s="1" t="s">
        <v>18</v>
      </c>
      <c r="G2618">
        <v>183</v>
      </c>
      <c r="H2618" t="s">
        <v>301</v>
      </c>
      <c r="I2618" s="34">
        <v>12</v>
      </c>
      <c r="J2618">
        <v>1000</v>
      </c>
      <c r="W2618">
        <v>183</v>
      </c>
      <c r="AW2618" s="2"/>
      <c r="AX2618" s="2"/>
      <c r="AY2618" s="2"/>
      <c r="AZ2618" s="2"/>
      <c r="BC2618" s="9">
        <v>0.43025104181679286</v>
      </c>
      <c r="BD2618" s="2">
        <v>402.36666666666662</v>
      </c>
      <c r="BE2618" s="2">
        <v>510.16666666666669</v>
      </c>
      <c r="BF2618" s="19">
        <v>17.725403817914799</v>
      </c>
      <c r="BG2618" s="19"/>
      <c r="BH2618" s="19"/>
      <c r="BV2618" s="2">
        <v>100</v>
      </c>
    </row>
  </sheetData>
  <autoFilter ref="A1:EV2618" xr:uid="{C911DF83-7300-4B7A-8A42-16858D40307A}">
    <filterColumn colId="0">
      <filters>
        <filter val="NAR0607Ir45"/>
        <filter val="NAR0607Ir80"/>
      </filters>
    </filterColumn>
    <filterColumn colId="83">
      <customFilters>
        <customFilter operator="notEqual" val=" "/>
      </customFilters>
    </filterColumn>
    <sortState xmlns:xlrd2="http://schemas.microsoft.com/office/spreadsheetml/2017/richdata2" ref="A2342:EV2545">
      <sortCondition ref="A1:A2575"/>
    </sortState>
  </autoFilter>
  <sortState xmlns:xlrd2="http://schemas.microsoft.com/office/spreadsheetml/2017/richdata2" ref="A1632:EV1811">
    <sortCondition ref="B2:B2262"/>
    <sortCondition ref="C2:C2262"/>
  </sortState>
  <pageMargins left="0.7" right="0.7" top="0.75" bottom="0.75" header="0.3" footer="0.3"/>
  <pageSetup paperSize="9" orientation="portrait" r:id="rId1"/>
  <ignoredErrors>
    <ignoredError sqref="CA1695 CA1704 CA1708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Huth, Neil (A&amp;F, Toowoomba)</cp:lastModifiedBy>
  <dcterms:created xsi:type="dcterms:W3CDTF">2022-10-31T01:28:22Z</dcterms:created>
  <dcterms:modified xsi:type="dcterms:W3CDTF">2025-03-31T05:55:13Z</dcterms:modified>
</cp:coreProperties>
</file>