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EEB5D664-41D0-4A33-B24C-C0A4F78E3C60}" xr6:coauthVersionLast="47" xr6:coauthVersionMax="47" xr10:uidLastSave="{00000000-0000-0000-0000-000000000000}"/>
  <bookViews>
    <workbookView xWindow="-120" yWindow="-120" windowWidth="38640" windowHeight="21240" xr2:uid="{3150B938-1320-42B8-B855-5DFCB1CA6EF9}"/>
  </bookViews>
  <sheets>
    <sheet name="CottonObserved" sheetId="1" r:id="rId1"/>
    <sheet name="PhenologyObserved" sheetId="2" r:id="rId2"/>
  </sheets>
  <definedNames>
    <definedName name="_xlnm._FilterDatabase" localSheetId="0" hidden="1">CottonObserved!$A$1:$W$28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R4" i="1" s="1"/>
  <c r="U4" i="1" s="1"/>
  <c r="O5" i="1"/>
  <c r="R5" i="1" s="1"/>
  <c r="U5" i="1" s="1"/>
  <c r="O6" i="1"/>
  <c r="R6" i="1" s="1"/>
  <c r="U6" i="1" s="1"/>
  <c r="O7" i="1"/>
  <c r="R7" i="1" s="1"/>
  <c r="T7" i="1" s="1"/>
  <c r="O8" i="1"/>
  <c r="R8" i="1" s="1"/>
  <c r="U8" i="1" s="1"/>
  <c r="O9" i="1"/>
  <c r="R9" i="1" s="1"/>
  <c r="O12" i="1"/>
  <c r="R12" i="1" s="1"/>
  <c r="O13" i="1"/>
  <c r="R13" i="1" s="1"/>
  <c r="O14" i="1"/>
  <c r="R14" i="1" s="1"/>
  <c r="S14" i="1" s="1"/>
  <c r="O15" i="1"/>
  <c r="R15" i="1" s="1"/>
  <c r="S15" i="1" s="1"/>
  <c r="O16" i="1"/>
  <c r="R16" i="1" s="1"/>
  <c r="S16" i="1" s="1"/>
  <c r="O17" i="1"/>
  <c r="R17" i="1" s="1"/>
  <c r="O18" i="1"/>
  <c r="R18" i="1" s="1"/>
  <c r="U18" i="1" s="1"/>
  <c r="O21" i="1"/>
  <c r="R21" i="1" s="1"/>
  <c r="U21" i="1" s="1"/>
  <c r="O22" i="1"/>
  <c r="R22" i="1" s="1"/>
  <c r="U22" i="1" s="1"/>
  <c r="O23" i="1"/>
  <c r="R23" i="1" s="1"/>
  <c r="T23" i="1" s="1"/>
  <c r="O24" i="1"/>
  <c r="R24" i="1" s="1"/>
  <c r="S24" i="1" s="1"/>
  <c r="O25" i="1"/>
  <c r="R25" i="1" s="1"/>
  <c r="O26" i="1"/>
  <c r="R26" i="1" s="1"/>
  <c r="O27" i="1"/>
  <c r="R27" i="1" s="1"/>
  <c r="O3" i="1"/>
  <c r="R3" i="1" s="1"/>
  <c r="S3" i="1" s="1"/>
  <c r="V24" i="1" l="1"/>
  <c r="V23" i="1"/>
  <c r="V8" i="1"/>
  <c r="V5" i="1"/>
  <c r="S17" i="1"/>
  <c r="V17" i="1"/>
  <c r="V22" i="1"/>
  <c r="V21" i="1"/>
  <c r="V16" i="1"/>
  <c r="V7" i="1"/>
  <c r="V6" i="1"/>
  <c r="T25" i="1"/>
  <c r="V25" i="1"/>
  <c r="U27" i="1"/>
  <c r="V27" i="1"/>
  <c r="U13" i="1"/>
  <c r="V13" i="1"/>
  <c r="S26" i="1"/>
  <c r="V26" i="1"/>
  <c r="S12" i="1"/>
  <c r="V12" i="1"/>
  <c r="T9" i="1"/>
  <c r="V9" i="1"/>
  <c r="V15" i="1"/>
  <c r="V3" i="1"/>
  <c r="V14" i="1"/>
  <c r="V18" i="1"/>
  <c r="V4" i="1"/>
  <c r="S13" i="1"/>
  <c r="S9" i="1"/>
  <c r="S7" i="1"/>
  <c r="T18" i="1"/>
  <c r="T24" i="1"/>
  <c r="T13" i="1"/>
  <c r="T27" i="1"/>
  <c r="T22" i="1"/>
  <c r="T8" i="1"/>
  <c r="T6" i="1"/>
  <c r="S25" i="1"/>
  <c r="T4" i="1"/>
  <c r="S27" i="1"/>
  <c r="S23" i="1"/>
  <c r="U24" i="1"/>
  <c r="U17" i="1"/>
  <c r="S8" i="1"/>
  <c r="T21" i="1"/>
  <c r="T5" i="1"/>
  <c r="U16" i="1"/>
  <c r="U15" i="1"/>
  <c r="S22" i="1"/>
  <c r="S6" i="1"/>
  <c r="T17" i="1"/>
  <c r="U3" i="1"/>
  <c r="U14" i="1"/>
  <c r="S21" i="1"/>
  <c r="S5" i="1"/>
  <c r="T16" i="1"/>
  <c r="S18" i="1"/>
  <c r="S4" i="1"/>
  <c r="T15" i="1"/>
  <c r="U26" i="1"/>
  <c r="U12" i="1"/>
  <c r="T3" i="1"/>
  <c r="T14" i="1"/>
  <c r="U25" i="1"/>
  <c r="U9" i="1"/>
  <c r="T26" i="1"/>
  <c r="T12" i="1"/>
  <c r="U23" i="1"/>
  <c r="U7" i="1"/>
</calcChain>
</file>

<file path=xl/sharedStrings.xml><?xml version="1.0" encoding="utf-8"?>
<sst xmlns="http://schemas.openxmlformats.org/spreadsheetml/2006/main" count="115" uniqueCount="43">
  <si>
    <t>SimulationName</t>
  </si>
  <si>
    <t>Clock.Today</t>
  </si>
  <si>
    <t>Cotton.Stem.Wt</t>
  </si>
  <si>
    <t>Cotton.Boll.Wt</t>
  </si>
  <si>
    <t>Cotton.AboveGround.Wt</t>
  </si>
  <si>
    <t>Cotton.Phenology.Stage</t>
  </si>
  <si>
    <t>Cotton.Phenology.CurrentStageName</t>
  </si>
  <si>
    <t>Cotton.Phenology.DaysAfterSowing</t>
  </si>
  <si>
    <t>cultivar</t>
  </si>
  <si>
    <t>Cotton.SowingData.Population</t>
  </si>
  <si>
    <t>Cotton.SowingData.Rowspacing</t>
  </si>
  <si>
    <t>percent_l</t>
  </si>
  <si>
    <t>Cotton.Lint.Wt</t>
  </si>
  <si>
    <t>Cotton.Seed.Wt</t>
  </si>
  <si>
    <t>AboveGround.Partitioning.Stem</t>
  </si>
  <si>
    <t>AboveGround.Partitioning.Leaf</t>
  </si>
  <si>
    <t>openz</t>
  </si>
  <si>
    <t>Emerald2015P1</t>
  </si>
  <si>
    <t>Emerald2015P2</t>
  </si>
  <si>
    <t>Emerald2015P3</t>
  </si>
  <si>
    <t>Maturity</t>
  </si>
  <si>
    <t>HarvestRipe</t>
  </si>
  <si>
    <t>StartOpenBolls</t>
  </si>
  <si>
    <t>Cutout</t>
  </si>
  <si>
    <t>StartFlowering</t>
  </si>
  <si>
    <t>StartSquaring</t>
  </si>
  <si>
    <t>Sowing</t>
  </si>
  <si>
    <t>Cotton.Leaf.Live.Wt</t>
  </si>
  <si>
    <t>Yield_bales</t>
  </si>
  <si>
    <t>AboveGround.Partitioning.Boll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</si>
  <si>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</si>
  <si>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</si>
  <si>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</si>
  <si>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</si>
  <si>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</si>
  <si>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</si>
  <si>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</si>
  <si>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Sicot 74BRF</t>
  </si>
  <si>
    <t>6-7 nodes</t>
  </si>
  <si>
    <t>FF + 3 weeks</t>
  </si>
  <si>
    <t>Cotton.Leaf.LAI</t>
  </si>
  <si>
    <t>Cotton.Leaf.SpecificAreaCanopy</t>
  </si>
  <si>
    <t>Cotton.Boll.HarvestIndex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</si>
</sst>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15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shrinkToFit="1"/>
    </xf>
    <xf numFmtId="1" fontId="1" fillId="0" borderId="0" xfId="0" applyNumberFormat="1" applyFont="1" applyAlignment="1">
      <alignment shrinkToFit="1"/>
    </xf>
    <xf numFmtId="2" fontId="1" fillId="0" borderId="0" xfId="0" applyNumberFormat="1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552A-40E4-417F-B0AA-493C63AE000C}">
  <dimension ref="A1:W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6" style="4" bestFit="1" customWidth="1"/>
    <col min="2" max="2" width="11.5703125" style="4" bestFit="1" customWidth="1"/>
    <col min="3" max="3" width="22.85546875" style="4" bestFit="1" customWidth="1"/>
    <col min="4" max="4" width="35.28515625" style="4" bestFit="1" customWidth="1"/>
    <col min="5" max="5" width="33.42578125" style="4" bestFit="1" customWidth="1"/>
    <col min="6" max="6" width="11" style="4" bestFit="1" customWidth="1"/>
    <col min="7" max="7" width="28.85546875" style="4" bestFit="1" customWidth="1"/>
    <col min="8" max="8" width="29.7109375" style="4" bestFit="1" customWidth="1"/>
    <col min="9" max="9" width="9.42578125" style="5" bestFit="1" customWidth="1"/>
    <col min="10" max="10" width="14.140625" style="5" bestFit="1" customWidth="1"/>
    <col min="11" max="11" width="15.28515625" style="5" bestFit="1" customWidth="1"/>
    <col min="12" max="12" width="11.140625" style="5" bestFit="1" customWidth="1"/>
    <col min="13" max="13" width="18.85546875" style="5" bestFit="1" customWidth="1"/>
    <col min="14" max="14" width="14.7109375" style="5" bestFit="1" customWidth="1"/>
    <col min="15" max="15" width="30.140625" style="5" bestFit="1" customWidth="1"/>
    <col min="16" max="16" width="15.42578125" style="5" bestFit="1" customWidth="1"/>
    <col min="17" max="17" width="14.28515625" style="5" bestFit="1" customWidth="1"/>
    <col min="18" max="18" width="23.42578125" style="5" bestFit="1" customWidth="1"/>
    <col min="19" max="19" width="30.140625" style="5" bestFit="1" customWidth="1"/>
    <col min="20" max="20" width="29.140625" style="5" bestFit="1" customWidth="1"/>
    <col min="21" max="21" width="28.85546875" style="5" bestFit="1" customWidth="1"/>
    <col min="22" max="22" width="23.7109375" style="5" bestFit="1" customWidth="1"/>
    <col min="23" max="23" width="6.42578125" style="5" bestFit="1" customWidth="1"/>
    <col min="24" max="16384" width="9.140625" style="5"/>
  </cols>
  <sheetData>
    <row r="1" spans="1:23" s="4" customFormat="1" x14ac:dyDescent="0.25">
      <c r="A1" s="4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28</v>
      </c>
      <c r="M1" s="4" t="s">
        <v>27</v>
      </c>
      <c r="N1" s="4" t="s">
        <v>40</v>
      </c>
      <c r="O1" s="4" t="s">
        <v>41</v>
      </c>
      <c r="P1" s="4" t="s">
        <v>2</v>
      </c>
      <c r="Q1" s="4" t="s">
        <v>3</v>
      </c>
      <c r="R1" s="4" t="s">
        <v>4</v>
      </c>
      <c r="S1" s="4" t="s">
        <v>14</v>
      </c>
      <c r="T1" s="4" t="s">
        <v>15</v>
      </c>
      <c r="U1" s="4" t="s">
        <v>29</v>
      </c>
      <c r="V1" s="4" t="s">
        <v>42</v>
      </c>
      <c r="W1" s="4" t="s">
        <v>16</v>
      </c>
    </row>
    <row r="2" spans="1:23" x14ac:dyDescent="0.25">
      <c r="A2" s="4" t="s">
        <v>17</v>
      </c>
      <c r="B2" s="3">
        <v>42217</v>
      </c>
      <c r="C2" s="4">
        <v>1</v>
      </c>
      <c r="D2" s="4" t="s">
        <v>26</v>
      </c>
      <c r="E2" s="6">
        <v>0</v>
      </c>
      <c r="F2" s="3" t="s">
        <v>37</v>
      </c>
      <c r="G2" s="5">
        <v>9.5500000000000007</v>
      </c>
      <c r="H2" s="6">
        <v>1000</v>
      </c>
      <c r="I2" s="4"/>
      <c r="K2" s="4"/>
      <c r="L2" s="4"/>
      <c r="N2" s="4"/>
      <c r="O2" s="4"/>
      <c r="W2" s="8"/>
    </row>
    <row r="3" spans="1:23" x14ac:dyDescent="0.25">
      <c r="A3" s="4" t="s">
        <v>17</v>
      </c>
      <c r="B3" s="3">
        <v>42265</v>
      </c>
      <c r="D3" s="4" t="s">
        <v>38</v>
      </c>
      <c r="E3" s="4">
        <v>48</v>
      </c>
      <c r="F3" s="3" t="s">
        <v>37</v>
      </c>
      <c r="G3" s="5">
        <v>9.5500000000000007</v>
      </c>
      <c r="H3" s="6">
        <v>1000</v>
      </c>
      <c r="M3" s="6">
        <v>6.0500000000000007</v>
      </c>
      <c r="N3" s="5">
        <v>6.0256249999999997E-2</v>
      </c>
      <c r="O3" s="7">
        <f t="shared" ref="O3:O9" si="0">N3/M3</f>
        <v>9.9597107438016506E-3</v>
      </c>
      <c r="P3" s="6">
        <v>2.8187499999999996</v>
      </c>
      <c r="Q3" s="6">
        <v>0</v>
      </c>
      <c r="R3" s="6">
        <f t="shared" ref="R3:R9" si="1">SUM(M3:Q3)</f>
        <v>8.9389659607438023</v>
      </c>
      <c r="S3" s="5">
        <f t="shared" ref="S3:S9" si="2">P3/R3</f>
        <v>0.31533289335464193</v>
      </c>
      <c r="T3" s="5">
        <f t="shared" ref="T3:T9" si="3">M3/R3</f>
        <v>0.67681206378557301</v>
      </c>
      <c r="U3" s="5">
        <f t="shared" ref="U3:U9" si="4">Q3/R3</f>
        <v>0</v>
      </c>
      <c r="V3" s="5">
        <f t="shared" ref="V3:V9" si="5">Q3/R3</f>
        <v>0</v>
      </c>
    </row>
    <row r="4" spans="1:23" x14ac:dyDescent="0.25">
      <c r="A4" s="4" t="s">
        <v>17</v>
      </c>
      <c r="B4" s="3">
        <v>42284</v>
      </c>
      <c r="C4" s="4">
        <v>4</v>
      </c>
      <c r="D4" s="4" t="s">
        <v>25</v>
      </c>
      <c r="E4" s="4">
        <v>67</v>
      </c>
      <c r="F4" s="3" t="s">
        <v>37</v>
      </c>
      <c r="G4" s="5">
        <v>9.5500000000000007</v>
      </c>
      <c r="H4" s="6">
        <v>1000</v>
      </c>
      <c r="M4" s="6">
        <v>24.15</v>
      </c>
      <c r="N4" s="5">
        <v>0.23917499999999994</v>
      </c>
      <c r="O4" s="7">
        <f t="shared" si="0"/>
        <v>9.9037267080745329E-3</v>
      </c>
      <c r="P4" s="6">
        <v>18.462499999999999</v>
      </c>
      <c r="Q4" s="6">
        <v>2.4736039515622594</v>
      </c>
      <c r="R4" s="6">
        <f t="shared" si="1"/>
        <v>45.335182678270336</v>
      </c>
      <c r="S4" s="5">
        <f t="shared" si="2"/>
        <v>0.40724441613090229</v>
      </c>
      <c r="T4" s="5">
        <f t="shared" si="3"/>
        <v>0.53269885711909493</v>
      </c>
      <c r="U4" s="5">
        <f t="shared" si="4"/>
        <v>5.4562567203415853E-2</v>
      </c>
      <c r="V4" s="5">
        <f t="shared" si="5"/>
        <v>5.4562567203415853E-2</v>
      </c>
    </row>
    <row r="5" spans="1:23" x14ac:dyDescent="0.25">
      <c r="A5" s="4" t="s">
        <v>17</v>
      </c>
      <c r="B5" s="3">
        <v>42304</v>
      </c>
      <c r="C5" s="4">
        <v>5</v>
      </c>
      <c r="D5" s="4" t="s">
        <v>24</v>
      </c>
      <c r="E5" s="4">
        <v>87</v>
      </c>
      <c r="F5" s="3" t="s">
        <v>37</v>
      </c>
      <c r="G5" s="5">
        <v>9.5500000000000007</v>
      </c>
      <c r="H5" s="6">
        <v>1000</v>
      </c>
      <c r="M5" s="6">
        <v>85.802005610261531</v>
      </c>
      <c r="N5" s="5">
        <v>1.2492019355377233</v>
      </c>
      <c r="O5" s="7">
        <f t="shared" si="0"/>
        <v>1.455912279267659E-2</v>
      </c>
      <c r="P5" s="6">
        <v>83.77238281861348</v>
      </c>
      <c r="Q5" s="6">
        <v>14.841623709373557</v>
      </c>
      <c r="R5" s="6">
        <f t="shared" si="1"/>
        <v>185.67977319657896</v>
      </c>
      <c r="S5" s="5">
        <f t="shared" si="2"/>
        <v>0.45116590448397281</v>
      </c>
      <c r="T5" s="5">
        <f t="shared" si="3"/>
        <v>0.46209667393024573</v>
      </c>
      <c r="U5" s="5">
        <f t="shared" si="4"/>
        <v>7.9931289519945437E-2</v>
      </c>
      <c r="V5" s="5">
        <f t="shared" si="5"/>
        <v>7.9931289519945437E-2</v>
      </c>
    </row>
    <row r="6" spans="1:23" x14ac:dyDescent="0.25">
      <c r="A6" s="4" t="s">
        <v>17</v>
      </c>
      <c r="B6" s="3">
        <v>42326</v>
      </c>
      <c r="D6" s="4" t="s">
        <v>39</v>
      </c>
      <c r="E6" s="4">
        <v>109</v>
      </c>
      <c r="F6" s="3" t="s">
        <v>37</v>
      </c>
      <c r="G6" s="5">
        <v>9.5500000000000007</v>
      </c>
      <c r="H6" s="6">
        <v>1000</v>
      </c>
      <c r="M6" s="6">
        <v>226.26821947863289</v>
      </c>
      <c r="N6" s="5">
        <v>2.7797532561653497</v>
      </c>
      <c r="O6" s="7">
        <f t="shared" si="0"/>
        <v>1.2285212932556131E-2</v>
      </c>
      <c r="P6" s="6">
        <v>285.33279165649009</v>
      </c>
      <c r="Q6" s="6">
        <v>114.02173814823612</v>
      </c>
      <c r="R6" s="6">
        <f t="shared" si="1"/>
        <v>628.41478775245696</v>
      </c>
      <c r="S6" s="5">
        <f t="shared" si="2"/>
        <v>0.45405168245163485</v>
      </c>
      <c r="T6" s="5">
        <f t="shared" si="3"/>
        <v>0.36006189524579379</v>
      </c>
      <c r="U6" s="5">
        <f t="shared" si="4"/>
        <v>0.18144343572187099</v>
      </c>
      <c r="V6" s="5">
        <f t="shared" si="5"/>
        <v>0.18144343572187099</v>
      </c>
    </row>
    <row r="7" spans="1:23" x14ac:dyDescent="0.25">
      <c r="A7" s="4" t="s">
        <v>17</v>
      </c>
      <c r="B7" s="3">
        <v>42340</v>
      </c>
      <c r="C7" s="4">
        <v>6</v>
      </c>
      <c r="D7" s="4" t="s">
        <v>23</v>
      </c>
      <c r="E7" s="4">
        <v>123</v>
      </c>
      <c r="F7" s="3" t="s">
        <v>37</v>
      </c>
      <c r="G7" s="5">
        <v>9.5500000000000007</v>
      </c>
      <c r="H7" s="6">
        <v>1000</v>
      </c>
      <c r="M7" s="6">
        <v>188.90327142068634</v>
      </c>
      <c r="N7" s="5">
        <v>3.1133432138518815</v>
      </c>
      <c r="O7" s="7">
        <f t="shared" si="0"/>
        <v>1.6481150328617057E-2</v>
      </c>
      <c r="P7" s="6">
        <v>261.39276028775987</v>
      </c>
      <c r="Q7" s="6">
        <v>399.91574599674937</v>
      </c>
      <c r="R7" s="6">
        <f t="shared" si="1"/>
        <v>853.34160206937611</v>
      </c>
      <c r="S7" s="5">
        <f t="shared" si="2"/>
        <v>0.30631667277661778</v>
      </c>
      <c r="T7" s="5">
        <f t="shared" si="3"/>
        <v>0.2213688761482985</v>
      </c>
      <c r="U7" s="5">
        <f t="shared" si="4"/>
        <v>0.46864672368831312</v>
      </c>
      <c r="V7" s="5">
        <f t="shared" si="5"/>
        <v>0.46864672368831312</v>
      </c>
    </row>
    <row r="8" spans="1:23" x14ac:dyDescent="0.25">
      <c r="A8" s="4" t="s">
        <v>17</v>
      </c>
      <c r="B8" s="3">
        <v>42355</v>
      </c>
      <c r="C8" s="4">
        <v>7</v>
      </c>
      <c r="D8" s="4" t="s">
        <v>22</v>
      </c>
      <c r="E8" s="4">
        <v>138</v>
      </c>
      <c r="F8" s="3" t="s">
        <v>37</v>
      </c>
      <c r="G8" s="5">
        <v>9.5500000000000007</v>
      </c>
      <c r="H8" s="6">
        <v>1000</v>
      </c>
      <c r="M8" s="6">
        <v>196.30959768735224</v>
      </c>
      <c r="N8" s="5">
        <v>3.121836139804687</v>
      </c>
      <c r="O8" s="7">
        <f t="shared" si="0"/>
        <v>1.5902615952464047E-2</v>
      </c>
      <c r="P8" s="6">
        <v>280.3496253427212</v>
      </c>
      <c r="Q8" s="6">
        <v>629.08253602487207</v>
      </c>
      <c r="R8" s="6">
        <f t="shared" si="1"/>
        <v>1108.8794978107026</v>
      </c>
      <c r="S8" s="5">
        <f t="shared" si="2"/>
        <v>0.25282244454534936</v>
      </c>
      <c r="T8" s="5">
        <f t="shared" si="3"/>
        <v>0.17703420261167491</v>
      </c>
      <c r="U8" s="5">
        <f t="shared" si="4"/>
        <v>0.56731370475050757</v>
      </c>
      <c r="V8" s="5">
        <f t="shared" si="5"/>
        <v>0.56731370475050757</v>
      </c>
    </row>
    <row r="9" spans="1:23" x14ac:dyDescent="0.25">
      <c r="A9" s="4" t="s">
        <v>17</v>
      </c>
      <c r="B9" s="3">
        <v>42381</v>
      </c>
      <c r="C9" s="4">
        <v>8</v>
      </c>
      <c r="D9" s="4" t="s">
        <v>20</v>
      </c>
      <c r="E9" s="4">
        <v>164</v>
      </c>
      <c r="F9" s="3" t="s">
        <v>37</v>
      </c>
      <c r="G9" s="5">
        <v>9.5500000000000007</v>
      </c>
      <c r="H9" s="6">
        <v>1000</v>
      </c>
      <c r="M9" s="6">
        <v>226.84774664880791</v>
      </c>
      <c r="N9" s="5">
        <v>2.6258533911366184</v>
      </c>
      <c r="O9" s="7">
        <f t="shared" si="0"/>
        <v>1.1575399932016108E-2</v>
      </c>
      <c r="P9" s="6">
        <v>346.94008009677322</v>
      </c>
      <c r="Q9" s="6">
        <v>803.9944254839686</v>
      </c>
      <c r="R9" s="6">
        <f t="shared" si="1"/>
        <v>1380.4196810206183</v>
      </c>
      <c r="S9" s="5">
        <f t="shared" si="2"/>
        <v>0.2513294216728798</v>
      </c>
      <c r="T9" s="5">
        <f t="shared" si="3"/>
        <v>0.16433244886880141</v>
      </c>
      <c r="U9" s="5">
        <f t="shared" si="4"/>
        <v>0.58242753022003602</v>
      </c>
      <c r="V9" s="5">
        <f t="shared" si="5"/>
        <v>0.58242753022003602</v>
      </c>
    </row>
    <row r="10" spans="1:23" x14ac:dyDescent="0.25">
      <c r="A10" s="4" t="s">
        <v>17</v>
      </c>
      <c r="B10" s="3">
        <v>42394</v>
      </c>
      <c r="C10" s="4">
        <v>9</v>
      </c>
      <c r="D10" s="4" t="s">
        <v>21</v>
      </c>
      <c r="E10" s="6">
        <v>177</v>
      </c>
      <c r="F10" s="3" t="s">
        <v>37</v>
      </c>
      <c r="G10" s="5">
        <v>9.5500000000000007</v>
      </c>
      <c r="H10" s="6">
        <v>1000</v>
      </c>
      <c r="I10" s="4">
        <v>44.449999999999989</v>
      </c>
      <c r="J10" s="5">
        <v>321.12875655386836</v>
      </c>
      <c r="K10" s="4"/>
      <c r="L10" s="8">
        <v>14.146641257879665</v>
      </c>
      <c r="N10" s="8"/>
      <c r="O10" s="8"/>
      <c r="W10" s="8">
        <v>129.19999999999999</v>
      </c>
    </row>
    <row r="11" spans="1:23" x14ac:dyDescent="0.25">
      <c r="A11" s="4" t="s">
        <v>18</v>
      </c>
      <c r="B11" s="3">
        <v>42237</v>
      </c>
      <c r="C11" s="4">
        <v>1</v>
      </c>
      <c r="D11" s="4" t="s">
        <v>26</v>
      </c>
      <c r="E11" s="6">
        <v>0</v>
      </c>
      <c r="F11" s="3" t="s">
        <v>37</v>
      </c>
      <c r="G11" s="5">
        <v>11.25</v>
      </c>
      <c r="H11" s="6">
        <v>1000</v>
      </c>
      <c r="K11" s="4"/>
      <c r="W11" s="8"/>
    </row>
    <row r="12" spans="1:23" x14ac:dyDescent="0.25">
      <c r="A12" s="4" t="s">
        <v>18</v>
      </c>
      <c r="B12" s="3">
        <v>42279</v>
      </c>
      <c r="D12" s="9" t="s">
        <v>38</v>
      </c>
      <c r="E12" s="9">
        <v>42</v>
      </c>
      <c r="F12" s="3" t="s">
        <v>37</v>
      </c>
      <c r="G12" s="5">
        <v>11.25</v>
      </c>
      <c r="H12" s="6">
        <v>1000</v>
      </c>
      <c r="M12" s="10">
        <v>10.056249999999999</v>
      </c>
      <c r="N12" s="11">
        <v>0.10627500000000001</v>
      </c>
      <c r="O12" s="7">
        <f t="shared" ref="O12:O18" si="6">N12/M12</f>
        <v>1.0568054692355503E-2</v>
      </c>
      <c r="P12" s="10">
        <v>4.6375000000000002</v>
      </c>
      <c r="Q12" s="10">
        <v>0</v>
      </c>
      <c r="R12" s="6">
        <f t="shared" ref="R12:R18" si="7">SUM(M12:Q12)</f>
        <v>14.810593054692355</v>
      </c>
      <c r="S12" s="5">
        <f t="shared" ref="S12:S18" si="8">P12/R12</f>
        <v>0.31312047956990674</v>
      </c>
      <c r="T12" s="5">
        <f t="shared" ref="T12:T18" si="9">M12/R12</f>
        <v>0.67899036607544461</v>
      </c>
      <c r="U12" s="5">
        <f t="shared" ref="U12:U18" si="10">Q12/R12</f>
        <v>0</v>
      </c>
      <c r="V12" s="5">
        <f t="shared" ref="V12:V18" si="11">Q12/R12</f>
        <v>0</v>
      </c>
    </row>
    <row r="13" spans="1:23" x14ac:dyDescent="0.25">
      <c r="A13" s="4" t="s">
        <v>18</v>
      </c>
      <c r="B13" s="3">
        <v>42288</v>
      </c>
      <c r="C13" s="4">
        <v>4</v>
      </c>
      <c r="D13" s="4" t="s">
        <v>25</v>
      </c>
      <c r="E13" s="9">
        <v>51</v>
      </c>
      <c r="F13" s="3" t="s">
        <v>37</v>
      </c>
      <c r="G13" s="5">
        <v>11.25</v>
      </c>
      <c r="H13" s="6">
        <v>1000</v>
      </c>
      <c r="M13" s="10">
        <v>21.65625</v>
      </c>
      <c r="N13" s="11">
        <v>0.27433750000000001</v>
      </c>
      <c r="O13" s="7">
        <f t="shared" si="6"/>
        <v>1.2667821067821069E-2</v>
      </c>
      <c r="P13" s="10">
        <v>13.981250000000001</v>
      </c>
      <c r="Q13" s="10">
        <v>2.3421094856658908</v>
      </c>
      <c r="R13" s="6">
        <f t="shared" si="7"/>
        <v>38.26661480673372</v>
      </c>
      <c r="S13" s="5">
        <f t="shared" si="8"/>
        <v>0.3653641711087478</v>
      </c>
      <c r="T13" s="5">
        <f t="shared" si="9"/>
        <v>0.56593064501198531</v>
      </c>
      <c r="U13" s="5">
        <f t="shared" si="10"/>
        <v>6.120503466258409E-2</v>
      </c>
      <c r="V13" s="5">
        <f t="shared" si="11"/>
        <v>6.120503466258409E-2</v>
      </c>
    </row>
    <row r="14" spans="1:23" x14ac:dyDescent="0.25">
      <c r="A14" s="4" t="s">
        <v>18</v>
      </c>
      <c r="B14" s="3">
        <v>42312</v>
      </c>
      <c r="C14" s="4">
        <v>5</v>
      </c>
      <c r="D14" s="4" t="s">
        <v>24</v>
      </c>
      <c r="E14" s="9">
        <v>75</v>
      </c>
      <c r="F14" s="3" t="s">
        <v>37</v>
      </c>
      <c r="G14" s="5">
        <v>11.25</v>
      </c>
      <c r="H14" s="6">
        <v>1000</v>
      </c>
      <c r="M14" s="10">
        <v>94.668197908402803</v>
      </c>
      <c r="N14" s="11">
        <v>1.3627774023997914</v>
      </c>
      <c r="O14" s="7">
        <f t="shared" si="6"/>
        <v>1.4395303095537541E-2</v>
      </c>
      <c r="P14" s="10">
        <v>87.153634995622809</v>
      </c>
      <c r="Q14" s="10">
        <v>14.052656913995346</v>
      </c>
      <c r="R14" s="6">
        <f t="shared" si="7"/>
        <v>197.2516625235163</v>
      </c>
      <c r="S14" s="5">
        <f t="shared" si="8"/>
        <v>0.44183979937422513</v>
      </c>
      <c r="T14" s="5">
        <f t="shared" si="9"/>
        <v>0.47993612168980571</v>
      </c>
      <c r="U14" s="5">
        <f t="shared" si="10"/>
        <v>7.1242273622509983E-2</v>
      </c>
      <c r="V14" s="5">
        <f t="shared" si="11"/>
        <v>7.1242273622509983E-2</v>
      </c>
    </row>
    <row r="15" spans="1:23" x14ac:dyDescent="0.25">
      <c r="A15" s="4" t="s">
        <v>18</v>
      </c>
      <c r="B15" s="3">
        <v>42327</v>
      </c>
      <c r="D15" s="9" t="s">
        <v>39</v>
      </c>
      <c r="E15" s="9">
        <v>90</v>
      </c>
      <c r="F15" s="3" t="s">
        <v>37</v>
      </c>
      <c r="G15" s="5">
        <v>11.25</v>
      </c>
      <c r="H15" s="6">
        <v>1000</v>
      </c>
      <c r="M15" s="10">
        <v>272.66068476775905</v>
      </c>
      <c r="N15" s="11">
        <v>3.0062498900225729</v>
      </c>
      <c r="O15" s="7">
        <f t="shared" si="6"/>
        <v>1.1025608230182398E-2</v>
      </c>
      <c r="P15" s="10">
        <v>296.91054862314928</v>
      </c>
      <c r="Q15" s="10">
        <v>82.117764757664503</v>
      </c>
      <c r="R15" s="6">
        <f t="shared" si="7"/>
        <v>654.70627364682559</v>
      </c>
      <c r="S15" s="5">
        <f t="shared" si="8"/>
        <v>0.45350191463617251</v>
      </c>
      <c r="T15" s="5">
        <f t="shared" si="9"/>
        <v>0.41646261192670803</v>
      </c>
      <c r="U15" s="5">
        <f t="shared" si="10"/>
        <v>0.12542687929390769</v>
      </c>
      <c r="V15" s="5">
        <f t="shared" si="11"/>
        <v>0.12542687929390769</v>
      </c>
    </row>
    <row r="16" spans="1:23" x14ac:dyDescent="0.25">
      <c r="A16" s="4" t="s">
        <v>18</v>
      </c>
      <c r="B16" s="3">
        <v>42345</v>
      </c>
      <c r="C16" s="4">
        <v>6</v>
      </c>
      <c r="D16" s="4" t="s">
        <v>23</v>
      </c>
      <c r="E16" s="9">
        <v>108</v>
      </c>
      <c r="F16" s="3" t="s">
        <v>37</v>
      </c>
      <c r="G16" s="5">
        <v>11.25</v>
      </c>
      <c r="H16" s="6">
        <v>1000</v>
      </c>
      <c r="M16" s="10">
        <v>199.00476263182486</v>
      </c>
      <c r="N16" s="11">
        <v>3.3243281303513257</v>
      </c>
      <c r="O16" s="7">
        <f t="shared" si="6"/>
        <v>1.6704766691949004E-2</v>
      </c>
      <c r="P16" s="10">
        <v>256.44410342521178</v>
      </c>
      <c r="Q16" s="10">
        <v>337.14738531424558</v>
      </c>
      <c r="R16" s="6">
        <f t="shared" si="7"/>
        <v>795.93728426832558</v>
      </c>
      <c r="S16" s="5">
        <f t="shared" si="8"/>
        <v>0.32219134408429045</v>
      </c>
      <c r="T16" s="5">
        <f t="shared" si="9"/>
        <v>0.25002568238119699</v>
      </c>
      <c r="U16" s="5">
        <f t="shared" si="10"/>
        <v>0.42358536530195612</v>
      </c>
      <c r="V16" s="5">
        <f t="shared" si="11"/>
        <v>0.42358536530195612</v>
      </c>
    </row>
    <row r="17" spans="1:23" x14ac:dyDescent="0.25">
      <c r="A17" s="4" t="s">
        <v>18</v>
      </c>
      <c r="B17" s="3">
        <v>42360</v>
      </c>
      <c r="C17" s="4">
        <v>7</v>
      </c>
      <c r="D17" s="4" t="s">
        <v>22</v>
      </c>
      <c r="E17" s="9">
        <v>123</v>
      </c>
      <c r="F17" s="3" t="s">
        <v>37</v>
      </c>
      <c r="G17" s="5">
        <v>11.25</v>
      </c>
      <c r="H17" s="6">
        <v>1000</v>
      </c>
      <c r="M17" s="10">
        <v>219.92409364768787</v>
      </c>
      <c r="N17" s="11">
        <v>2.9603444754703503</v>
      </c>
      <c r="O17" s="7">
        <f t="shared" si="6"/>
        <v>1.3460755601488293E-2</v>
      </c>
      <c r="P17" s="10">
        <v>248.95162430275457</v>
      </c>
      <c r="Q17" s="10">
        <v>607.699289545743</v>
      </c>
      <c r="R17" s="6">
        <f t="shared" si="7"/>
        <v>1079.5488127272574</v>
      </c>
      <c r="S17" s="5">
        <f t="shared" si="8"/>
        <v>0.2306071030487539</v>
      </c>
      <c r="T17" s="5">
        <f t="shared" si="9"/>
        <v>0.20371852671681887</v>
      </c>
      <c r="U17" s="5">
        <f t="shared" si="10"/>
        <v>0.56291969606313219</v>
      </c>
      <c r="V17" s="5">
        <f t="shared" si="11"/>
        <v>0.56291969606313219</v>
      </c>
    </row>
    <row r="18" spans="1:23" x14ac:dyDescent="0.25">
      <c r="A18" s="4" t="s">
        <v>18</v>
      </c>
      <c r="B18" s="3">
        <v>42382</v>
      </c>
      <c r="C18" s="4">
        <v>8</v>
      </c>
      <c r="D18" s="4" t="s">
        <v>20</v>
      </c>
      <c r="E18" s="9">
        <v>145</v>
      </c>
      <c r="F18" s="3" t="s">
        <v>37</v>
      </c>
      <c r="G18" s="5">
        <v>11.25</v>
      </c>
      <c r="H18" s="6">
        <v>1000</v>
      </c>
      <c r="M18" s="10">
        <v>210.43439669875249</v>
      </c>
      <c r="N18" s="11">
        <v>2.60703922607658</v>
      </c>
      <c r="O18" s="7">
        <f t="shared" si="6"/>
        <v>1.2388845488072413E-2</v>
      </c>
      <c r="P18" s="10">
        <v>294.60367481420053</v>
      </c>
      <c r="Q18" s="10">
        <v>798.47919893728385</v>
      </c>
      <c r="R18" s="6">
        <f t="shared" si="7"/>
        <v>1306.1366985218015</v>
      </c>
      <c r="S18" s="5">
        <f t="shared" si="8"/>
        <v>0.22555347778499246</v>
      </c>
      <c r="T18" s="5">
        <f t="shared" si="9"/>
        <v>0.16111207727101468</v>
      </c>
      <c r="U18" s="5">
        <f t="shared" si="10"/>
        <v>0.61132896720607377</v>
      </c>
      <c r="V18" s="5">
        <f t="shared" si="11"/>
        <v>0.61132896720607377</v>
      </c>
    </row>
    <row r="19" spans="1:23" x14ac:dyDescent="0.25">
      <c r="A19" s="4" t="s">
        <v>18</v>
      </c>
      <c r="B19" s="3">
        <v>42397</v>
      </c>
      <c r="C19" s="4">
        <v>9</v>
      </c>
      <c r="D19" s="4" t="s">
        <v>21</v>
      </c>
      <c r="E19" s="6">
        <v>160</v>
      </c>
      <c r="F19" s="3" t="s">
        <v>37</v>
      </c>
      <c r="G19" s="5">
        <v>11.25</v>
      </c>
      <c r="H19" s="6">
        <v>1000</v>
      </c>
      <c r="I19" s="4">
        <v>45.080000000000005</v>
      </c>
      <c r="J19" s="5">
        <v>328.78493060755761</v>
      </c>
      <c r="K19" s="4"/>
      <c r="L19" s="8">
        <v>14.483917647910022</v>
      </c>
      <c r="N19" s="8"/>
      <c r="O19" s="8"/>
      <c r="W19" s="8">
        <v>136.9</v>
      </c>
    </row>
    <row r="20" spans="1:23" x14ac:dyDescent="0.25">
      <c r="A20" s="4" t="s">
        <v>19</v>
      </c>
      <c r="B20" s="3">
        <v>42262</v>
      </c>
      <c r="C20" s="4">
        <v>1</v>
      </c>
      <c r="D20" s="4" t="s">
        <v>26</v>
      </c>
      <c r="E20" s="6">
        <v>0</v>
      </c>
      <c r="F20" s="3" t="s">
        <v>37</v>
      </c>
      <c r="G20" s="5">
        <v>9.4600000000000009</v>
      </c>
      <c r="H20" s="6">
        <v>1000</v>
      </c>
      <c r="K20" s="4"/>
      <c r="W20" s="8"/>
    </row>
    <row r="21" spans="1:23" x14ac:dyDescent="0.25">
      <c r="A21" s="4" t="s">
        <v>19</v>
      </c>
      <c r="B21" s="3">
        <v>42293</v>
      </c>
      <c r="D21" s="9" t="s">
        <v>38</v>
      </c>
      <c r="E21" s="9">
        <v>31</v>
      </c>
      <c r="F21" s="3" t="s">
        <v>37</v>
      </c>
      <c r="G21" s="5">
        <v>9.4600000000000009</v>
      </c>
      <c r="H21" s="6">
        <v>1000</v>
      </c>
      <c r="K21" s="9"/>
      <c r="M21" s="10">
        <v>5.8937500000000007</v>
      </c>
      <c r="N21" s="11">
        <v>5.9718750000000001E-2</v>
      </c>
      <c r="O21" s="7">
        <f t="shared" ref="O21:O27" si="12">N21/M21</f>
        <v>1.013255567338282E-2</v>
      </c>
      <c r="P21" s="10">
        <v>2.3125</v>
      </c>
      <c r="Q21" s="10">
        <v>0</v>
      </c>
      <c r="R21" s="6">
        <f t="shared" ref="R21:R27" si="13">SUM(M21:Q21)</f>
        <v>8.2761013056733823</v>
      </c>
      <c r="S21" s="5">
        <f t="shared" ref="S21:S27" si="14">P21/R21</f>
        <v>0.27941900595329217</v>
      </c>
      <c r="T21" s="5">
        <f t="shared" ref="T21:T27" si="15">M21/R21</f>
        <v>0.71214087192960696</v>
      </c>
      <c r="U21" s="5">
        <f t="shared" ref="U21:U27" si="16">Q21/R21</f>
        <v>0</v>
      </c>
      <c r="V21" s="5">
        <f t="shared" ref="V21:V27" si="17">Q21/R21</f>
        <v>0</v>
      </c>
    </row>
    <row r="22" spans="1:23" x14ac:dyDescent="0.25">
      <c r="A22" s="4" t="s">
        <v>19</v>
      </c>
      <c r="B22" s="3">
        <v>42311</v>
      </c>
      <c r="C22" s="4">
        <v>4</v>
      </c>
      <c r="D22" s="4" t="s">
        <v>25</v>
      </c>
      <c r="E22" s="9">
        <v>49</v>
      </c>
      <c r="F22" s="3" t="s">
        <v>37</v>
      </c>
      <c r="G22" s="5">
        <v>9.4600000000000009</v>
      </c>
      <c r="H22" s="6">
        <v>1000</v>
      </c>
      <c r="K22" s="9"/>
      <c r="M22" s="10">
        <v>31.950000000000003</v>
      </c>
      <c r="N22" s="11">
        <v>0.47235625000000003</v>
      </c>
      <c r="O22" s="7">
        <f t="shared" si="12"/>
        <v>1.478423317683881E-2</v>
      </c>
      <c r="P22" s="10">
        <v>22.337499999999999</v>
      </c>
      <c r="Q22" s="10">
        <v>1.8435726463606257</v>
      </c>
      <c r="R22" s="6">
        <f t="shared" si="13"/>
        <v>56.618213129537466</v>
      </c>
      <c r="S22" s="5">
        <f t="shared" si="14"/>
        <v>0.39452852298418134</v>
      </c>
      <c r="T22" s="5">
        <f t="shared" si="15"/>
        <v>0.56430604630529801</v>
      </c>
      <c r="U22" s="5">
        <f t="shared" si="16"/>
        <v>3.2561477031122381E-2</v>
      </c>
      <c r="V22" s="5">
        <f t="shared" si="17"/>
        <v>3.2561477031122381E-2</v>
      </c>
    </row>
    <row r="23" spans="1:23" x14ac:dyDescent="0.25">
      <c r="A23" s="4" t="s">
        <v>19</v>
      </c>
      <c r="B23" s="3">
        <v>42326</v>
      </c>
      <c r="C23" s="4">
        <v>5</v>
      </c>
      <c r="D23" s="4" t="s">
        <v>24</v>
      </c>
      <c r="E23" s="9">
        <v>64</v>
      </c>
      <c r="F23" s="3" t="s">
        <v>37</v>
      </c>
      <c r="G23" s="5">
        <v>9.4600000000000009</v>
      </c>
      <c r="H23" s="6">
        <v>1000</v>
      </c>
      <c r="K23" s="9"/>
      <c r="M23" s="10">
        <v>97.636296673003514</v>
      </c>
      <c r="N23" s="11">
        <v>1.576929912123707</v>
      </c>
      <c r="O23" s="7">
        <f t="shared" si="12"/>
        <v>1.6151062318607266E-2</v>
      </c>
      <c r="P23" s="10">
        <v>119.34398983755042</v>
      </c>
      <c r="Q23" s="10">
        <v>11.061435878163755</v>
      </c>
      <c r="R23" s="6">
        <f t="shared" si="13"/>
        <v>229.63480336316002</v>
      </c>
      <c r="S23" s="5">
        <f t="shared" si="14"/>
        <v>0.51971211719510901</v>
      </c>
      <c r="T23" s="5">
        <f t="shared" si="15"/>
        <v>0.42518074456943211</v>
      </c>
      <c r="U23" s="5">
        <f t="shared" si="16"/>
        <v>4.81696838465311E-2</v>
      </c>
      <c r="V23" s="5">
        <f t="shared" si="17"/>
        <v>4.81696838465311E-2</v>
      </c>
    </row>
    <row r="24" spans="1:23" x14ac:dyDescent="0.25">
      <c r="A24" s="4" t="s">
        <v>19</v>
      </c>
      <c r="B24" s="3">
        <v>42345</v>
      </c>
      <c r="D24" s="9" t="s">
        <v>39</v>
      </c>
      <c r="E24" s="9">
        <v>83</v>
      </c>
      <c r="F24" s="3" t="s">
        <v>37</v>
      </c>
      <c r="G24" s="5">
        <v>9.4600000000000009</v>
      </c>
      <c r="H24" s="6">
        <v>1000</v>
      </c>
      <c r="K24" s="9"/>
      <c r="M24" s="10">
        <v>178.43939986556762</v>
      </c>
      <c r="N24" s="11">
        <v>3.0477266722548508</v>
      </c>
      <c r="O24" s="7">
        <f t="shared" si="12"/>
        <v>1.7079897570553039E-2</v>
      </c>
      <c r="P24" s="10">
        <v>226.94069596341399</v>
      </c>
      <c r="Q24" s="10">
        <v>91.519673052504658</v>
      </c>
      <c r="R24" s="6">
        <f t="shared" si="13"/>
        <v>499.9645754513117</v>
      </c>
      <c r="S24" s="5">
        <f t="shared" si="14"/>
        <v>0.45391355129222405</v>
      </c>
      <c r="T24" s="5">
        <f t="shared" si="15"/>
        <v>0.35690408606348284</v>
      </c>
      <c r="U24" s="5">
        <f t="shared" si="16"/>
        <v>0.18305231519631368</v>
      </c>
      <c r="V24" s="5">
        <f t="shared" si="17"/>
        <v>0.18305231519631368</v>
      </c>
    </row>
    <row r="25" spans="1:23" x14ac:dyDescent="0.25">
      <c r="A25" s="4" t="s">
        <v>19</v>
      </c>
      <c r="B25" s="3">
        <v>42360</v>
      </c>
      <c r="C25" s="4">
        <v>6</v>
      </c>
      <c r="D25" s="4" t="s">
        <v>23</v>
      </c>
      <c r="E25" s="9">
        <v>98</v>
      </c>
      <c r="F25" s="3" t="s">
        <v>37</v>
      </c>
      <c r="G25" s="5">
        <v>9.4600000000000009</v>
      </c>
      <c r="H25" s="6">
        <v>1000</v>
      </c>
      <c r="K25" s="9"/>
      <c r="M25" s="10">
        <v>214.45780535823133</v>
      </c>
      <c r="N25" s="11">
        <v>3.5873690971259045</v>
      </c>
      <c r="O25" s="7">
        <f t="shared" si="12"/>
        <v>1.6727621972693167E-2</v>
      </c>
      <c r="P25" s="10">
        <v>282.47894443387111</v>
      </c>
      <c r="Q25" s="10">
        <v>303.64106075122243</v>
      </c>
      <c r="R25" s="6">
        <f t="shared" si="13"/>
        <v>804.18190726242346</v>
      </c>
      <c r="S25" s="5">
        <f t="shared" si="14"/>
        <v>0.35126249656060915</v>
      </c>
      <c r="T25" s="5">
        <f t="shared" si="15"/>
        <v>0.26667822717907619</v>
      </c>
      <c r="U25" s="5">
        <f t="shared" si="16"/>
        <v>0.37757758289398718</v>
      </c>
      <c r="V25" s="5">
        <f t="shared" si="17"/>
        <v>0.37757758289398718</v>
      </c>
    </row>
    <row r="26" spans="1:23" x14ac:dyDescent="0.25">
      <c r="A26" s="4" t="s">
        <v>19</v>
      </c>
      <c r="B26" s="3">
        <v>42374</v>
      </c>
      <c r="C26" s="4">
        <v>7</v>
      </c>
      <c r="D26" s="4" t="s">
        <v>22</v>
      </c>
      <c r="E26" s="9">
        <v>112</v>
      </c>
      <c r="F26" s="3" t="s">
        <v>37</v>
      </c>
      <c r="G26" s="5">
        <v>9.4600000000000009</v>
      </c>
      <c r="H26" s="6">
        <v>1000</v>
      </c>
      <c r="K26" s="9"/>
      <c r="M26" s="10">
        <v>216.82420168274621</v>
      </c>
      <c r="N26" s="11">
        <v>3.8612415248064167</v>
      </c>
      <c r="O26" s="7">
        <f t="shared" si="12"/>
        <v>1.7808166684529642E-2</v>
      </c>
      <c r="P26" s="10">
        <v>325.46560562045931</v>
      </c>
      <c r="Q26" s="10">
        <v>589.92479634008544</v>
      </c>
      <c r="R26" s="6">
        <f t="shared" si="13"/>
        <v>1136.0936533347817</v>
      </c>
      <c r="S26" s="5">
        <f t="shared" si="14"/>
        <v>0.28647779579185079</v>
      </c>
      <c r="T26" s="5">
        <f t="shared" si="15"/>
        <v>0.19085064074277766</v>
      </c>
      <c r="U26" s="5">
        <f t="shared" si="16"/>
        <v>0.51925718853236791</v>
      </c>
      <c r="V26" s="5">
        <f t="shared" si="17"/>
        <v>0.51925718853236791</v>
      </c>
    </row>
    <row r="27" spans="1:23" x14ac:dyDescent="0.25">
      <c r="A27" s="4" t="s">
        <v>19</v>
      </c>
      <c r="B27" s="3">
        <v>42407</v>
      </c>
      <c r="C27" s="4">
        <v>8</v>
      </c>
      <c r="D27" s="4" t="s">
        <v>20</v>
      </c>
      <c r="E27" s="9">
        <v>145</v>
      </c>
      <c r="F27" s="3" t="s">
        <v>37</v>
      </c>
      <c r="G27" s="5">
        <v>9.4600000000000009</v>
      </c>
      <c r="H27" s="6">
        <v>1000</v>
      </c>
      <c r="K27" s="9"/>
      <c r="M27" s="10">
        <v>167.79349020251826</v>
      </c>
      <c r="N27" s="11">
        <v>2.419173051724484</v>
      </c>
      <c r="O27" s="7">
        <f t="shared" si="12"/>
        <v>1.441756202105734E-2</v>
      </c>
      <c r="P27" s="10">
        <v>353.23362452520678</v>
      </c>
      <c r="Q27" s="10">
        <v>753.59700414609051</v>
      </c>
      <c r="R27" s="6">
        <f t="shared" si="13"/>
        <v>1277.0577094875612</v>
      </c>
      <c r="S27" s="5">
        <f t="shared" si="14"/>
        <v>0.27659957878250241</v>
      </c>
      <c r="T27" s="5">
        <f t="shared" si="15"/>
        <v>0.13139068732441853</v>
      </c>
      <c r="U27" s="5">
        <f t="shared" si="16"/>
        <v>0.59010411083809422</v>
      </c>
      <c r="V27" s="5">
        <f t="shared" si="17"/>
        <v>0.59010411083809422</v>
      </c>
    </row>
    <row r="28" spans="1:23" x14ac:dyDescent="0.25">
      <c r="A28" s="4" t="s">
        <v>19</v>
      </c>
      <c r="B28" s="3">
        <v>42441</v>
      </c>
      <c r="C28" s="4">
        <v>9</v>
      </c>
      <c r="D28" s="4" t="s">
        <v>21</v>
      </c>
      <c r="E28" s="6">
        <v>179</v>
      </c>
      <c r="F28" s="3" t="s">
        <v>37</v>
      </c>
      <c r="G28" s="5">
        <v>9.4600000000000009</v>
      </c>
      <c r="H28" s="6">
        <v>1000</v>
      </c>
      <c r="I28" s="4">
        <v>44.080000000000005</v>
      </c>
      <c r="J28" s="5">
        <v>214.06734838404515</v>
      </c>
      <c r="K28" s="4"/>
      <c r="L28" s="8">
        <v>9.4302796644953784</v>
      </c>
      <c r="N28" s="8"/>
      <c r="O28" s="8"/>
      <c r="W28" s="8">
        <v>126.3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C363-0C51-48C9-B03D-3EAE5BBC25DE}">
  <dimension ref="A1:H4"/>
  <sheetViews>
    <sheetView workbookViewId="0"/>
  </sheetViews>
  <sheetFormatPr defaultColWidth="15.85546875" defaultRowHeight="15" x14ac:dyDescent="0.25"/>
  <cols>
    <col min="1" max="1" width="16" bestFit="1" customWidth="1"/>
    <col min="2" max="2" width="31.7109375" style="1" bestFit="1" customWidth="1"/>
    <col min="3" max="3" width="29.42578125" style="1" bestFit="1" customWidth="1"/>
    <col min="4" max="4" width="30.7109375" style="1" bestFit="1" customWidth="1"/>
    <col min="5" max="5" width="27.7109375" style="1" bestFit="1" customWidth="1"/>
    <col min="6" max="6" width="31" style="1" bestFit="1" customWidth="1"/>
    <col min="7" max="7" width="29.28515625" style="1" bestFit="1" customWidth="1"/>
    <col min="8" max="8" width="32.5703125" style="1" bestFit="1" customWidth="1"/>
    <col min="9" max="16384" width="15.85546875" style="1"/>
  </cols>
  <sheetData>
    <row r="1" spans="1:8" customFormat="1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t="s">
        <v>17</v>
      </c>
      <c r="B2" s="2"/>
      <c r="C2" s="2">
        <v>67</v>
      </c>
      <c r="D2" s="2">
        <v>87</v>
      </c>
      <c r="E2" s="2">
        <v>123</v>
      </c>
      <c r="F2" s="2">
        <v>138</v>
      </c>
      <c r="G2" s="2">
        <v>164</v>
      </c>
      <c r="H2" s="2">
        <v>177</v>
      </c>
    </row>
    <row r="3" spans="1:8" x14ac:dyDescent="0.25">
      <c r="A3" t="s">
        <v>18</v>
      </c>
      <c r="B3" s="2"/>
      <c r="C3" s="2">
        <v>51</v>
      </c>
      <c r="D3" s="2">
        <v>75</v>
      </c>
      <c r="E3" s="2">
        <v>108</v>
      </c>
      <c r="F3" s="2">
        <v>123</v>
      </c>
      <c r="G3" s="2">
        <v>145</v>
      </c>
      <c r="H3" s="2">
        <v>160</v>
      </c>
    </row>
    <row r="4" spans="1:8" x14ac:dyDescent="0.25">
      <c r="A4" t="s">
        <v>19</v>
      </c>
      <c r="B4" s="2"/>
      <c r="C4" s="2">
        <v>49</v>
      </c>
      <c r="D4" s="2">
        <v>64</v>
      </c>
      <c r="E4" s="2">
        <v>98</v>
      </c>
      <c r="F4" s="2">
        <v>112</v>
      </c>
      <c r="G4" s="2">
        <v>145</v>
      </c>
      <c r="H4" s="2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2024-01-24T06:09:37Z</dcterms:created>
  <dcterms:modified xsi:type="dcterms:W3CDTF">2025-05-09T05:52:31Z</dcterms:modified>
</cp:coreProperties>
</file>